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acovní\pomůcky\zkouška KROS imp_exp\"/>
    </mc:Choice>
  </mc:AlternateContent>
  <bookViews>
    <workbookView xWindow="0" yWindow="0" windowWidth="0" windowHeight="0"/>
  </bookViews>
  <sheets>
    <sheet name="Rekapitulace stavby" sheetId="1" r:id="rId1"/>
    <sheet name="SO 0001 - Všeobecné položky" sheetId="2" r:id="rId2"/>
    <sheet name="SO 101.1 - Zpevněné ploch..." sheetId="3" r:id="rId3"/>
    <sheet name="SO 101.2  - Zpevněné ploc..." sheetId="4" r:id="rId4"/>
    <sheet name="SO 101.3   - Zpevněné plo..." sheetId="5" r:id="rId5"/>
    <sheet name="SO 101.4 - Zpevněné ploch..." sheetId="6" r:id="rId6"/>
    <sheet name="SO 101.5  - Zpevněné ploc..." sheetId="7" r:id="rId7"/>
    <sheet name="SO 302 - Splašková kanali..." sheetId="8" r:id="rId8"/>
    <sheet name="SO 402.1  - Parkovací systém" sheetId="9" r:id="rId9"/>
    <sheet name="SO 402.2  - Kamerový systém" sheetId="10" r:id="rId10"/>
    <sheet name="SO 701.1 - Bodova sociáln..." sheetId="11" r:id="rId11"/>
    <sheet name="SO 701.2  - ZTI vodovod -..." sheetId="12" r:id="rId12"/>
    <sheet name="SO 701.3  - NN - rozvody" sheetId="13" r:id="rId13"/>
    <sheet name="SO 901  - Mobiliář" sheetId="14" r:id="rId14"/>
    <sheet name="Seznam figur" sheetId="15" r:id="rId15"/>
    <sheet name="Pokyny pro vyplnění" sheetId="16" r:id="rId16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'SO 0001 - Všeobecné položky'!$C$85:$K$123</definedName>
    <definedName name="_xlnm.Print_Area" localSheetId="1">'SO 0001 - Všeobecné položky'!$C$4:$J$41,'SO 0001 - Všeobecné položky'!$C$47:$J$65,'SO 0001 - Všeobecné položky'!$C$71:$K$123</definedName>
    <definedName name="_xlnm.Print_Titles" localSheetId="1">'SO 0001 - Všeobecné položky'!$85:$85</definedName>
    <definedName name="_xlnm._FilterDatabase" localSheetId="2" hidden="1">'SO 101.1 - Zpevněné ploch...'!$C$89:$K$221</definedName>
    <definedName name="_xlnm.Print_Area" localSheetId="2">'SO 101.1 - Zpevněné ploch...'!$C$4:$J$41,'SO 101.1 - Zpevněné ploch...'!$C$47:$J$69,'SO 101.1 - Zpevněné ploch...'!$C$75:$K$221</definedName>
    <definedName name="_xlnm.Print_Titles" localSheetId="2">'SO 101.1 - Zpevněné ploch...'!$89:$89</definedName>
    <definedName name="_xlnm._FilterDatabase" localSheetId="3" hidden="1">'SO 101.2  - Zpevněné ploc...'!$C$89:$K$301</definedName>
    <definedName name="_xlnm.Print_Area" localSheetId="3">'SO 101.2  - Zpevněné ploc...'!$C$4:$J$41,'SO 101.2  - Zpevněné ploc...'!$C$47:$J$69,'SO 101.2  - Zpevněné ploc...'!$C$75:$K$301</definedName>
    <definedName name="_xlnm.Print_Titles" localSheetId="3">'SO 101.2  - Zpevněné ploc...'!$89:$89</definedName>
    <definedName name="_xlnm._FilterDatabase" localSheetId="4" hidden="1">'SO 101.3   - Zpevněné plo...'!$C$91:$K$296</definedName>
    <definedName name="_xlnm.Print_Area" localSheetId="4">'SO 101.3   - Zpevněné plo...'!$C$4:$J$41,'SO 101.3   - Zpevněné plo...'!$C$47:$J$71,'SO 101.3   - Zpevněné plo...'!$C$77:$K$296</definedName>
    <definedName name="_xlnm.Print_Titles" localSheetId="4">'SO 101.3   - Zpevněné plo...'!$91:$91</definedName>
    <definedName name="_xlnm._FilterDatabase" localSheetId="5" hidden="1">'SO 101.4 - Zpevněné ploch...'!$C$91:$K$282</definedName>
    <definedName name="_xlnm.Print_Area" localSheetId="5">'SO 101.4 - Zpevněné ploch...'!$C$4:$J$41,'SO 101.4 - Zpevněné ploch...'!$C$47:$J$71,'SO 101.4 - Zpevněné ploch...'!$C$77:$K$282</definedName>
    <definedName name="_xlnm.Print_Titles" localSheetId="5">'SO 101.4 - Zpevněné ploch...'!$91:$91</definedName>
    <definedName name="_xlnm._FilterDatabase" localSheetId="6" hidden="1">'SO 101.5  - Zpevněné ploc...'!$C$92:$K$314</definedName>
    <definedName name="_xlnm.Print_Area" localSheetId="6">'SO 101.5  - Zpevněné ploc...'!$C$4:$J$41,'SO 101.5  - Zpevněné ploc...'!$C$47:$J$72,'SO 101.5  - Zpevněné ploc...'!$C$78:$K$314</definedName>
    <definedName name="_xlnm.Print_Titles" localSheetId="6">'SO 101.5  - Zpevněné ploc...'!$92:$92</definedName>
    <definedName name="_xlnm._FilterDatabase" localSheetId="7" hidden="1">'SO 302 - Splašková kanali...'!$C$91:$K$300</definedName>
    <definedName name="_xlnm.Print_Area" localSheetId="7">'SO 302 - Splašková kanali...'!$C$4:$J$41,'SO 302 - Splašková kanali...'!$C$47:$J$71,'SO 302 - Splašková kanali...'!$C$77:$K$300</definedName>
    <definedName name="_xlnm.Print_Titles" localSheetId="7">'SO 302 - Splašková kanali...'!$91:$91</definedName>
    <definedName name="_xlnm._FilterDatabase" localSheetId="8" hidden="1">'SO 402.1  - Parkovací systém'!$C$85:$K$177</definedName>
    <definedName name="_xlnm.Print_Area" localSheetId="8">'SO 402.1  - Parkovací systém'!$C$4:$J$41,'SO 402.1  - Parkovací systém'!$C$47:$J$65,'SO 402.1  - Parkovací systém'!$C$71:$K$177</definedName>
    <definedName name="_xlnm.Print_Titles" localSheetId="8">'SO 402.1  - Parkovací systém'!$85:$85</definedName>
    <definedName name="_xlnm._FilterDatabase" localSheetId="9" hidden="1">'SO 402.2  - Kamerový systém'!$C$85:$K$119</definedName>
    <definedName name="_xlnm.Print_Area" localSheetId="9">'SO 402.2  - Kamerový systém'!$C$4:$J$41,'SO 402.2  - Kamerový systém'!$C$47:$J$65,'SO 402.2  - Kamerový systém'!$C$71:$K$119</definedName>
    <definedName name="_xlnm.Print_Titles" localSheetId="9">'SO 402.2  - Kamerový systém'!$85:$85</definedName>
    <definedName name="_xlnm._FilterDatabase" localSheetId="10" hidden="1">'SO 701.1 - Bodova sociáln...'!$C$102:$K$487</definedName>
    <definedName name="_xlnm.Print_Area" localSheetId="10">'SO 701.1 - Bodova sociáln...'!$C$4:$J$41,'SO 701.1 - Bodova sociáln...'!$C$47:$J$82,'SO 701.1 - Bodova sociáln...'!$C$88:$K$487</definedName>
    <definedName name="_xlnm.Print_Titles" localSheetId="10">'SO 701.1 - Bodova sociáln...'!$102:$102</definedName>
    <definedName name="_xlnm._FilterDatabase" localSheetId="11" hidden="1">'SO 701.2  - ZTI vodovod -...'!$C$94:$K$353</definedName>
    <definedName name="_xlnm.Print_Area" localSheetId="11">'SO 701.2  - ZTI vodovod -...'!$C$4:$J$41,'SO 701.2  - ZTI vodovod -...'!$C$47:$J$74,'SO 701.2  - ZTI vodovod -...'!$C$80:$K$353</definedName>
    <definedName name="_xlnm.Print_Titles" localSheetId="11">'SO 701.2  - ZTI vodovod -...'!$94:$94</definedName>
    <definedName name="_xlnm._FilterDatabase" localSheetId="12" hidden="1">'SO 701.3  - NN - rozvody'!$C$91:$K$336</definedName>
    <definedName name="_xlnm.Print_Area" localSheetId="12">'SO 701.3  - NN - rozvody'!$C$4:$J$41,'SO 701.3  - NN - rozvody'!$C$47:$J$71,'SO 701.3  - NN - rozvody'!$C$77:$K$336</definedName>
    <definedName name="_xlnm.Print_Titles" localSheetId="12">'SO 701.3  - NN - rozvody'!$91:$91</definedName>
    <definedName name="_xlnm._FilterDatabase" localSheetId="13" hidden="1">'SO 901  - Mobiliář'!$C$87:$K$119</definedName>
    <definedName name="_xlnm.Print_Area" localSheetId="13">'SO 901  - Mobiliář'!$C$4:$J$41,'SO 901  - Mobiliář'!$C$47:$J$67,'SO 901  - Mobiliář'!$C$73:$K$119</definedName>
    <definedName name="_xlnm.Print_Titles" localSheetId="13">'SO 901  - Mobiliář'!$87:$87</definedName>
    <definedName name="_xlnm.Print_Area" localSheetId="14">'Seznam figur'!$C$4:$G$1523</definedName>
    <definedName name="_xlnm.Print_Titles" localSheetId="14">'Seznam figur'!$9:$9</definedName>
    <definedName name="_xlnm.Print_Area" localSheetId="1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5" l="1" r="D7"/>
  <c i="14" r="J39"/>
  <c r="J38"/>
  <c i="1" r="AY68"/>
  <c i="14" r="J37"/>
  <c i="1" r="AX68"/>
  <c i="14" r="BI117"/>
  <c r="BH117"/>
  <c r="BF117"/>
  <c r="BE117"/>
  <c r="T117"/>
  <c r="R117"/>
  <c r="P117"/>
  <c r="BI115"/>
  <c r="BH115"/>
  <c r="BF115"/>
  <c r="BE115"/>
  <c r="T115"/>
  <c r="R115"/>
  <c r="P115"/>
  <c r="BI112"/>
  <c r="BH112"/>
  <c r="BF112"/>
  <c r="BE112"/>
  <c r="T112"/>
  <c r="R112"/>
  <c r="P112"/>
  <c r="BI110"/>
  <c r="BH110"/>
  <c r="BF110"/>
  <c r="BE110"/>
  <c r="T110"/>
  <c r="R110"/>
  <c r="P110"/>
  <c r="BI107"/>
  <c r="BH107"/>
  <c r="BF107"/>
  <c r="BE107"/>
  <c r="T107"/>
  <c r="R107"/>
  <c r="P107"/>
  <c r="BI105"/>
  <c r="BH105"/>
  <c r="BF105"/>
  <c r="BE105"/>
  <c r="T105"/>
  <c r="R105"/>
  <c r="P105"/>
  <c r="BI103"/>
  <c r="BH103"/>
  <c r="BF103"/>
  <c r="BE103"/>
  <c r="T103"/>
  <c r="R103"/>
  <c r="P103"/>
  <c r="BI100"/>
  <c r="BH100"/>
  <c r="BF100"/>
  <c r="BE100"/>
  <c r="T100"/>
  <c r="R100"/>
  <c r="P100"/>
  <c r="BI97"/>
  <c r="BH97"/>
  <c r="BF97"/>
  <c r="BE97"/>
  <c r="T97"/>
  <c r="R97"/>
  <c r="P97"/>
  <c r="BI94"/>
  <c r="BH94"/>
  <c r="BF94"/>
  <c r="BE94"/>
  <c r="T94"/>
  <c r="R94"/>
  <c r="P94"/>
  <c r="BI92"/>
  <c r="BH92"/>
  <c r="BF92"/>
  <c r="BE92"/>
  <c r="T92"/>
  <c r="R92"/>
  <c r="P92"/>
  <c r="BI90"/>
  <c r="BH90"/>
  <c r="BF90"/>
  <c r="BE90"/>
  <c r="T90"/>
  <c r="R90"/>
  <c r="P90"/>
  <c r="F84"/>
  <c r="F82"/>
  <c r="E80"/>
  <c r="F58"/>
  <c r="F56"/>
  <c r="E54"/>
  <c r="J26"/>
  <c r="E26"/>
  <c r="J85"/>
  <c r="J25"/>
  <c r="J23"/>
  <c r="E23"/>
  <c r="J84"/>
  <c r="J22"/>
  <c r="J20"/>
  <c r="E20"/>
  <c r="F85"/>
  <c r="J19"/>
  <c r="J14"/>
  <c r="J82"/>
  <c r="E7"/>
  <c r="E76"/>
  <c i="13" r="J39"/>
  <c r="J38"/>
  <c i="1" r="AY67"/>
  <c i="13" r="J37"/>
  <c i="1" r="AX67"/>
  <c i="13" r="BI335"/>
  <c r="BH335"/>
  <c r="BF335"/>
  <c r="BE335"/>
  <c r="T335"/>
  <c r="R335"/>
  <c r="P335"/>
  <c r="BI333"/>
  <c r="BH333"/>
  <c r="BF333"/>
  <c r="BE333"/>
  <c r="T333"/>
  <c r="R333"/>
  <c r="P333"/>
  <c r="BI331"/>
  <c r="BH331"/>
  <c r="BF331"/>
  <c r="BE331"/>
  <c r="T331"/>
  <c r="R331"/>
  <c r="P331"/>
  <c r="BI329"/>
  <c r="BH329"/>
  <c r="BF329"/>
  <c r="BE329"/>
  <c r="T329"/>
  <c r="R329"/>
  <c r="P329"/>
  <c r="BI327"/>
  <c r="BH327"/>
  <c r="BF327"/>
  <c r="BE327"/>
  <c r="T327"/>
  <c r="R327"/>
  <c r="P327"/>
  <c r="BI325"/>
  <c r="BH325"/>
  <c r="BF325"/>
  <c r="BE325"/>
  <c r="T325"/>
  <c r="R325"/>
  <c r="P325"/>
  <c r="BI323"/>
  <c r="BH323"/>
  <c r="BF323"/>
  <c r="BE323"/>
  <c r="T323"/>
  <c r="R323"/>
  <c r="P323"/>
  <c r="BI321"/>
  <c r="BH321"/>
  <c r="BF321"/>
  <c r="BE321"/>
  <c r="T321"/>
  <c r="R321"/>
  <c r="P321"/>
  <c r="BI319"/>
  <c r="BH319"/>
  <c r="BF319"/>
  <c r="BE319"/>
  <c r="T319"/>
  <c r="R319"/>
  <c r="P319"/>
  <c r="BI316"/>
  <c r="BH316"/>
  <c r="BF316"/>
  <c r="BE316"/>
  <c r="T316"/>
  <c r="R316"/>
  <c r="P316"/>
  <c r="BI314"/>
  <c r="BH314"/>
  <c r="BF314"/>
  <c r="BE314"/>
  <c r="T314"/>
  <c r="R314"/>
  <c r="P314"/>
  <c r="BI312"/>
  <c r="BH312"/>
  <c r="BF312"/>
  <c r="BE312"/>
  <c r="T312"/>
  <c r="R312"/>
  <c r="P312"/>
  <c r="BI310"/>
  <c r="BH310"/>
  <c r="BF310"/>
  <c r="BE310"/>
  <c r="T310"/>
  <c r="R310"/>
  <c r="P310"/>
  <c r="BI308"/>
  <c r="BH308"/>
  <c r="BF308"/>
  <c r="BE308"/>
  <c r="T308"/>
  <c r="R308"/>
  <c r="P308"/>
  <c r="BI306"/>
  <c r="BH306"/>
  <c r="BF306"/>
  <c r="BE306"/>
  <c r="T306"/>
  <c r="R306"/>
  <c r="P306"/>
  <c r="BI304"/>
  <c r="BH304"/>
  <c r="BF304"/>
  <c r="BE304"/>
  <c r="T304"/>
  <c r="R304"/>
  <c r="P304"/>
  <c r="BI302"/>
  <c r="BH302"/>
  <c r="BF302"/>
  <c r="BE302"/>
  <c r="T302"/>
  <c r="R302"/>
  <c r="P302"/>
  <c r="BI300"/>
  <c r="BH300"/>
  <c r="BF300"/>
  <c r="BE300"/>
  <c r="T300"/>
  <c r="R300"/>
  <c r="P300"/>
  <c r="BI298"/>
  <c r="BH298"/>
  <c r="BF298"/>
  <c r="BE298"/>
  <c r="T298"/>
  <c r="R298"/>
  <c r="P298"/>
  <c r="BI296"/>
  <c r="BH296"/>
  <c r="BF296"/>
  <c r="BE296"/>
  <c r="T296"/>
  <c r="R296"/>
  <c r="P296"/>
  <c r="BI294"/>
  <c r="BH294"/>
  <c r="BF294"/>
  <c r="BE294"/>
  <c r="T294"/>
  <c r="R294"/>
  <c r="P294"/>
  <c r="BI292"/>
  <c r="BH292"/>
  <c r="BF292"/>
  <c r="BE292"/>
  <c r="T292"/>
  <c r="R292"/>
  <c r="P292"/>
  <c r="BI290"/>
  <c r="BH290"/>
  <c r="BF290"/>
  <c r="BE290"/>
  <c r="T290"/>
  <c r="R290"/>
  <c r="P290"/>
  <c r="BI288"/>
  <c r="BH288"/>
  <c r="BF288"/>
  <c r="BE288"/>
  <c r="T288"/>
  <c r="R288"/>
  <c r="P288"/>
  <c r="BI286"/>
  <c r="BH286"/>
  <c r="BF286"/>
  <c r="BE286"/>
  <c r="T286"/>
  <c r="R286"/>
  <c r="P286"/>
  <c r="BI284"/>
  <c r="BH284"/>
  <c r="BF284"/>
  <c r="BE284"/>
  <c r="T284"/>
  <c r="R284"/>
  <c r="P284"/>
  <c r="BI282"/>
  <c r="BH282"/>
  <c r="BF282"/>
  <c r="BE282"/>
  <c r="T282"/>
  <c r="R282"/>
  <c r="P282"/>
  <c r="BI280"/>
  <c r="BH280"/>
  <c r="BF280"/>
  <c r="BE280"/>
  <c r="T280"/>
  <c r="R280"/>
  <c r="P280"/>
  <c r="BI278"/>
  <c r="BH278"/>
  <c r="BF278"/>
  <c r="BE278"/>
  <c r="T278"/>
  <c r="R278"/>
  <c r="P278"/>
  <c r="BI276"/>
  <c r="BH276"/>
  <c r="BF276"/>
  <c r="BE276"/>
  <c r="T276"/>
  <c r="R276"/>
  <c r="P276"/>
  <c r="BI274"/>
  <c r="BH274"/>
  <c r="BF274"/>
  <c r="BE274"/>
  <c r="T274"/>
  <c r="R274"/>
  <c r="P274"/>
  <c r="BI272"/>
  <c r="BH272"/>
  <c r="BF272"/>
  <c r="BE272"/>
  <c r="T272"/>
  <c r="R272"/>
  <c r="P272"/>
  <c r="BI269"/>
  <c r="BH269"/>
  <c r="BF269"/>
  <c r="BE269"/>
  <c r="T269"/>
  <c r="R269"/>
  <c r="P269"/>
  <c r="BI267"/>
  <c r="BH267"/>
  <c r="BF267"/>
  <c r="BE267"/>
  <c r="T267"/>
  <c r="R267"/>
  <c r="P267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7"/>
  <c r="BH257"/>
  <c r="BF257"/>
  <c r="BE257"/>
  <c r="T257"/>
  <c r="R257"/>
  <c r="P257"/>
  <c r="BI255"/>
  <c r="BH255"/>
  <c r="BF255"/>
  <c r="BE255"/>
  <c r="T255"/>
  <c r="R255"/>
  <c r="P255"/>
  <c r="BI253"/>
  <c r="BH253"/>
  <c r="BF253"/>
  <c r="BE253"/>
  <c r="T253"/>
  <c r="R253"/>
  <c r="P253"/>
  <c r="BI251"/>
  <c r="BH251"/>
  <c r="BF251"/>
  <c r="BE251"/>
  <c r="T251"/>
  <c r="R251"/>
  <c r="P251"/>
  <c r="BI249"/>
  <c r="BH249"/>
  <c r="BF249"/>
  <c r="BE249"/>
  <c r="T249"/>
  <c r="R249"/>
  <c r="P249"/>
  <c r="BI247"/>
  <c r="BH247"/>
  <c r="BF247"/>
  <c r="BE247"/>
  <c r="T247"/>
  <c r="R247"/>
  <c r="P247"/>
  <c r="BI245"/>
  <c r="BH245"/>
  <c r="BF245"/>
  <c r="BE245"/>
  <c r="T245"/>
  <c r="R245"/>
  <c r="P245"/>
  <c r="BI243"/>
  <c r="BH243"/>
  <c r="BF243"/>
  <c r="BE243"/>
  <c r="T243"/>
  <c r="R243"/>
  <c r="P243"/>
  <c r="BI241"/>
  <c r="BH241"/>
  <c r="BF241"/>
  <c r="BE241"/>
  <c r="T241"/>
  <c r="R241"/>
  <c r="P241"/>
  <c r="BI239"/>
  <c r="BH239"/>
  <c r="BF239"/>
  <c r="BE239"/>
  <c r="T239"/>
  <c r="R239"/>
  <c r="P239"/>
  <c r="BI237"/>
  <c r="BH237"/>
  <c r="BF237"/>
  <c r="BE237"/>
  <c r="T237"/>
  <c r="R237"/>
  <c r="P237"/>
  <c r="BI235"/>
  <c r="BH235"/>
  <c r="BF235"/>
  <c r="BE235"/>
  <c r="T235"/>
  <c r="R235"/>
  <c r="P235"/>
  <c r="BI233"/>
  <c r="BH233"/>
  <c r="BF233"/>
  <c r="BE233"/>
  <c r="T233"/>
  <c r="R233"/>
  <c r="P233"/>
  <c r="BI231"/>
  <c r="BH231"/>
  <c r="BF231"/>
  <c r="BE231"/>
  <c r="T231"/>
  <c r="R231"/>
  <c r="P231"/>
  <c r="BI229"/>
  <c r="BH229"/>
  <c r="BF229"/>
  <c r="BE229"/>
  <c r="T229"/>
  <c r="R229"/>
  <c r="P229"/>
  <c r="BI227"/>
  <c r="BH227"/>
  <c r="BF227"/>
  <c r="BE227"/>
  <c r="T227"/>
  <c r="R227"/>
  <c r="P227"/>
  <c r="BI225"/>
  <c r="BH225"/>
  <c r="BF225"/>
  <c r="BE225"/>
  <c r="T225"/>
  <c r="R225"/>
  <c r="P225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1"/>
  <c r="BH211"/>
  <c r="BF211"/>
  <c r="BE211"/>
  <c r="T211"/>
  <c r="R211"/>
  <c r="P211"/>
  <c r="BI209"/>
  <c r="BH209"/>
  <c r="BF209"/>
  <c r="BE209"/>
  <c r="T209"/>
  <c r="R209"/>
  <c r="P209"/>
  <c r="BI207"/>
  <c r="BH207"/>
  <c r="BF207"/>
  <c r="BE207"/>
  <c r="T207"/>
  <c r="R207"/>
  <c r="P207"/>
  <c r="BI205"/>
  <c r="BH205"/>
  <c r="BF205"/>
  <c r="BE205"/>
  <c r="T205"/>
  <c r="R205"/>
  <c r="P205"/>
  <c r="BI203"/>
  <c r="BH203"/>
  <c r="BF203"/>
  <c r="BE203"/>
  <c r="T203"/>
  <c r="R203"/>
  <c r="P203"/>
  <c r="BI201"/>
  <c r="BH201"/>
  <c r="BF201"/>
  <c r="BE201"/>
  <c r="T201"/>
  <c r="R201"/>
  <c r="P201"/>
  <c r="BI199"/>
  <c r="BH199"/>
  <c r="BF199"/>
  <c r="BE199"/>
  <c r="T199"/>
  <c r="R199"/>
  <c r="P199"/>
  <c r="BI197"/>
  <c r="BH197"/>
  <c r="BF197"/>
  <c r="BE197"/>
  <c r="T197"/>
  <c r="R197"/>
  <c r="P197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89"/>
  <c r="BH189"/>
  <c r="BF189"/>
  <c r="BE189"/>
  <c r="T189"/>
  <c r="R189"/>
  <c r="P189"/>
  <c r="BI187"/>
  <c r="BH187"/>
  <c r="BF187"/>
  <c r="BE187"/>
  <c r="T187"/>
  <c r="R187"/>
  <c r="P187"/>
  <c r="BI185"/>
  <c r="BH185"/>
  <c r="BF185"/>
  <c r="BE185"/>
  <c r="T185"/>
  <c r="R185"/>
  <c r="P185"/>
  <c r="BI183"/>
  <c r="BH183"/>
  <c r="BF183"/>
  <c r="BE183"/>
  <c r="T183"/>
  <c r="R183"/>
  <c r="P183"/>
  <c r="BI181"/>
  <c r="BH181"/>
  <c r="BF181"/>
  <c r="BE181"/>
  <c r="T181"/>
  <c r="R181"/>
  <c r="P181"/>
  <c r="BI179"/>
  <c r="BH179"/>
  <c r="BF179"/>
  <c r="BE179"/>
  <c r="T179"/>
  <c r="R179"/>
  <c r="P179"/>
  <c r="BI177"/>
  <c r="BH177"/>
  <c r="BF177"/>
  <c r="BE177"/>
  <c r="T177"/>
  <c r="R177"/>
  <c r="P177"/>
  <c r="BI175"/>
  <c r="BH175"/>
  <c r="BF175"/>
  <c r="BE175"/>
  <c r="T175"/>
  <c r="R175"/>
  <c r="P175"/>
  <c r="BI173"/>
  <c r="BH173"/>
  <c r="BF173"/>
  <c r="BE173"/>
  <c r="T173"/>
  <c r="R173"/>
  <c r="P173"/>
  <c r="BI171"/>
  <c r="BH171"/>
  <c r="BF171"/>
  <c r="BE171"/>
  <c r="T171"/>
  <c r="R171"/>
  <c r="P171"/>
  <c r="BI169"/>
  <c r="BH169"/>
  <c r="BF169"/>
  <c r="BE169"/>
  <c r="T169"/>
  <c r="R169"/>
  <c r="P169"/>
  <c r="BI167"/>
  <c r="BH167"/>
  <c r="BF167"/>
  <c r="BE167"/>
  <c r="T167"/>
  <c r="R167"/>
  <c r="P167"/>
  <c r="BI165"/>
  <c r="BH165"/>
  <c r="BF165"/>
  <c r="BE165"/>
  <c r="T165"/>
  <c r="R165"/>
  <c r="P165"/>
  <c r="BI163"/>
  <c r="BH163"/>
  <c r="BF163"/>
  <c r="BE163"/>
  <c r="T163"/>
  <c r="R163"/>
  <c r="P163"/>
  <c r="BI161"/>
  <c r="BH161"/>
  <c r="BF161"/>
  <c r="BE161"/>
  <c r="T161"/>
  <c r="R161"/>
  <c r="P161"/>
  <c r="BI159"/>
  <c r="BH159"/>
  <c r="BF159"/>
  <c r="BE159"/>
  <c r="T159"/>
  <c r="R159"/>
  <c r="P159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1"/>
  <c r="BH151"/>
  <c r="BF151"/>
  <c r="BE151"/>
  <c r="T151"/>
  <c r="R151"/>
  <c r="P151"/>
  <c r="BI149"/>
  <c r="BH149"/>
  <c r="BF149"/>
  <c r="BE149"/>
  <c r="T149"/>
  <c r="R149"/>
  <c r="P149"/>
  <c r="BI147"/>
  <c r="BH147"/>
  <c r="BF147"/>
  <c r="BE147"/>
  <c r="T147"/>
  <c r="R147"/>
  <c r="P147"/>
  <c r="BI145"/>
  <c r="BH145"/>
  <c r="BF145"/>
  <c r="BE145"/>
  <c r="T145"/>
  <c r="R145"/>
  <c r="P145"/>
  <c r="BI143"/>
  <c r="BH143"/>
  <c r="BF143"/>
  <c r="BE143"/>
  <c r="T143"/>
  <c r="R143"/>
  <c r="P143"/>
  <c r="BI141"/>
  <c r="BH141"/>
  <c r="BF141"/>
  <c r="BE141"/>
  <c r="T141"/>
  <c r="R141"/>
  <c r="P141"/>
  <c r="BI139"/>
  <c r="BH139"/>
  <c r="BF139"/>
  <c r="BE139"/>
  <c r="T139"/>
  <c r="R139"/>
  <c r="P139"/>
  <c r="BI137"/>
  <c r="BH137"/>
  <c r="BF137"/>
  <c r="BE137"/>
  <c r="T137"/>
  <c r="R137"/>
  <c r="P137"/>
  <c r="BI134"/>
  <c r="BH134"/>
  <c r="BF134"/>
  <c r="BE134"/>
  <c r="T134"/>
  <c r="R134"/>
  <c r="P134"/>
  <c r="BI131"/>
  <c r="BH131"/>
  <c r="BF131"/>
  <c r="BE131"/>
  <c r="T131"/>
  <c r="R131"/>
  <c r="P131"/>
  <c r="BI128"/>
  <c r="BH128"/>
  <c r="BF128"/>
  <c r="BE128"/>
  <c r="T128"/>
  <c r="R128"/>
  <c r="P128"/>
  <c r="BI125"/>
  <c r="BH125"/>
  <c r="BF125"/>
  <c r="BE125"/>
  <c r="T125"/>
  <c r="R125"/>
  <c r="P125"/>
  <c r="BI123"/>
  <c r="BH123"/>
  <c r="BF123"/>
  <c r="BE123"/>
  <c r="T123"/>
  <c r="R123"/>
  <c r="P123"/>
  <c r="BI121"/>
  <c r="BH121"/>
  <c r="BF121"/>
  <c r="BE121"/>
  <c r="T121"/>
  <c r="R121"/>
  <c r="P121"/>
  <c r="BI118"/>
  <c r="BH118"/>
  <c r="BF118"/>
  <c r="BE118"/>
  <c r="T118"/>
  <c r="T117"/>
  <c r="R118"/>
  <c r="R117"/>
  <c r="P118"/>
  <c r="P117"/>
  <c r="BI115"/>
  <c r="BH115"/>
  <c r="BF115"/>
  <c r="BE115"/>
  <c r="T115"/>
  <c r="R115"/>
  <c r="P115"/>
  <c r="BI113"/>
  <c r="BH113"/>
  <c r="BF113"/>
  <c r="BE113"/>
  <c r="T113"/>
  <c r="R113"/>
  <c r="P113"/>
  <c r="BI110"/>
  <c r="BH110"/>
  <c r="BF110"/>
  <c r="BE110"/>
  <c r="T110"/>
  <c r="R110"/>
  <c r="P110"/>
  <c r="BI107"/>
  <c r="BH107"/>
  <c r="BF107"/>
  <c r="BE107"/>
  <c r="T107"/>
  <c r="R107"/>
  <c r="P107"/>
  <c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F88"/>
  <c r="F86"/>
  <c r="E84"/>
  <c r="F58"/>
  <c r="F56"/>
  <c r="E54"/>
  <c r="J26"/>
  <c r="E26"/>
  <c r="J89"/>
  <c r="J25"/>
  <c r="J23"/>
  <c r="E23"/>
  <c r="J88"/>
  <c r="J22"/>
  <c r="J20"/>
  <c r="E20"/>
  <c r="F89"/>
  <c r="J19"/>
  <c r="J14"/>
  <c r="J86"/>
  <c r="E7"/>
  <c r="E80"/>
  <c i="12" r="J39"/>
  <c r="J38"/>
  <c i="1" r="AY66"/>
  <c i="12" r="J37"/>
  <c i="1" r="AX66"/>
  <c i="12" r="BI352"/>
  <c r="BH352"/>
  <c r="BF352"/>
  <c r="BE352"/>
  <c r="T352"/>
  <c r="R352"/>
  <c r="P352"/>
  <c r="BI350"/>
  <c r="BH350"/>
  <c r="BF350"/>
  <c r="BE350"/>
  <c r="T350"/>
  <c r="R350"/>
  <c r="P350"/>
  <c r="BI348"/>
  <c r="BH348"/>
  <c r="BF348"/>
  <c r="BE348"/>
  <c r="T348"/>
  <c r="R348"/>
  <c r="P348"/>
  <c r="BI346"/>
  <c r="BH346"/>
  <c r="BF346"/>
  <c r="BE346"/>
  <c r="T346"/>
  <c r="R346"/>
  <c r="P346"/>
  <c r="BI344"/>
  <c r="BH344"/>
  <c r="BF344"/>
  <c r="BE344"/>
  <c r="T344"/>
  <c r="R344"/>
  <c r="P344"/>
  <c r="BI342"/>
  <c r="BH342"/>
  <c r="BF342"/>
  <c r="BE342"/>
  <c r="T342"/>
  <c r="R342"/>
  <c r="P342"/>
  <c r="BI339"/>
  <c r="BH339"/>
  <c r="BF339"/>
  <c r="BE339"/>
  <c r="T339"/>
  <c r="R339"/>
  <c r="P339"/>
  <c r="BI336"/>
  <c r="BH336"/>
  <c r="BF336"/>
  <c r="BE336"/>
  <c r="T336"/>
  <c r="R336"/>
  <c r="P336"/>
  <c r="BI333"/>
  <c r="BH333"/>
  <c r="BF333"/>
  <c r="BE333"/>
  <c r="T333"/>
  <c r="R333"/>
  <c r="P333"/>
  <c r="BI331"/>
  <c r="BH331"/>
  <c r="BF331"/>
  <c r="BE331"/>
  <c r="T331"/>
  <c r="R331"/>
  <c r="P331"/>
  <c r="BI328"/>
  <c r="BH328"/>
  <c r="BF328"/>
  <c r="BE328"/>
  <c r="T328"/>
  <c r="R328"/>
  <c r="P328"/>
  <c r="BI326"/>
  <c r="BH326"/>
  <c r="BF326"/>
  <c r="BE326"/>
  <c r="T326"/>
  <c r="R326"/>
  <c r="P326"/>
  <c r="BI324"/>
  <c r="BH324"/>
  <c r="BF324"/>
  <c r="BE324"/>
  <c r="T324"/>
  <c r="R324"/>
  <c r="P324"/>
  <c r="BI322"/>
  <c r="BH322"/>
  <c r="BF322"/>
  <c r="BE322"/>
  <c r="T322"/>
  <c r="R322"/>
  <c r="P322"/>
  <c r="BI320"/>
  <c r="BH320"/>
  <c r="BF320"/>
  <c r="BE320"/>
  <c r="T320"/>
  <c r="R320"/>
  <c r="P320"/>
  <c r="BI318"/>
  <c r="BH318"/>
  <c r="BF318"/>
  <c r="BE318"/>
  <c r="T318"/>
  <c r="R318"/>
  <c r="P318"/>
  <c r="BI315"/>
  <c r="BH315"/>
  <c r="BF315"/>
  <c r="BE315"/>
  <c r="T315"/>
  <c r="R315"/>
  <c r="P315"/>
  <c r="BI313"/>
  <c r="BH313"/>
  <c r="BF313"/>
  <c r="BE313"/>
  <c r="T313"/>
  <c r="R313"/>
  <c r="P313"/>
  <c r="BI311"/>
  <c r="BH311"/>
  <c r="BF311"/>
  <c r="BE311"/>
  <c r="T311"/>
  <c r="R311"/>
  <c r="P311"/>
  <c r="BI309"/>
  <c r="BH309"/>
  <c r="BF309"/>
  <c r="BE309"/>
  <c r="T309"/>
  <c r="R309"/>
  <c r="P309"/>
  <c r="BI307"/>
  <c r="BH307"/>
  <c r="BF307"/>
  <c r="BE307"/>
  <c r="T307"/>
  <c r="R307"/>
  <c r="P307"/>
  <c r="BI305"/>
  <c r="BH305"/>
  <c r="BF305"/>
  <c r="BE305"/>
  <c r="T305"/>
  <c r="R305"/>
  <c r="P305"/>
  <c r="BI303"/>
  <c r="BH303"/>
  <c r="BF303"/>
  <c r="BE303"/>
  <c r="T303"/>
  <c r="R303"/>
  <c r="P303"/>
  <c r="BI301"/>
  <c r="BH301"/>
  <c r="BF301"/>
  <c r="BE301"/>
  <c r="T301"/>
  <c r="R301"/>
  <c r="P301"/>
  <c r="BI298"/>
  <c r="BH298"/>
  <c r="BF298"/>
  <c r="BE298"/>
  <c r="T298"/>
  <c r="R298"/>
  <c r="P298"/>
  <c r="BI296"/>
  <c r="BH296"/>
  <c r="BF296"/>
  <c r="BE296"/>
  <c r="T296"/>
  <c r="R296"/>
  <c r="P296"/>
  <c r="BI294"/>
  <c r="BH294"/>
  <c r="BF294"/>
  <c r="BE294"/>
  <c r="T294"/>
  <c r="R294"/>
  <c r="P294"/>
  <c r="BI292"/>
  <c r="BH292"/>
  <c r="BF292"/>
  <c r="BE292"/>
  <c r="T292"/>
  <c r="R292"/>
  <c r="P292"/>
  <c r="BI289"/>
  <c r="BH289"/>
  <c r="BF289"/>
  <c r="BE289"/>
  <c r="T289"/>
  <c r="R289"/>
  <c r="P289"/>
  <c r="BI286"/>
  <c r="BH286"/>
  <c r="BF286"/>
  <c r="BE286"/>
  <c r="T286"/>
  <c r="R286"/>
  <c r="P286"/>
  <c r="BI283"/>
  <c r="BH283"/>
  <c r="BF283"/>
  <c r="BE283"/>
  <c r="T283"/>
  <c r="R283"/>
  <c r="P283"/>
  <c r="BI281"/>
  <c r="BH281"/>
  <c r="BF281"/>
  <c r="BE281"/>
  <c r="T281"/>
  <c r="R281"/>
  <c r="P281"/>
  <c r="BI279"/>
  <c r="BH279"/>
  <c r="BF279"/>
  <c r="BE279"/>
  <c r="T279"/>
  <c r="R279"/>
  <c r="P279"/>
  <c r="BI276"/>
  <c r="BH276"/>
  <c r="BF276"/>
  <c r="BE276"/>
  <c r="T276"/>
  <c r="R276"/>
  <c r="P276"/>
  <c r="BI274"/>
  <c r="BH274"/>
  <c r="BF274"/>
  <c r="BE274"/>
  <c r="T274"/>
  <c r="R274"/>
  <c r="P274"/>
  <c r="BI272"/>
  <c r="BH272"/>
  <c r="BF272"/>
  <c r="BE272"/>
  <c r="T272"/>
  <c r="R272"/>
  <c r="P272"/>
  <c r="BI270"/>
  <c r="BH270"/>
  <c r="BF270"/>
  <c r="BE270"/>
  <c r="T270"/>
  <c r="R270"/>
  <c r="P270"/>
  <c r="BI268"/>
  <c r="BH268"/>
  <c r="BF268"/>
  <c r="BE268"/>
  <c r="T268"/>
  <c r="R268"/>
  <c r="P268"/>
  <c r="BI266"/>
  <c r="BH266"/>
  <c r="BF266"/>
  <c r="BE266"/>
  <c r="T266"/>
  <c r="R266"/>
  <c r="P266"/>
  <c r="BI264"/>
  <c r="BH264"/>
  <c r="BF264"/>
  <c r="BE264"/>
  <c r="T264"/>
  <c r="R264"/>
  <c r="P264"/>
  <c r="BI262"/>
  <c r="BH262"/>
  <c r="BF262"/>
  <c r="BE262"/>
  <c r="T262"/>
  <c r="R262"/>
  <c r="P262"/>
  <c r="BI260"/>
  <c r="BH260"/>
  <c r="BF260"/>
  <c r="BE260"/>
  <c r="T260"/>
  <c r="R260"/>
  <c r="P260"/>
  <c r="BI258"/>
  <c r="BH258"/>
  <c r="BF258"/>
  <c r="BE258"/>
  <c r="T258"/>
  <c r="R258"/>
  <c r="P258"/>
  <c r="BI256"/>
  <c r="BH256"/>
  <c r="BF256"/>
  <c r="BE256"/>
  <c r="T256"/>
  <c r="R256"/>
  <c r="P256"/>
  <c r="BI254"/>
  <c r="BH254"/>
  <c r="BF254"/>
  <c r="BE254"/>
  <c r="T254"/>
  <c r="R254"/>
  <c r="P254"/>
  <c r="BI251"/>
  <c r="BH251"/>
  <c r="BF251"/>
  <c r="BE251"/>
  <c r="T251"/>
  <c r="R251"/>
  <c r="P251"/>
  <c r="BI248"/>
  <c r="BH248"/>
  <c r="BF248"/>
  <c r="BE248"/>
  <c r="T248"/>
  <c r="R248"/>
  <c r="P248"/>
  <c r="BI245"/>
  <c r="BH245"/>
  <c r="BF245"/>
  <c r="BE245"/>
  <c r="T245"/>
  <c r="R245"/>
  <c r="P245"/>
  <c r="BI242"/>
  <c r="BH242"/>
  <c r="BF242"/>
  <c r="BE242"/>
  <c r="T242"/>
  <c r="R242"/>
  <c r="P242"/>
  <c r="BI240"/>
  <c r="BH240"/>
  <c r="BF240"/>
  <c r="BE240"/>
  <c r="T240"/>
  <c r="R240"/>
  <c r="P240"/>
  <c r="BI238"/>
  <c r="BH238"/>
  <c r="BF238"/>
  <c r="BE238"/>
  <c r="T238"/>
  <c r="R238"/>
  <c r="P238"/>
  <c r="BI236"/>
  <c r="BH236"/>
  <c r="BF236"/>
  <c r="BE236"/>
  <c r="T236"/>
  <c r="R236"/>
  <c r="P236"/>
  <c r="BI233"/>
  <c r="BH233"/>
  <c r="BF233"/>
  <c r="BE233"/>
  <c r="T233"/>
  <c r="R233"/>
  <c r="P233"/>
  <c r="BI230"/>
  <c r="BH230"/>
  <c r="BF230"/>
  <c r="BE230"/>
  <c r="T230"/>
  <c r="R230"/>
  <c r="P230"/>
  <c r="BI227"/>
  <c r="BH227"/>
  <c r="BF227"/>
  <c r="BE227"/>
  <c r="T227"/>
  <c r="R227"/>
  <c r="P227"/>
  <c r="BI224"/>
  <c r="BH224"/>
  <c r="BF224"/>
  <c r="BE224"/>
  <c r="T224"/>
  <c r="R224"/>
  <c r="P224"/>
  <c r="BI222"/>
  <c r="BH222"/>
  <c r="BF222"/>
  <c r="BE222"/>
  <c r="T222"/>
  <c r="R222"/>
  <c r="P222"/>
  <c r="BI220"/>
  <c r="BH220"/>
  <c r="BF220"/>
  <c r="BE220"/>
  <c r="T220"/>
  <c r="R220"/>
  <c r="P220"/>
  <c r="BI218"/>
  <c r="BH218"/>
  <c r="BF218"/>
  <c r="BE218"/>
  <c r="T218"/>
  <c r="R218"/>
  <c r="P218"/>
  <c r="BI216"/>
  <c r="BH216"/>
  <c r="BF216"/>
  <c r="BE216"/>
  <c r="T216"/>
  <c r="R216"/>
  <c r="P216"/>
  <c r="BI214"/>
  <c r="BH214"/>
  <c r="BF214"/>
  <c r="BE214"/>
  <c r="T214"/>
  <c r="R214"/>
  <c r="P214"/>
  <c r="BI212"/>
  <c r="BH212"/>
  <c r="BF212"/>
  <c r="BE212"/>
  <c r="T212"/>
  <c r="R212"/>
  <c r="P212"/>
  <c r="BI210"/>
  <c r="BH210"/>
  <c r="BF210"/>
  <c r="BE210"/>
  <c r="T210"/>
  <c r="R210"/>
  <c r="P210"/>
  <c r="BI208"/>
  <c r="BH208"/>
  <c r="BF208"/>
  <c r="BE208"/>
  <c r="T208"/>
  <c r="R208"/>
  <c r="P208"/>
  <c r="BI206"/>
  <c r="BH206"/>
  <c r="BF206"/>
  <c r="BE206"/>
  <c r="T206"/>
  <c r="R206"/>
  <c r="P206"/>
  <c r="BI204"/>
  <c r="BH204"/>
  <c r="BF204"/>
  <c r="BE204"/>
  <c r="T204"/>
  <c r="R204"/>
  <c r="P204"/>
  <c r="BI202"/>
  <c r="BH202"/>
  <c r="BF202"/>
  <c r="BE202"/>
  <c r="T202"/>
  <c r="R202"/>
  <c r="P202"/>
  <c r="BI200"/>
  <c r="BH200"/>
  <c r="BF200"/>
  <c r="BE200"/>
  <c r="T200"/>
  <c r="R200"/>
  <c r="P200"/>
  <c r="BI197"/>
  <c r="BH197"/>
  <c r="BF197"/>
  <c r="BE197"/>
  <c r="T197"/>
  <c r="R197"/>
  <c r="P197"/>
  <c r="BI194"/>
  <c r="BH194"/>
  <c r="BF194"/>
  <c r="BE194"/>
  <c r="T194"/>
  <c r="R194"/>
  <c r="P194"/>
  <c r="BI191"/>
  <c r="BH191"/>
  <c r="BF191"/>
  <c r="BE191"/>
  <c r="T191"/>
  <c r="R191"/>
  <c r="P191"/>
  <c r="BI188"/>
  <c r="BH188"/>
  <c r="BF188"/>
  <c r="BE188"/>
  <c r="T188"/>
  <c r="R188"/>
  <c r="P188"/>
  <c r="BI186"/>
  <c r="BH186"/>
  <c r="BF186"/>
  <c r="BE186"/>
  <c r="T186"/>
  <c r="R186"/>
  <c r="P186"/>
  <c r="BI184"/>
  <c r="BH184"/>
  <c r="BF184"/>
  <c r="BE184"/>
  <c r="T184"/>
  <c r="R184"/>
  <c r="P184"/>
  <c r="BI181"/>
  <c r="BH181"/>
  <c r="BF181"/>
  <c r="BE181"/>
  <c r="T181"/>
  <c r="R181"/>
  <c r="P181"/>
  <c r="BI179"/>
  <c r="BH179"/>
  <c r="BF179"/>
  <c r="BE179"/>
  <c r="T179"/>
  <c r="R179"/>
  <c r="P179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8"/>
  <c r="BH168"/>
  <c r="BF168"/>
  <c r="BE168"/>
  <c r="T168"/>
  <c r="R168"/>
  <c r="P168"/>
  <c r="BI165"/>
  <c r="BH165"/>
  <c r="BF165"/>
  <c r="BE165"/>
  <c r="T165"/>
  <c r="R165"/>
  <c r="P165"/>
  <c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3"/>
  <c r="BH133"/>
  <c r="BF133"/>
  <c r="BE133"/>
  <c r="T133"/>
  <c r="R133"/>
  <c r="P133"/>
  <c r="BI129"/>
  <c r="BH129"/>
  <c r="BF129"/>
  <c r="BE129"/>
  <c r="T129"/>
  <c r="T128"/>
  <c r="R129"/>
  <c r="R128"/>
  <c r="P129"/>
  <c r="P128"/>
  <c r="BI126"/>
  <c r="BH126"/>
  <c r="BF126"/>
  <c r="BE126"/>
  <c r="T126"/>
  <c r="T125"/>
  <c r="R126"/>
  <c r="R125"/>
  <c r="P126"/>
  <c r="P125"/>
  <c r="BI122"/>
  <c r="BH122"/>
  <c r="BF122"/>
  <c r="BE122"/>
  <c r="T122"/>
  <c r="R122"/>
  <c r="P122"/>
  <c r="BI119"/>
  <c r="BH119"/>
  <c r="BF119"/>
  <c r="BE119"/>
  <c r="T119"/>
  <c r="R119"/>
  <c r="P119"/>
  <c r="BI117"/>
  <c r="BH117"/>
  <c r="BF117"/>
  <c r="BE117"/>
  <c r="T117"/>
  <c r="R117"/>
  <c r="P117"/>
  <c r="BI115"/>
  <c r="BH115"/>
  <c r="BF115"/>
  <c r="BE115"/>
  <c r="T115"/>
  <c r="R115"/>
  <c r="P115"/>
  <c r="BI112"/>
  <c r="BH112"/>
  <c r="BF112"/>
  <c r="BE112"/>
  <c r="T112"/>
  <c r="R112"/>
  <c r="P112"/>
  <c r="BI110"/>
  <c r="BH110"/>
  <c r="BF110"/>
  <c r="BE110"/>
  <c r="T110"/>
  <c r="R110"/>
  <c r="P110"/>
  <c r="BI107"/>
  <c r="BH107"/>
  <c r="BF107"/>
  <c r="BE107"/>
  <c r="T107"/>
  <c r="R107"/>
  <c r="P107"/>
  <c r="BI105"/>
  <c r="BH105"/>
  <c r="BF105"/>
  <c r="BE105"/>
  <c r="T105"/>
  <c r="R105"/>
  <c r="P105"/>
  <c r="BI103"/>
  <c r="BH103"/>
  <c r="BF103"/>
  <c r="BE103"/>
  <c r="T103"/>
  <c r="R103"/>
  <c r="P103"/>
  <c r="BI101"/>
  <c r="BH101"/>
  <c r="BF101"/>
  <c r="BE101"/>
  <c r="T101"/>
  <c r="R101"/>
  <c r="P101"/>
  <c r="BI99"/>
  <c r="BH99"/>
  <c r="BF99"/>
  <c r="BE99"/>
  <c r="T99"/>
  <c r="R99"/>
  <c r="P99"/>
  <c r="BI97"/>
  <c r="BH97"/>
  <c r="BF97"/>
  <c r="BE97"/>
  <c r="T97"/>
  <c r="R97"/>
  <c r="P97"/>
  <c r="F91"/>
  <c r="F89"/>
  <c r="E87"/>
  <c r="F58"/>
  <c r="F56"/>
  <c r="E54"/>
  <c r="J26"/>
  <c r="E26"/>
  <c r="J92"/>
  <c r="J25"/>
  <c r="J23"/>
  <c r="E23"/>
  <c r="J91"/>
  <c r="J22"/>
  <c r="J20"/>
  <c r="E20"/>
  <c r="F92"/>
  <c r="J19"/>
  <c r="J14"/>
  <c r="J89"/>
  <c r="E7"/>
  <c r="E83"/>
  <c i="11" r="J39"/>
  <c r="J38"/>
  <c i="1" r="AY65"/>
  <c i="11" r="J37"/>
  <c i="1" r="AX65"/>
  <c i="11" r="BI485"/>
  <c r="BH485"/>
  <c r="BF485"/>
  <c r="BE485"/>
  <c r="T485"/>
  <c r="R485"/>
  <c r="P485"/>
  <c r="BI482"/>
  <c r="BH482"/>
  <c r="BF482"/>
  <c r="BE482"/>
  <c r="T482"/>
  <c r="R482"/>
  <c r="P482"/>
  <c r="BI479"/>
  <c r="BH479"/>
  <c r="BF479"/>
  <c r="BE479"/>
  <c r="T479"/>
  <c r="R479"/>
  <c r="P479"/>
  <c r="BI475"/>
  <c r="BH475"/>
  <c r="BF475"/>
  <c r="BE475"/>
  <c r="T475"/>
  <c r="R475"/>
  <c r="P475"/>
  <c r="BI472"/>
  <c r="BH472"/>
  <c r="BF472"/>
  <c r="BE472"/>
  <c r="T472"/>
  <c r="R472"/>
  <c r="P472"/>
  <c r="BI469"/>
  <c r="BH469"/>
  <c r="BF469"/>
  <c r="BE469"/>
  <c r="T469"/>
  <c r="R469"/>
  <c r="P469"/>
  <c r="BI466"/>
  <c r="BH466"/>
  <c r="BF466"/>
  <c r="BE466"/>
  <c r="T466"/>
  <c r="R466"/>
  <c r="P466"/>
  <c r="BI463"/>
  <c r="BH463"/>
  <c r="BF463"/>
  <c r="BE463"/>
  <c r="T463"/>
  <c r="R463"/>
  <c r="P463"/>
  <c r="BI461"/>
  <c r="BH461"/>
  <c r="BF461"/>
  <c r="BE461"/>
  <c r="T461"/>
  <c r="R461"/>
  <c r="P461"/>
  <c r="BI459"/>
  <c r="BH459"/>
  <c r="BF459"/>
  <c r="BE459"/>
  <c r="T459"/>
  <c r="R459"/>
  <c r="P459"/>
  <c r="BI457"/>
  <c r="BH457"/>
  <c r="BF457"/>
  <c r="BE457"/>
  <c r="T457"/>
  <c r="R457"/>
  <c r="P457"/>
  <c r="BI455"/>
  <c r="BH455"/>
  <c r="BF455"/>
  <c r="BE455"/>
  <c r="T455"/>
  <c r="R455"/>
  <c r="P455"/>
  <c r="BI453"/>
  <c r="BH453"/>
  <c r="BF453"/>
  <c r="BE453"/>
  <c r="T453"/>
  <c r="R453"/>
  <c r="P453"/>
  <c r="BI450"/>
  <c r="BH450"/>
  <c r="BF450"/>
  <c r="BE450"/>
  <c r="T450"/>
  <c r="R450"/>
  <c r="P450"/>
  <c r="BI448"/>
  <c r="BH448"/>
  <c r="BF448"/>
  <c r="BE448"/>
  <c r="T448"/>
  <c r="R448"/>
  <c r="P448"/>
  <c r="BI446"/>
  <c r="BH446"/>
  <c r="BF446"/>
  <c r="BE446"/>
  <c r="T446"/>
  <c r="R446"/>
  <c r="P446"/>
  <c r="BI444"/>
  <c r="BH444"/>
  <c r="BF444"/>
  <c r="BE444"/>
  <c r="T444"/>
  <c r="R444"/>
  <c r="P444"/>
  <c r="BI442"/>
  <c r="BH442"/>
  <c r="BF442"/>
  <c r="BE442"/>
  <c r="T442"/>
  <c r="R442"/>
  <c r="P442"/>
  <c r="BI440"/>
  <c r="BH440"/>
  <c r="BF440"/>
  <c r="BE440"/>
  <c r="T440"/>
  <c r="R440"/>
  <c r="P440"/>
  <c r="BI438"/>
  <c r="BH438"/>
  <c r="BF438"/>
  <c r="BE438"/>
  <c r="T438"/>
  <c r="R438"/>
  <c r="P438"/>
  <c r="BI435"/>
  <c r="BH435"/>
  <c r="BF435"/>
  <c r="BE435"/>
  <c r="T435"/>
  <c r="R435"/>
  <c r="P435"/>
  <c r="BI432"/>
  <c r="BH432"/>
  <c r="BF432"/>
  <c r="BE432"/>
  <c r="T432"/>
  <c r="R432"/>
  <c r="P432"/>
  <c r="BI430"/>
  <c r="BH430"/>
  <c r="BF430"/>
  <c r="BE430"/>
  <c r="T430"/>
  <c r="R430"/>
  <c r="P430"/>
  <c r="BI427"/>
  <c r="BH427"/>
  <c r="BF427"/>
  <c r="BE427"/>
  <c r="T427"/>
  <c r="R427"/>
  <c r="P427"/>
  <c r="BI425"/>
  <c r="BH425"/>
  <c r="BF425"/>
  <c r="BE425"/>
  <c r="T425"/>
  <c r="R425"/>
  <c r="P425"/>
  <c r="BI423"/>
  <c r="BH423"/>
  <c r="BF423"/>
  <c r="BE423"/>
  <c r="T423"/>
  <c r="R423"/>
  <c r="P423"/>
  <c r="BI420"/>
  <c r="BH420"/>
  <c r="BF420"/>
  <c r="BE420"/>
  <c r="T420"/>
  <c r="R420"/>
  <c r="P420"/>
  <c r="BI417"/>
  <c r="BH417"/>
  <c r="BF417"/>
  <c r="BE417"/>
  <c r="T417"/>
  <c r="R417"/>
  <c r="P417"/>
  <c r="BI414"/>
  <c r="BH414"/>
  <c r="BF414"/>
  <c r="BE414"/>
  <c r="T414"/>
  <c r="R414"/>
  <c r="P414"/>
  <c r="BI411"/>
  <c r="BH411"/>
  <c r="BF411"/>
  <c r="BE411"/>
  <c r="T411"/>
  <c r="R411"/>
  <c r="P411"/>
  <c r="BI408"/>
  <c r="BH408"/>
  <c r="BF408"/>
  <c r="BE408"/>
  <c r="T408"/>
  <c r="R408"/>
  <c r="P408"/>
  <c r="BI406"/>
  <c r="BH406"/>
  <c r="BF406"/>
  <c r="BE406"/>
  <c r="T406"/>
  <c r="R406"/>
  <c r="P406"/>
  <c r="BI404"/>
  <c r="BH404"/>
  <c r="BF404"/>
  <c r="BE404"/>
  <c r="T404"/>
  <c r="R404"/>
  <c r="P404"/>
  <c r="BI402"/>
  <c r="BH402"/>
  <c r="BF402"/>
  <c r="BE402"/>
  <c r="T402"/>
  <c r="R402"/>
  <c r="P402"/>
  <c r="BI399"/>
  <c r="BH399"/>
  <c r="BF399"/>
  <c r="BE399"/>
  <c r="T399"/>
  <c r="R399"/>
  <c r="P399"/>
  <c r="BI397"/>
  <c r="BH397"/>
  <c r="BF397"/>
  <c r="BE397"/>
  <c r="T397"/>
  <c r="R397"/>
  <c r="P397"/>
  <c r="BI395"/>
  <c r="BH395"/>
  <c r="BF395"/>
  <c r="BE395"/>
  <c r="T395"/>
  <c r="R395"/>
  <c r="P395"/>
  <c r="BI393"/>
  <c r="BH393"/>
  <c r="BF393"/>
  <c r="BE393"/>
  <c r="T393"/>
  <c r="R393"/>
  <c r="P393"/>
  <c r="BI391"/>
  <c r="BH391"/>
  <c r="BF391"/>
  <c r="BE391"/>
  <c r="T391"/>
  <c r="R391"/>
  <c r="P391"/>
  <c r="BI388"/>
  <c r="BH388"/>
  <c r="BF388"/>
  <c r="BE388"/>
  <c r="T388"/>
  <c r="R388"/>
  <c r="P388"/>
  <c r="BI386"/>
  <c r="BH386"/>
  <c r="BF386"/>
  <c r="BE386"/>
  <c r="T386"/>
  <c r="R386"/>
  <c r="P386"/>
  <c r="BI383"/>
  <c r="BH383"/>
  <c r="BF383"/>
  <c r="BE383"/>
  <c r="T383"/>
  <c r="R383"/>
  <c r="P383"/>
  <c r="BI381"/>
  <c r="BH381"/>
  <c r="BF381"/>
  <c r="BE381"/>
  <c r="T381"/>
  <c r="R381"/>
  <c r="P381"/>
  <c r="BI378"/>
  <c r="BH378"/>
  <c r="BF378"/>
  <c r="BE378"/>
  <c r="T378"/>
  <c r="R378"/>
  <c r="P378"/>
  <c r="BI375"/>
  <c r="BH375"/>
  <c r="BF375"/>
  <c r="BE375"/>
  <c r="T375"/>
  <c r="R375"/>
  <c r="P375"/>
  <c r="BI373"/>
  <c r="BH373"/>
  <c r="BF373"/>
  <c r="BE373"/>
  <c r="T373"/>
  <c r="R373"/>
  <c r="P373"/>
  <c r="BI370"/>
  <c r="BH370"/>
  <c r="BF370"/>
  <c r="BE370"/>
  <c r="T370"/>
  <c r="R370"/>
  <c r="P370"/>
  <c r="BI367"/>
  <c r="BH367"/>
  <c r="BF367"/>
  <c r="BE367"/>
  <c r="T367"/>
  <c r="R367"/>
  <c r="P367"/>
  <c r="BI365"/>
  <c r="BH365"/>
  <c r="BF365"/>
  <c r="BE365"/>
  <c r="T365"/>
  <c r="R365"/>
  <c r="P365"/>
  <c r="BI363"/>
  <c r="BH363"/>
  <c r="BF363"/>
  <c r="BE363"/>
  <c r="T363"/>
  <c r="R363"/>
  <c r="P363"/>
  <c r="BI360"/>
  <c r="BH360"/>
  <c r="BF360"/>
  <c r="BE360"/>
  <c r="T360"/>
  <c r="R360"/>
  <c r="P360"/>
  <c r="BI357"/>
  <c r="BH357"/>
  <c r="BF357"/>
  <c r="BE357"/>
  <c r="T357"/>
  <c r="R357"/>
  <c r="P357"/>
  <c r="BI355"/>
  <c r="BH355"/>
  <c r="BF355"/>
  <c r="BE355"/>
  <c r="T355"/>
  <c r="R355"/>
  <c r="P355"/>
  <c r="BI352"/>
  <c r="BH352"/>
  <c r="BF352"/>
  <c r="BE352"/>
  <c r="T352"/>
  <c r="R352"/>
  <c r="P352"/>
  <c r="BI350"/>
  <c r="BH350"/>
  <c r="BF350"/>
  <c r="BE350"/>
  <c r="T350"/>
  <c r="R350"/>
  <c r="P350"/>
  <c r="BI348"/>
  <c r="BH348"/>
  <c r="BF348"/>
  <c r="BE348"/>
  <c r="T348"/>
  <c r="R348"/>
  <c r="P348"/>
  <c r="BI346"/>
  <c r="BH346"/>
  <c r="BF346"/>
  <c r="BE346"/>
  <c r="T346"/>
  <c r="R346"/>
  <c r="P346"/>
  <c r="BI343"/>
  <c r="BH343"/>
  <c r="BF343"/>
  <c r="BE343"/>
  <c r="T343"/>
  <c r="R343"/>
  <c r="P343"/>
  <c r="BI341"/>
  <c r="BH341"/>
  <c r="BF341"/>
  <c r="BE341"/>
  <c r="T341"/>
  <c r="R341"/>
  <c r="P341"/>
  <c r="BI338"/>
  <c r="BH338"/>
  <c r="BF338"/>
  <c r="BE338"/>
  <c r="T338"/>
  <c r="R338"/>
  <c r="P338"/>
  <c r="BI336"/>
  <c r="BH336"/>
  <c r="BF336"/>
  <c r="BE336"/>
  <c r="T336"/>
  <c r="R336"/>
  <c r="P336"/>
  <c r="BI334"/>
  <c r="BH334"/>
  <c r="BF334"/>
  <c r="BE334"/>
  <c r="T334"/>
  <c r="R334"/>
  <c r="P334"/>
  <c r="BI331"/>
  <c r="BH331"/>
  <c r="BF331"/>
  <c r="BE331"/>
  <c r="T331"/>
  <c r="R331"/>
  <c r="P331"/>
  <c r="BI328"/>
  <c r="BH328"/>
  <c r="BF328"/>
  <c r="BE328"/>
  <c r="T328"/>
  <c r="R328"/>
  <c r="P328"/>
  <c r="BI325"/>
  <c r="BH325"/>
  <c r="BF325"/>
  <c r="BE325"/>
  <c r="T325"/>
  <c r="R325"/>
  <c r="P325"/>
  <c r="BI322"/>
  <c r="BH322"/>
  <c r="BF322"/>
  <c r="BE322"/>
  <c r="T322"/>
  <c r="R322"/>
  <c r="P322"/>
  <c r="BI319"/>
  <c r="BH319"/>
  <c r="BF319"/>
  <c r="BE319"/>
  <c r="T319"/>
  <c r="R319"/>
  <c r="P319"/>
  <c r="BI316"/>
  <c r="BH316"/>
  <c r="BF316"/>
  <c r="BE316"/>
  <c r="T316"/>
  <c r="R316"/>
  <c r="P316"/>
  <c r="BI314"/>
  <c r="BH314"/>
  <c r="BF314"/>
  <c r="BE314"/>
  <c r="T314"/>
  <c r="R314"/>
  <c r="P314"/>
  <c r="BI312"/>
  <c r="BH312"/>
  <c r="BF312"/>
  <c r="BE312"/>
  <c r="T312"/>
  <c r="R312"/>
  <c r="P312"/>
  <c r="BI310"/>
  <c r="BH310"/>
  <c r="BF310"/>
  <c r="BE310"/>
  <c r="T310"/>
  <c r="R310"/>
  <c r="P310"/>
  <c r="BI308"/>
  <c r="BH308"/>
  <c r="BF308"/>
  <c r="BE308"/>
  <c r="T308"/>
  <c r="R308"/>
  <c r="P308"/>
  <c r="BI306"/>
  <c r="BH306"/>
  <c r="BF306"/>
  <c r="BE306"/>
  <c r="T306"/>
  <c r="R306"/>
  <c r="P306"/>
  <c r="BI304"/>
  <c r="BH304"/>
  <c r="BF304"/>
  <c r="BE304"/>
  <c r="T304"/>
  <c r="R304"/>
  <c r="P304"/>
  <c r="BI301"/>
  <c r="BH301"/>
  <c r="BF301"/>
  <c r="BE301"/>
  <c r="T301"/>
  <c r="R301"/>
  <c r="P301"/>
  <c r="BI299"/>
  <c r="BH299"/>
  <c r="BF299"/>
  <c r="BE299"/>
  <c r="T299"/>
  <c r="R299"/>
  <c r="P299"/>
  <c r="BI297"/>
  <c r="BH297"/>
  <c r="BF297"/>
  <c r="BE297"/>
  <c r="T297"/>
  <c r="R297"/>
  <c r="P297"/>
  <c r="BI293"/>
  <c r="BH293"/>
  <c r="BF293"/>
  <c r="BE293"/>
  <c r="T293"/>
  <c r="R293"/>
  <c r="P293"/>
  <c r="BI291"/>
  <c r="BH291"/>
  <c r="BF291"/>
  <c r="BE291"/>
  <c r="T291"/>
  <c r="R291"/>
  <c r="P291"/>
  <c r="BI289"/>
  <c r="BH289"/>
  <c r="BF289"/>
  <c r="BE289"/>
  <c r="T289"/>
  <c r="R289"/>
  <c r="P289"/>
  <c r="BI286"/>
  <c r="BH286"/>
  <c r="BF286"/>
  <c r="BE286"/>
  <c r="T286"/>
  <c r="R286"/>
  <c r="P286"/>
  <c r="BI283"/>
  <c r="BH283"/>
  <c r="BF283"/>
  <c r="BE283"/>
  <c r="T283"/>
  <c r="R283"/>
  <c r="P283"/>
  <c r="BI280"/>
  <c r="BH280"/>
  <c r="BF280"/>
  <c r="BE280"/>
  <c r="T280"/>
  <c r="R280"/>
  <c r="P280"/>
  <c r="BI277"/>
  <c r="BH277"/>
  <c r="BF277"/>
  <c r="BE277"/>
  <c r="T277"/>
  <c r="R277"/>
  <c r="P277"/>
  <c r="BI274"/>
  <c r="BH274"/>
  <c r="BF274"/>
  <c r="BE274"/>
  <c r="T274"/>
  <c r="R274"/>
  <c r="P274"/>
  <c r="BI271"/>
  <c r="BH271"/>
  <c r="BF271"/>
  <c r="BE271"/>
  <c r="T271"/>
  <c r="R271"/>
  <c r="P271"/>
  <c r="BI268"/>
  <c r="BH268"/>
  <c r="BF268"/>
  <c r="BE268"/>
  <c r="T268"/>
  <c r="R268"/>
  <c r="P268"/>
  <c r="BI265"/>
  <c r="BH265"/>
  <c r="BF265"/>
  <c r="BE265"/>
  <c r="T265"/>
  <c r="R265"/>
  <c r="P265"/>
  <c r="BI262"/>
  <c r="BH262"/>
  <c r="BF262"/>
  <c r="BE262"/>
  <c r="T262"/>
  <c r="R262"/>
  <c r="P262"/>
  <c r="BI259"/>
  <c r="BH259"/>
  <c r="BF259"/>
  <c r="BE259"/>
  <c r="T259"/>
  <c r="R259"/>
  <c r="P259"/>
  <c r="BI256"/>
  <c r="BH256"/>
  <c r="BF256"/>
  <c r="BE256"/>
  <c r="T256"/>
  <c r="R256"/>
  <c r="P256"/>
  <c r="BI253"/>
  <c r="BH253"/>
  <c r="BF253"/>
  <c r="BE253"/>
  <c r="T253"/>
  <c r="R253"/>
  <c r="P253"/>
  <c r="BI250"/>
  <c r="BH250"/>
  <c r="BF250"/>
  <c r="BE250"/>
  <c r="T250"/>
  <c r="T249"/>
  <c r="R250"/>
  <c r="R249"/>
  <c r="P250"/>
  <c r="P249"/>
  <c r="BI247"/>
  <c r="BH247"/>
  <c r="BF247"/>
  <c r="BE247"/>
  <c r="T247"/>
  <c r="R247"/>
  <c r="P247"/>
  <c r="BI244"/>
  <c r="BH244"/>
  <c r="BF244"/>
  <c r="BE244"/>
  <c r="T244"/>
  <c r="R244"/>
  <c r="P244"/>
  <c r="BI241"/>
  <c r="BH241"/>
  <c r="BF241"/>
  <c r="BE241"/>
  <c r="T241"/>
  <c r="R241"/>
  <c r="P241"/>
  <c r="BI238"/>
  <c r="BH238"/>
  <c r="BF238"/>
  <c r="BE238"/>
  <c r="T238"/>
  <c r="R238"/>
  <c r="P238"/>
  <c r="BI235"/>
  <c r="BH235"/>
  <c r="BF235"/>
  <c r="BE235"/>
  <c r="T235"/>
  <c r="R235"/>
  <c r="P235"/>
  <c r="BI231"/>
  <c r="BH231"/>
  <c r="BF231"/>
  <c r="BE231"/>
  <c r="T231"/>
  <c r="R231"/>
  <c r="P231"/>
  <c r="BI228"/>
  <c r="BH228"/>
  <c r="BF228"/>
  <c r="BE228"/>
  <c r="T228"/>
  <c r="R228"/>
  <c r="P228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8"/>
  <c r="BH208"/>
  <c r="BF208"/>
  <c r="BE208"/>
  <c r="T208"/>
  <c r="R208"/>
  <c r="P208"/>
  <c r="BI205"/>
  <c r="BH205"/>
  <c r="BF205"/>
  <c r="BE205"/>
  <c r="T205"/>
  <c r="R205"/>
  <c r="P205"/>
  <c r="BI202"/>
  <c r="BH202"/>
  <c r="BF202"/>
  <c r="BE202"/>
  <c r="T202"/>
  <c r="R202"/>
  <c r="P202"/>
  <c r="BI200"/>
  <c r="BH200"/>
  <c r="BF200"/>
  <c r="BE200"/>
  <c r="T200"/>
  <c r="R200"/>
  <c r="P200"/>
  <c r="BI197"/>
  <c r="BH197"/>
  <c r="BF197"/>
  <c r="BE197"/>
  <c r="T197"/>
  <c r="R197"/>
  <c r="P197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7"/>
  <c r="BH187"/>
  <c r="BF187"/>
  <c r="BE187"/>
  <c r="T187"/>
  <c r="R187"/>
  <c r="P187"/>
  <c r="BI183"/>
  <c r="BH183"/>
  <c r="BF183"/>
  <c r="BE183"/>
  <c r="T183"/>
  <c r="R183"/>
  <c r="P183"/>
  <c r="BI181"/>
  <c r="BH181"/>
  <c r="BF181"/>
  <c r="BE181"/>
  <c r="T181"/>
  <c r="R181"/>
  <c r="P181"/>
  <c r="BI179"/>
  <c r="BH179"/>
  <c r="BF179"/>
  <c r="BE179"/>
  <c r="T179"/>
  <c r="R179"/>
  <c r="P179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8"/>
  <c r="BH168"/>
  <c r="BF168"/>
  <c r="BE168"/>
  <c r="T168"/>
  <c r="R168"/>
  <c r="P168"/>
  <c r="BI165"/>
  <c r="BH165"/>
  <c r="BF165"/>
  <c r="BE165"/>
  <c r="T165"/>
  <c r="R165"/>
  <c r="P165"/>
  <c r="BI163"/>
  <c r="BH163"/>
  <c r="BF163"/>
  <c r="BE163"/>
  <c r="T163"/>
  <c r="R163"/>
  <c r="P163"/>
  <c r="BI160"/>
  <c r="BH160"/>
  <c r="BF160"/>
  <c r="BE160"/>
  <c r="T160"/>
  <c r="R160"/>
  <c r="P160"/>
  <c r="BI158"/>
  <c r="BH158"/>
  <c r="BF158"/>
  <c r="BE158"/>
  <c r="T158"/>
  <c r="R158"/>
  <c r="P158"/>
  <c r="BI154"/>
  <c r="BH154"/>
  <c r="BF154"/>
  <c r="BE154"/>
  <c r="T154"/>
  <c r="R154"/>
  <c r="P154"/>
  <c r="BI151"/>
  <c r="BH151"/>
  <c r="BF151"/>
  <c r="BE151"/>
  <c r="T151"/>
  <c r="R151"/>
  <c r="P151"/>
  <c r="BI148"/>
  <c r="BH148"/>
  <c r="BF148"/>
  <c r="BE148"/>
  <c r="T148"/>
  <c r="R148"/>
  <c r="P148"/>
  <c r="BI145"/>
  <c r="BH145"/>
  <c r="BF145"/>
  <c r="BE145"/>
  <c r="T145"/>
  <c r="R145"/>
  <c r="P145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BI122"/>
  <c r="BH122"/>
  <c r="BF122"/>
  <c r="BE122"/>
  <c r="T122"/>
  <c r="R122"/>
  <c r="P122"/>
  <c r="BI119"/>
  <c r="BH119"/>
  <c r="BF119"/>
  <c r="BE119"/>
  <c r="T119"/>
  <c r="R119"/>
  <c r="P119"/>
  <c r="BI116"/>
  <c r="BH116"/>
  <c r="BF116"/>
  <c r="BE116"/>
  <c r="T116"/>
  <c r="R116"/>
  <c r="P116"/>
  <c r="BI113"/>
  <c r="BH113"/>
  <c r="BF113"/>
  <c r="BE113"/>
  <c r="T113"/>
  <c r="R113"/>
  <c r="P113"/>
  <c r="BI110"/>
  <c r="BH110"/>
  <c r="BF110"/>
  <c r="BE110"/>
  <c r="T110"/>
  <c r="R110"/>
  <c r="P110"/>
  <c r="BI108"/>
  <c r="BH108"/>
  <c r="BF108"/>
  <c r="BE108"/>
  <c r="T108"/>
  <c r="R108"/>
  <c r="P108"/>
  <c r="BI105"/>
  <c r="BH105"/>
  <c r="BF105"/>
  <c r="BE105"/>
  <c r="T105"/>
  <c r="R105"/>
  <c r="P105"/>
  <c r="F99"/>
  <c r="F97"/>
  <c r="E95"/>
  <c r="F58"/>
  <c r="F56"/>
  <c r="E54"/>
  <c r="J26"/>
  <c r="E26"/>
  <c r="J100"/>
  <c r="J25"/>
  <c r="J23"/>
  <c r="E23"/>
  <c r="J99"/>
  <c r="J22"/>
  <c r="J20"/>
  <c r="E20"/>
  <c r="F100"/>
  <c r="J19"/>
  <c r="J14"/>
  <c r="J97"/>
  <c r="E7"/>
  <c r="E91"/>
  <c i="10" r="J39"/>
  <c r="J38"/>
  <c i="1" r="AY64"/>
  <c i="10" r="J37"/>
  <c i="1" r="AX64"/>
  <c i="10"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2"/>
  <c r="BH92"/>
  <c r="BF92"/>
  <c r="BE92"/>
  <c r="T92"/>
  <c r="R92"/>
  <c r="P92"/>
  <c r="BI90"/>
  <c r="BH90"/>
  <c r="BF90"/>
  <c r="BE90"/>
  <c r="T90"/>
  <c r="R90"/>
  <c r="P90"/>
  <c r="BI88"/>
  <c r="BH88"/>
  <c r="BF88"/>
  <c r="BE88"/>
  <c r="T88"/>
  <c r="R88"/>
  <c r="P88"/>
  <c r="F82"/>
  <c r="F80"/>
  <c r="E78"/>
  <c r="F58"/>
  <c r="F56"/>
  <c r="E54"/>
  <c r="J26"/>
  <c r="E26"/>
  <c r="J83"/>
  <c r="J25"/>
  <c r="J23"/>
  <c r="E23"/>
  <c r="J82"/>
  <c r="J22"/>
  <c r="J20"/>
  <c r="E20"/>
  <c r="F83"/>
  <c r="J19"/>
  <c r="J14"/>
  <c r="J80"/>
  <c r="E7"/>
  <c r="E74"/>
  <c i="9" r="J39"/>
  <c r="J38"/>
  <c i="1" r="AY63"/>
  <c i="9" r="J37"/>
  <c i="1" r="AX63"/>
  <c i="9" r="BI176"/>
  <c r="BH176"/>
  <c r="BF176"/>
  <c r="BE176"/>
  <c r="T176"/>
  <c r="R176"/>
  <c r="P176"/>
  <c r="BI174"/>
  <c r="BH174"/>
  <c r="BF174"/>
  <c r="BE174"/>
  <c r="T174"/>
  <c r="R174"/>
  <c r="P174"/>
  <c r="BI172"/>
  <c r="BH172"/>
  <c r="BF172"/>
  <c r="BE172"/>
  <c r="T172"/>
  <c r="R172"/>
  <c r="P172"/>
  <c r="BI170"/>
  <c r="BH170"/>
  <c r="BF170"/>
  <c r="BE170"/>
  <c r="T170"/>
  <c r="R170"/>
  <c r="P170"/>
  <c r="BI168"/>
  <c r="BH168"/>
  <c r="BF168"/>
  <c r="BE168"/>
  <c r="T168"/>
  <c r="R168"/>
  <c r="P168"/>
  <c r="BI166"/>
  <c r="BH166"/>
  <c r="BF166"/>
  <c r="BE166"/>
  <c r="T166"/>
  <c r="R166"/>
  <c r="P166"/>
  <c r="BI164"/>
  <c r="BH164"/>
  <c r="BF164"/>
  <c r="BE164"/>
  <c r="T164"/>
  <c r="R164"/>
  <c r="P164"/>
  <c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99"/>
  <c r="BH99"/>
  <c r="BF99"/>
  <c r="BE99"/>
  <c r="T99"/>
  <c r="R99"/>
  <c r="P99"/>
  <c r="BI97"/>
  <c r="BH97"/>
  <c r="BF97"/>
  <c r="BE97"/>
  <c r="T97"/>
  <c r="R97"/>
  <c r="P97"/>
  <c r="BI94"/>
  <c r="BH94"/>
  <c r="BF94"/>
  <c r="BE94"/>
  <c r="T94"/>
  <c r="R94"/>
  <c r="P94"/>
  <c r="BI92"/>
  <c r="BH92"/>
  <c r="BF92"/>
  <c r="BE92"/>
  <c r="T92"/>
  <c r="R92"/>
  <c r="P92"/>
  <c r="BI90"/>
  <c r="BH90"/>
  <c r="BF90"/>
  <c r="BE90"/>
  <c r="T90"/>
  <c r="R90"/>
  <c r="P90"/>
  <c r="BI88"/>
  <c r="BH88"/>
  <c r="BF88"/>
  <c r="BE88"/>
  <c r="T88"/>
  <c r="R88"/>
  <c r="P88"/>
  <c r="F82"/>
  <c r="F80"/>
  <c r="E78"/>
  <c r="F58"/>
  <c r="F56"/>
  <c r="E54"/>
  <c r="J26"/>
  <c r="E26"/>
  <c r="J83"/>
  <c r="J25"/>
  <c r="J23"/>
  <c r="E23"/>
  <c r="J82"/>
  <c r="J22"/>
  <c r="J20"/>
  <c r="E20"/>
  <c r="F83"/>
  <c r="J19"/>
  <c r="J14"/>
  <c r="J80"/>
  <c r="E7"/>
  <c r="E74"/>
  <c i="8" r="J39"/>
  <c r="J38"/>
  <c i="1" r="AY62"/>
  <c i="8" r="J37"/>
  <c i="1" r="AX62"/>
  <c i="8" r="BI298"/>
  <c r="BH298"/>
  <c r="BF298"/>
  <c r="BE298"/>
  <c r="T298"/>
  <c r="R298"/>
  <c r="P298"/>
  <c r="BI296"/>
  <c r="BH296"/>
  <c r="BF296"/>
  <c r="BE296"/>
  <c r="T296"/>
  <c r="R296"/>
  <c r="P296"/>
  <c r="BI294"/>
  <c r="BH294"/>
  <c r="BF294"/>
  <c r="BE294"/>
  <c r="T294"/>
  <c r="R294"/>
  <c r="P294"/>
  <c r="BI291"/>
  <c r="BH291"/>
  <c r="BF291"/>
  <c r="BE291"/>
  <c r="T291"/>
  <c r="R291"/>
  <c r="P291"/>
  <c r="BI288"/>
  <c r="BH288"/>
  <c r="BF288"/>
  <c r="BE288"/>
  <c r="T288"/>
  <c r="R288"/>
  <c r="P288"/>
  <c r="BI286"/>
  <c r="BH286"/>
  <c r="BF286"/>
  <c r="BE286"/>
  <c r="T286"/>
  <c r="R286"/>
  <c r="P286"/>
  <c r="BI282"/>
  <c r="BH282"/>
  <c r="BF282"/>
  <c r="BE282"/>
  <c r="T282"/>
  <c r="R282"/>
  <c r="P282"/>
  <c r="BI279"/>
  <c r="BH279"/>
  <c r="BF279"/>
  <c r="BE279"/>
  <c r="T279"/>
  <c r="R279"/>
  <c r="P279"/>
  <c r="BI276"/>
  <c r="BH276"/>
  <c r="BF276"/>
  <c r="BE276"/>
  <c r="T276"/>
  <c r="R276"/>
  <c r="P276"/>
  <c r="BI274"/>
  <c r="BH274"/>
  <c r="BF274"/>
  <c r="BE274"/>
  <c r="T274"/>
  <c r="R274"/>
  <c r="P274"/>
  <c r="BI270"/>
  <c r="BH270"/>
  <c r="BF270"/>
  <c r="BE270"/>
  <c r="T270"/>
  <c r="R270"/>
  <c r="P270"/>
  <c r="BI268"/>
  <c r="BH268"/>
  <c r="BF268"/>
  <c r="BE268"/>
  <c r="T268"/>
  <c r="R268"/>
  <c r="P268"/>
  <c r="BI266"/>
  <c r="BH266"/>
  <c r="BF266"/>
  <c r="BE266"/>
  <c r="T266"/>
  <c r="R266"/>
  <c r="P266"/>
  <c r="BI264"/>
  <c r="BH264"/>
  <c r="BF264"/>
  <c r="BE264"/>
  <c r="T264"/>
  <c r="R264"/>
  <c r="P264"/>
  <c r="BI262"/>
  <c r="BH262"/>
  <c r="BF262"/>
  <c r="BE262"/>
  <c r="T262"/>
  <c r="R262"/>
  <c r="P262"/>
  <c r="BI260"/>
  <c r="BH260"/>
  <c r="BF260"/>
  <c r="BE260"/>
  <c r="T260"/>
  <c r="R260"/>
  <c r="P260"/>
  <c r="BI257"/>
  <c r="BH257"/>
  <c r="BF257"/>
  <c r="BE257"/>
  <c r="T257"/>
  <c r="R257"/>
  <c r="P257"/>
  <c r="BI254"/>
  <c r="BH254"/>
  <c r="BF254"/>
  <c r="BE254"/>
  <c r="T254"/>
  <c r="R254"/>
  <c r="P254"/>
  <c r="BI252"/>
  <c r="BH252"/>
  <c r="BF252"/>
  <c r="BE252"/>
  <c r="T252"/>
  <c r="R252"/>
  <c r="P252"/>
  <c r="BI250"/>
  <c r="BH250"/>
  <c r="BF250"/>
  <c r="BE250"/>
  <c r="T250"/>
  <c r="R250"/>
  <c r="P250"/>
  <c r="BI248"/>
  <c r="BH248"/>
  <c r="BF248"/>
  <c r="BE248"/>
  <c r="T248"/>
  <c r="R248"/>
  <c r="P248"/>
  <c r="BI246"/>
  <c r="BH246"/>
  <c r="BF246"/>
  <c r="BE246"/>
  <c r="T246"/>
  <c r="R246"/>
  <c r="P246"/>
  <c r="BI243"/>
  <c r="BH243"/>
  <c r="BF243"/>
  <c r="BE243"/>
  <c r="T243"/>
  <c r="R243"/>
  <c r="P243"/>
  <c r="BI240"/>
  <c r="BH240"/>
  <c r="BF240"/>
  <c r="BE240"/>
  <c r="T240"/>
  <c r="R240"/>
  <c r="P240"/>
  <c r="BI237"/>
  <c r="BH237"/>
  <c r="BF237"/>
  <c r="BE237"/>
  <c r="T237"/>
  <c r="R237"/>
  <c r="P237"/>
  <c r="BI235"/>
  <c r="BH235"/>
  <c r="BF235"/>
  <c r="BE235"/>
  <c r="T235"/>
  <c r="R235"/>
  <c r="P235"/>
  <c r="BI232"/>
  <c r="BH232"/>
  <c r="BF232"/>
  <c r="BE232"/>
  <c r="T232"/>
  <c r="R232"/>
  <c r="P232"/>
  <c r="BI230"/>
  <c r="BH230"/>
  <c r="BF230"/>
  <c r="BE230"/>
  <c r="T230"/>
  <c r="R230"/>
  <c r="P230"/>
  <c r="BI227"/>
  <c r="BH227"/>
  <c r="BF227"/>
  <c r="BE227"/>
  <c r="T227"/>
  <c r="R227"/>
  <c r="P227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8"/>
  <c r="BH208"/>
  <c r="BF208"/>
  <c r="BE208"/>
  <c r="T208"/>
  <c r="R208"/>
  <c r="P208"/>
  <c r="BI205"/>
  <c r="BH205"/>
  <c r="BF205"/>
  <c r="BE205"/>
  <c r="T205"/>
  <c r="R205"/>
  <c r="P205"/>
  <c r="BI202"/>
  <c r="BH202"/>
  <c r="BF202"/>
  <c r="BE202"/>
  <c r="T202"/>
  <c r="R202"/>
  <c r="P202"/>
  <c r="BI199"/>
  <c r="BH199"/>
  <c r="BF199"/>
  <c r="BE199"/>
  <c r="T199"/>
  <c r="R199"/>
  <c r="P199"/>
  <c r="BI196"/>
  <c r="BH196"/>
  <c r="BF196"/>
  <c r="BE196"/>
  <c r="T196"/>
  <c r="R196"/>
  <c r="P196"/>
  <c r="BI193"/>
  <c r="BH193"/>
  <c r="BF193"/>
  <c r="BE193"/>
  <c r="T193"/>
  <c r="R193"/>
  <c r="P193"/>
  <c r="BI190"/>
  <c r="BH190"/>
  <c r="BF190"/>
  <c r="BE190"/>
  <c r="T190"/>
  <c r="R190"/>
  <c r="P190"/>
  <c r="BI187"/>
  <c r="BH187"/>
  <c r="BF187"/>
  <c r="BE187"/>
  <c r="T187"/>
  <c r="R187"/>
  <c r="P187"/>
  <c r="BI183"/>
  <c r="BH183"/>
  <c r="BF183"/>
  <c r="BE183"/>
  <c r="T183"/>
  <c r="R183"/>
  <c r="P183"/>
  <c r="BI181"/>
  <c r="BH181"/>
  <c r="BF181"/>
  <c r="BE181"/>
  <c r="T181"/>
  <c r="R181"/>
  <c r="P181"/>
  <c r="BI177"/>
  <c r="BH177"/>
  <c r="BF177"/>
  <c r="BE177"/>
  <c r="T177"/>
  <c r="R177"/>
  <c r="P177"/>
  <c r="BI175"/>
  <c r="BH175"/>
  <c r="BF175"/>
  <c r="BE175"/>
  <c r="T175"/>
  <c r="R175"/>
  <c r="P175"/>
  <c r="BI173"/>
  <c r="BH173"/>
  <c r="BF173"/>
  <c r="BE173"/>
  <c r="T173"/>
  <c r="R173"/>
  <c r="P173"/>
  <c r="BI171"/>
  <c r="BH171"/>
  <c r="BF171"/>
  <c r="BE171"/>
  <c r="T171"/>
  <c r="R171"/>
  <c r="P171"/>
  <c r="BI169"/>
  <c r="BH169"/>
  <c r="BF169"/>
  <c r="BE169"/>
  <c r="T169"/>
  <c r="R169"/>
  <c r="P169"/>
  <c r="BI167"/>
  <c r="BH167"/>
  <c r="BF167"/>
  <c r="BE167"/>
  <c r="T167"/>
  <c r="R167"/>
  <c r="P167"/>
  <c r="BI164"/>
  <c r="BH164"/>
  <c r="BF164"/>
  <c r="BE164"/>
  <c r="T164"/>
  <c r="R164"/>
  <c r="P164"/>
  <c r="BI162"/>
  <c r="BH162"/>
  <c r="BF162"/>
  <c r="BE162"/>
  <c r="T162"/>
  <c r="R162"/>
  <c r="P162"/>
  <c r="BI159"/>
  <c r="BH159"/>
  <c r="BF159"/>
  <c r="BE159"/>
  <c r="T159"/>
  <c r="R159"/>
  <c r="P159"/>
  <c r="BI157"/>
  <c r="BH157"/>
  <c r="BF157"/>
  <c r="BE157"/>
  <c r="T157"/>
  <c r="R157"/>
  <c r="P157"/>
  <c r="BI153"/>
  <c r="BH153"/>
  <c r="BF153"/>
  <c r="BE153"/>
  <c r="T153"/>
  <c r="R153"/>
  <c r="P153"/>
  <c r="BI150"/>
  <c r="BH150"/>
  <c r="BF150"/>
  <c r="BE150"/>
  <c r="T150"/>
  <c r="R150"/>
  <c r="P150"/>
  <c r="BI147"/>
  <c r="BH147"/>
  <c r="BF147"/>
  <c r="BE147"/>
  <c r="T147"/>
  <c r="R147"/>
  <c r="P147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5"/>
  <c r="BH135"/>
  <c r="BF135"/>
  <c r="BE135"/>
  <c r="T135"/>
  <c r="R135"/>
  <c r="P135"/>
  <c r="BI133"/>
  <c r="BH133"/>
  <c r="BF133"/>
  <c r="BE133"/>
  <c r="T133"/>
  <c r="R133"/>
  <c r="P133"/>
  <c r="BI130"/>
  <c r="BH130"/>
  <c r="BF130"/>
  <c r="BE130"/>
  <c r="T130"/>
  <c r="R130"/>
  <c r="P130"/>
  <c r="BI128"/>
  <c r="BH128"/>
  <c r="BF128"/>
  <c r="BE128"/>
  <c r="T128"/>
  <c r="R128"/>
  <c r="P128"/>
  <c r="BI125"/>
  <c r="BH125"/>
  <c r="BF125"/>
  <c r="BE125"/>
  <c r="T125"/>
  <c r="R125"/>
  <c r="P125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5"/>
  <c r="BH115"/>
  <c r="BF115"/>
  <c r="BE115"/>
  <c r="T115"/>
  <c r="R115"/>
  <c r="P115"/>
  <c r="BI113"/>
  <c r="BH113"/>
  <c r="BF113"/>
  <c r="BE113"/>
  <c r="T113"/>
  <c r="R113"/>
  <c r="P113"/>
  <c r="BI111"/>
  <c r="BH111"/>
  <c r="BF111"/>
  <c r="BE111"/>
  <c r="T111"/>
  <c r="R111"/>
  <c r="P111"/>
  <c r="BI109"/>
  <c r="BH109"/>
  <c r="BF109"/>
  <c r="BE109"/>
  <c r="T109"/>
  <c r="R109"/>
  <c r="P109"/>
  <c r="BI107"/>
  <c r="BH107"/>
  <c r="BF107"/>
  <c r="BE107"/>
  <c r="T107"/>
  <c r="R107"/>
  <c r="P107"/>
  <c r="BI104"/>
  <c r="BH104"/>
  <c r="BF104"/>
  <c r="BE104"/>
  <c r="T104"/>
  <c r="R104"/>
  <c r="P104"/>
  <c r="BI102"/>
  <c r="BH102"/>
  <c r="BF102"/>
  <c r="BE102"/>
  <c r="T102"/>
  <c r="R102"/>
  <c r="P102"/>
  <c r="BI100"/>
  <c r="BH100"/>
  <c r="BF100"/>
  <c r="BE100"/>
  <c r="T100"/>
  <c r="R100"/>
  <c r="P100"/>
  <c r="BI97"/>
  <c r="BH97"/>
  <c r="BF97"/>
  <c r="BE97"/>
  <c r="T97"/>
  <c r="R97"/>
  <c r="P97"/>
  <c r="BI94"/>
  <c r="BH94"/>
  <c r="BF94"/>
  <c r="BE94"/>
  <c r="T94"/>
  <c r="R94"/>
  <c r="P94"/>
  <c r="F88"/>
  <c r="F86"/>
  <c r="E84"/>
  <c r="F58"/>
  <c r="F56"/>
  <c r="E54"/>
  <c r="J26"/>
  <c r="E26"/>
  <c r="J89"/>
  <c r="J25"/>
  <c r="J23"/>
  <c r="E23"/>
  <c r="J88"/>
  <c r="J22"/>
  <c r="J20"/>
  <c r="E20"/>
  <c r="F89"/>
  <c r="J19"/>
  <c r="J14"/>
  <c r="J86"/>
  <c r="E7"/>
  <c r="E80"/>
  <c i="7" r="J39"/>
  <c r="J38"/>
  <c i="1" r="AY61"/>
  <c i="7" r="J37"/>
  <c i="1" r="AX61"/>
  <c i="7" r="BI313"/>
  <c r="BH313"/>
  <c r="BF313"/>
  <c r="BE313"/>
  <c r="T313"/>
  <c r="R313"/>
  <c r="P313"/>
  <c r="BI311"/>
  <c r="BH311"/>
  <c r="BF311"/>
  <c r="BE311"/>
  <c r="T311"/>
  <c r="R311"/>
  <c r="P311"/>
  <c r="BI308"/>
  <c r="BH308"/>
  <c r="BF308"/>
  <c r="BE308"/>
  <c r="T308"/>
  <c r="R308"/>
  <c r="P308"/>
  <c r="BI306"/>
  <c r="BH306"/>
  <c r="BF306"/>
  <c r="BE306"/>
  <c r="T306"/>
  <c r="R306"/>
  <c r="P306"/>
  <c r="BI304"/>
  <c r="BH304"/>
  <c r="BF304"/>
  <c r="BE304"/>
  <c r="T304"/>
  <c r="R304"/>
  <c r="P304"/>
  <c r="BI300"/>
  <c r="BH300"/>
  <c r="BF300"/>
  <c r="BE300"/>
  <c r="T300"/>
  <c r="R300"/>
  <c r="P300"/>
  <c r="BI297"/>
  <c r="BH297"/>
  <c r="BF297"/>
  <c r="BE297"/>
  <c r="T297"/>
  <c r="R297"/>
  <c r="P297"/>
  <c r="BI295"/>
  <c r="BH295"/>
  <c r="BF295"/>
  <c r="BE295"/>
  <c r="T295"/>
  <c r="R295"/>
  <c r="P295"/>
  <c r="BI293"/>
  <c r="BH293"/>
  <c r="BF293"/>
  <c r="BE293"/>
  <c r="T293"/>
  <c r="R293"/>
  <c r="P293"/>
  <c r="BI290"/>
  <c r="BH290"/>
  <c r="BF290"/>
  <c r="BE290"/>
  <c r="T290"/>
  <c r="R290"/>
  <c r="P290"/>
  <c r="BI287"/>
  <c r="BH287"/>
  <c r="BF287"/>
  <c r="BE287"/>
  <c r="T287"/>
  <c r="R287"/>
  <c r="P287"/>
  <c r="BI285"/>
  <c r="BH285"/>
  <c r="BF285"/>
  <c r="BE285"/>
  <c r="T285"/>
  <c r="R285"/>
  <c r="P285"/>
  <c r="BI282"/>
  <c r="BH282"/>
  <c r="BF282"/>
  <c r="BE282"/>
  <c r="T282"/>
  <c r="R282"/>
  <c r="P282"/>
  <c r="BI279"/>
  <c r="BH279"/>
  <c r="BF279"/>
  <c r="BE279"/>
  <c r="T279"/>
  <c r="R279"/>
  <c r="P279"/>
  <c r="BI276"/>
  <c r="BH276"/>
  <c r="BF276"/>
  <c r="BE276"/>
  <c r="T276"/>
  <c r="R276"/>
  <c r="P276"/>
  <c r="BI272"/>
  <c r="BH272"/>
  <c r="BF272"/>
  <c r="BE272"/>
  <c r="T272"/>
  <c r="R272"/>
  <c r="P272"/>
  <c r="BI269"/>
  <c r="BH269"/>
  <c r="BF269"/>
  <c r="BE269"/>
  <c r="T269"/>
  <c r="R269"/>
  <c r="P269"/>
  <c r="BI266"/>
  <c r="BH266"/>
  <c r="BF266"/>
  <c r="BE266"/>
  <c r="T266"/>
  <c r="R266"/>
  <c r="P266"/>
  <c r="BI263"/>
  <c r="BH263"/>
  <c r="BF263"/>
  <c r="BE263"/>
  <c r="T263"/>
  <c r="R263"/>
  <c r="P263"/>
  <c r="BI260"/>
  <c r="BH260"/>
  <c r="BF260"/>
  <c r="BE260"/>
  <c r="T260"/>
  <c r="R260"/>
  <c r="P260"/>
  <c r="BI256"/>
  <c r="BH256"/>
  <c r="BF256"/>
  <c r="BE256"/>
  <c r="T256"/>
  <c r="T255"/>
  <c r="R256"/>
  <c r="R255"/>
  <c r="P256"/>
  <c r="P255"/>
  <c r="BI253"/>
  <c r="BH253"/>
  <c r="BF253"/>
  <c r="BE253"/>
  <c r="T253"/>
  <c r="R253"/>
  <c r="P253"/>
  <c r="BI250"/>
  <c r="BH250"/>
  <c r="BF250"/>
  <c r="BE250"/>
  <c r="T250"/>
  <c r="R250"/>
  <c r="P250"/>
  <c r="BI247"/>
  <c r="BH247"/>
  <c r="BF247"/>
  <c r="BE247"/>
  <c r="T247"/>
  <c r="R247"/>
  <c r="P247"/>
  <c r="BI245"/>
  <c r="BH245"/>
  <c r="BF245"/>
  <c r="BE245"/>
  <c r="T245"/>
  <c r="R245"/>
  <c r="P245"/>
  <c r="BI242"/>
  <c r="BH242"/>
  <c r="BF242"/>
  <c r="BE242"/>
  <c r="T242"/>
  <c r="R242"/>
  <c r="P242"/>
  <c r="BI239"/>
  <c r="BH239"/>
  <c r="BF239"/>
  <c r="BE239"/>
  <c r="T239"/>
  <c r="R239"/>
  <c r="P239"/>
  <c r="BI236"/>
  <c r="BH236"/>
  <c r="BF236"/>
  <c r="BE236"/>
  <c r="T236"/>
  <c r="R236"/>
  <c r="P236"/>
  <c r="BI233"/>
  <c r="BH233"/>
  <c r="BF233"/>
  <c r="BE233"/>
  <c r="T233"/>
  <c r="R233"/>
  <c r="P233"/>
  <c r="BI230"/>
  <c r="BH230"/>
  <c r="BF230"/>
  <c r="BE230"/>
  <c r="T230"/>
  <c r="R230"/>
  <c r="P230"/>
  <c r="BI228"/>
  <c r="BH228"/>
  <c r="BF228"/>
  <c r="BE228"/>
  <c r="T228"/>
  <c r="R228"/>
  <c r="P228"/>
  <c r="BI226"/>
  <c r="BH226"/>
  <c r="BF226"/>
  <c r="BE226"/>
  <c r="T226"/>
  <c r="R226"/>
  <c r="P226"/>
  <c r="BI224"/>
  <c r="BH224"/>
  <c r="BF224"/>
  <c r="BE224"/>
  <c r="T224"/>
  <c r="R224"/>
  <c r="P224"/>
  <c r="BI222"/>
  <c r="BH222"/>
  <c r="BF222"/>
  <c r="BE222"/>
  <c r="T222"/>
  <c r="R222"/>
  <c r="P222"/>
  <c r="BI220"/>
  <c r="BH220"/>
  <c r="BF220"/>
  <c r="BE220"/>
  <c r="T220"/>
  <c r="R220"/>
  <c r="P220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7"/>
  <c r="BH207"/>
  <c r="BF207"/>
  <c r="BE207"/>
  <c r="T207"/>
  <c r="R207"/>
  <c r="P207"/>
  <c r="BI204"/>
  <c r="BH204"/>
  <c r="BF204"/>
  <c r="BE204"/>
  <c r="T204"/>
  <c r="R204"/>
  <c r="P204"/>
  <c r="BI202"/>
  <c r="BH202"/>
  <c r="BF202"/>
  <c r="BE202"/>
  <c r="T202"/>
  <c r="R202"/>
  <c r="P202"/>
  <c r="BI199"/>
  <c r="BH199"/>
  <c r="BF199"/>
  <c r="BE199"/>
  <c r="T199"/>
  <c r="R199"/>
  <c r="P199"/>
  <c r="BI197"/>
  <c r="BH197"/>
  <c r="BF197"/>
  <c r="BE197"/>
  <c r="T197"/>
  <c r="R197"/>
  <c r="P197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87"/>
  <c r="BH187"/>
  <c r="BF187"/>
  <c r="BE187"/>
  <c r="T187"/>
  <c r="R187"/>
  <c r="P187"/>
  <c r="BI184"/>
  <c r="BH184"/>
  <c r="BF184"/>
  <c r="BE184"/>
  <c r="T184"/>
  <c r="R184"/>
  <c r="P184"/>
  <c r="BI181"/>
  <c r="BH181"/>
  <c r="BF181"/>
  <c r="BE181"/>
  <c r="T181"/>
  <c r="R181"/>
  <c r="P181"/>
  <c r="BI178"/>
  <c r="BH178"/>
  <c r="BF178"/>
  <c r="BE178"/>
  <c r="T178"/>
  <c r="R178"/>
  <c r="P178"/>
  <c r="BI176"/>
  <c r="BH176"/>
  <c r="BF176"/>
  <c r="BE176"/>
  <c r="T176"/>
  <c r="R176"/>
  <c r="P176"/>
  <c r="BI173"/>
  <c r="BH173"/>
  <c r="BF173"/>
  <c r="BE173"/>
  <c r="T173"/>
  <c r="R173"/>
  <c r="P173"/>
  <c r="BI171"/>
  <c r="BH171"/>
  <c r="BF171"/>
  <c r="BE171"/>
  <c r="T171"/>
  <c r="R171"/>
  <c r="P171"/>
  <c r="BI169"/>
  <c r="BH169"/>
  <c r="BF169"/>
  <c r="BE169"/>
  <c r="T169"/>
  <c r="R169"/>
  <c r="P169"/>
  <c r="BI167"/>
  <c r="BH167"/>
  <c r="BF167"/>
  <c r="BE167"/>
  <c r="T167"/>
  <c r="R167"/>
  <c r="P167"/>
  <c r="BI165"/>
  <c r="BH165"/>
  <c r="BF165"/>
  <c r="BE165"/>
  <c r="T165"/>
  <c r="R165"/>
  <c r="P165"/>
  <c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5"/>
  <c r="BH155"/>
  <c r="BF155"/>
  <c r="BE155"/>
  <c r="T155"/>
  <c r="R155"/>
  <c r="P155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5"/>
  <c r="BH145"/>
  <c r="BF145"/>
  <c r="BE145"/>
  <c r="T145"/>
  <c r="R145"/>
  <c r="P145"/>
  <c r="BI142"/>
  <c r="BH142"/>
  <c r="BF142"/>
  <c r="BE142"/>
  <c r="T142"/>
  <c r="R142"/>
  <c r="P142"/>
  <c r="BI139"/>
  <c r="BH139"/>
  <c r="BF139"/>
  <c r="BE139"/>
  <c r="T139"/>
  <c r="R139"/>
  <c r="P139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BI128"/>
  <c r="BH128"/>
  <c r="BF128"/>
  <c r="BE128"/>
  <c r="T128"/>
  <c r="R128"/>
  <c r="P128"/>
  <c r="BI125"/>
  <c r="BH125"/>
  <c r="BF125"/>
  <c r="BE125"/>
  <c r="T125"/>
  <c r="R125"/>
  <c r="P125"/>
  <c r="BI122"/>
  <c r="BH122"/>
  <c r="BF122"/>
  <c r="BE122"/>
  <c r="T122"/>
  <c r="R122"/>
  <c r="P122"/>
  <c r="BI119"/>
  <c r="BH119"/>
  <c r="BF119"/>
  <c r="BE119"/>
  <c r="T119"/>
  <c r="R119"/>
  <c r="P119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7"/>
  <c r="BH107"/>
  <c r="BF107"/>
  <c r="BE107"/>
  <c r="T107"/>
  <c r="R107"/>
  <c r="P107"/>
  <c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5"/>
  <c r="BH95"/>
  <c r="BF95"/>
  <c r="BE95"/>
  <c r="T95"/>
  <c r="R95"/>
  <c r="P95"/>
  <c r="F89"/>
  <c r="F87"/>
  <c r="E85"/>
  <c r="F58"/>
  <c r="F56"/>
  <c r="E54"/>
  <c r="J26"/>
  <c r="E26"/>
  <c r="J90"/>
  <c r="J25"/>
  <c r="J23"/>
  <c r="E23"/>
  <c r="J89"/>
  <c r="J22"/>
  <c r="J20"/>
  <c r="E20"/>
  <c r="F90"/>
  <c r="J19"/>
  <c r="J14"/>
  <c r="J87"/>
  <c r="E7"/>
  <c r="E81"/>
  <c i="6" r="J39"/>
  <c r="J38"/>
  <c i="1" r="AY60"/>
  <c i="6" r="J37"/>
  <c i="1" r="AX60"/>
  <c i="6" r="BI281"/>
  <c r="BH281"/>
  <c r="BF281"/>
  <c r="BE281"/>
  <c r="T281"/>
  <c r="T280"/>
  <c r="R281"/>
  <c r="R280"/>
  <c r="P281"/>
  <c r="P280"/>
  <c r="BI277"/>
  <c r="BH277"/>
  <c r="BF277"/>
  <c r="BE277"/>
  <c r="T277"/>
  <c r="R277"/>
  <c r="P277"/>
  <c r="BI274"/>
  <c r="BH274"/>
  <c r="BF274"/>
  <c r="BE274"/>
  <c r="T274"/>
  <c r="R274"/>
  <c r="P274"/>
  <c r="BI271"/>
  <c r="BH271"/>
  <c r="BF271"/>
  <c r="BE271"/>
  <c r="T271"/>
  <c r="R271"/>
  <c r="P271"/>
  <c r="BI269"/>
  <c r="BH269"/>
  <c r="BF269"/>
  <c r="BE269"/>
  <c r="T269"/>
  <c r="R269"/>
  <c r="P269"/>
  <c r="BI266"/>
  <c r="BH266"/>
  <c r="BF266"/>
  <c r="BE266"/>
  <c r="T266"/>
  <c r="R266"/>
  <c r="P266"/>
  <c r="BI263"/>
  <c r="BH263"/>
  <c r="BF263"/>
  <c r="BE263"/>
  <c r="T263"/>
  <c r="R263"/>
  <c r="P263"/>
  <c r="BI260"/>
  <c r="BH260"/>
  <c r="BF260"/>
  <c r="BE260"/>
  <c r="T260"/>
  <c r="R260"/>
  <c r="P260"/>
  <c r="BI257"/>
  <c r="BH257"/>
  <c r="BF257"/>
  <c r="BE257"/>
  <c r="T257"/>
  <c r="R257"/>
  <c r="P257"/>
  <c r="BI254"/>
  <c r="BH254"/>
  <c r="BF254"/>
  <c r="BE254"/>
  <c r="T254"/>
  <c r="R254"/>
  <c r="P254"/>
  <c r="BI251"/>
  <c r="BH251"/>
  <c r="BF251"/>
  <c r="BE251"/>
  <c r="T251"/>
  <c r="R251"/>
  <c r="P251"/>
  <c r="BI248"/>
  <c r="BH248"/>
  <c r="BF248"/>
  <c r="BE248"/>
  <c r="T248"/>
  <c r="R248"/>
  <c r="P248"/>
  <c r="BI245"/>
  <c r="BH245"/>
  <c r="BF245"/>
  <c r="BE245"/>
  <c r="T245"/>
  <c r="R245"/>
  <c r="P245"/>
  <c r="BI242"/>
  <c r="BH242"/>
  <c r="BF242"/>
  <c r="BE242"/>
  <c r="T242"/>
  <c r="R242"/>
  <c r="P242"/>
  <c r="BI239"/>
  <c r="BH239"/>
  <c r="BF239"/>
  <c r="BE239"/>
  <c r="T239"/>
  <c r="R239"/>
  <c r="P239"/>
  <c r="BI236"/>
  <c r="BH236"/>
  <c r="BF236"/>
  <c r="BE236"/>
  <c r="T236"/>
  <c r="R236"/>
  <c r="P236"/>
  <c r="BI234"/>
  <c r="BH234"/>
  <c r="BF234"/>
  <c r="BE234"/>
  <c r="T234"/>
  <c r="R234"/>
  <c r="P234"/>
  <c r="BI231"/>
  <c r="BH231"/>
  <c r="BF231"/>
  <c r="BE231"/>
  <c r="T231"/>
  <c r="R231"/>
  <c r="P231"/>
  <c r="BI228"/>
  <c r="BH228"/>
  <c r="BF228"/>
  <c r="BE228"/>
  <c r="T228"/>
  <c r="R228"/>
  <c r="P228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2"/>
  <c r="BH212"/>
  <c r="BF212"/>
  <c r="BE212"/>
  <c r="T212"/>
  <c r="R212"/>
  <c r="P212"/>
  <c r="BI209"/>
  <c r="BH209"/>
  <c r="BF209"/>
  <c r="BE209"/>
  <c r="T209"/>
  <c r="R209"/>
  <c r="P209"/>
  <c r="BI206"/>
  <c r="BH206"/>
  <c r="BF206"/>
  <c r="BE206"/>
  <c r="T206"/>
  <c r="R206"/>
  <c r="P206"/>
  <c r="BI203"/>
  <c r="BH203"/>
  <c r="BF203"/>
  <c r="BE203"/>
  <c r="T203"/>
  <c r="R203"/>
  <c r="P203"/>
  <c r="BI200"/>
  <c r="BH200"/>
  <c r="BF200"/>
  <c r="BE200"/>
  <c r="T200"/>
  <c r="R200"/>
  <c r="P200"/>
  <c r="BI197"/>
  <c r="BH197"/>
  <c r="BF197"/>
  <c r="BE197"/>
  <c r="T197"/>
  <c r="R197"/>
  <c r="P197"/>
  <c r="BI194"/>
  <c r="BH194"/>
  <c r="BF194"/>
  <c r="BE194"/>
  <c r="T194"/>
  <c r="R194"/>
  <c r="P194"/>
  <c r="BI191"/>
  <c r="BH191"/>
  <c r="BF191"/>
  <c r="BE191"/>
  <c r="T191"/>
  <c r="R191"/>
  <c r="P191"/>
  <c r="BI188"/>
  <c r="BH188"/>
  <c r="BF188"/>
  <c r="BE188"/>
  <c r="T188"/>
  <c r="R188"/>
  <c r="P188"/>
  <c r="BI186"/>
  <c r="BH186"/>
  <c r="BF186"/>
  <c r="BE186"/>
  <c r="T186"/>
  <c r="R186"/>
  <c r="P186"/>
  <c r="BI183"/>
  <c r="BH183"/>
  <c r="BF183"/>
  <c r="BE183"/>
  <c r="T183"/>
  <c r="R183"/>
  <c r="P183"/>
  <c r="BI180"/>
  <c r="BH180"/>
  <c r="BF180"/>
  <c r="BE180"/>
  <c r="T180"/>
  <c r="R180"/>
  <c r="P180"/>
  <c r="BI177"/>
  <c r="BH177"/>
  <c r="BF177"/>
  <c r="BE177"/>
  <c r="T177"/>
  <c r="R177"/>
  <c r="P177"/>
  <c r="BI175"/>
  <c r="BH175"/>
  <c r="BF175"/>
  <c r="BE175"/>
  <c r="T175"/>
  <c r="R175"/>
  <c r="P175"/>
  <c r="BI173"/>
  <c r="BH173"/>
  <c r="BF173"/>
  <c r="BE173"/>
  <c r="T173"/>
  <c r="R173"/>
  <c r="P173"/>
  <c r="BI170"/>
  <c r="BH170"/>
  <c r="BF170"/>
  <c r="BE170"/>
  <c r="T170"/>
  <c r="R170"/>
  <c r="P170"/>
  <c r="BI168"/>
  <c r="BH168"/>
  <c r="BF168"/>
  <c r="BE168"/>
  <c r="T168"/>
  <c r="R168"/>
  <c r="P168"/>
  <c r="BI165"/>
  <c r="BH165"/>
  <c r="BF165"/>
  <c r="BE165"/>
  <c r="T165"/>
  <c r="R165"/>
  <c r="P165"/>
  <c r="BI162"/>
  <c r="BH162"/>
  <c r="BF162"/>
  <c r="BE162"/>
  <c r="T162"/>
  <c r="R162"/>
  <c r="P162"/>
  <c r="BI160"/>
  <c r="BH160"/>
  <c r="BF160"/>
  <c r="BE160"/>
  <c r="T160"/>
  <c r="R160"/>
  <c r="P160"/>
  <c r="BI157"/>
  <c r="BH157"/>
  <c r="BF157"/>
  <c r="BE157"/>
  <c r="T157"/>
  <c r="R157"/>
  <c r="P157"/>
  <c r="BI155"/>
  <c r="BH155"/>
  <c r="BF155"/>
  <c r="BE155"/>
  <c r="T155"/>
  <c r="R155"/>
  <c r="P155"/>
  <c r="BI151"/>
  <c r="BH151"/>
  <c r="BF151"/>
  <c r="BE151"/>
  <c r="T151"/>
  <c r="R151"/>
  <c r="P151"/>
  <c r="BI148"/>
  <c r="BH148"/>
  <c r="BF148"/>
  <c r="BE148"/>
  <c r="T148"/>
  <c r="R148"/>
  <c r="P148"/>
  <c r="BI144"/>
  <c r="BH144"/>
  <c r="BF144"/>
  <c r="BE144"/>
  <c r="T144"/>
  <c r="R144"/>
  <c r="P144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8"/>
  <c r="BH128"/>
  <c r="BF128"/>
  <c r="BE128"/>
  <c r="T128"/>
  <c r="R128"/>
  <c r="P128"/>
  <c r="BI125"/>
  <c r="BH125"/>
  <c r="BF125"/>
  <c r="BE125"/>
  <c r="T125"/>
  <c r="R125"/>
  <c r="P125"/>
  <c r="BI123"/>
  <c r="BH123"/>
  <c r="BF123"/>
  <c r="BE123"/>
  <c r="T123"/>
  <c r="R123"/>
  <c r="P123"/>
  <c r="BI121"/>
  <c r="BH121"/>
  <c r="BF121"/>
  <c r="BE121"/>
  <c r="T121"/>
  <c r="R121"/>
  <c r="P121"/>
  <c r="BI118"/>
  <c r="BH118"/>
  <c r="BF118"/>
  <c r="BE118"/>
  <c r="T118"/>
  <c r="R118"/>
  <c r="P118"/>
  <c r="BI115"/>
  <c r="BH115"/>
  <c r="BF115"/>
  <c r="BE115"/>
  <c r="T115"/>
  <c r="R115"/>
  <c r="P115"/>
  <c r="BI113"/>
  <c r="BH113"/>
  <c r="BF113"/>
  <c r="BE113"/>
  <c r="T113"/>
  <c r="R113"/>
  <c r="P113"/>
  <c r="BI111"/>
  <c r="BH111"/>
  <c r="BF111"/>
  <c r="BE111"/>
  <c r="T111"/>
  <c r="R111"/>
  <c r="P111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99"/>
  <c r="BH99"/>
  <c r="BF99"/>
  <c r="BE99"/>
  <c r="T99"/>
  <c r="R99"/>
  <c r="P99"/>
  <c r="BI97"/>
  <c r="BH97"/>
  <c r="BF97"/>
  <c r="BE97"/>
  <c r="T97"/>
  <c r="R97"/>
  <c r="P97"/>
  <c r="BI94"/>
  <c r="BH94"/>
  <c r="BF94"/>
  <c r="BE94"/>
  <c r="T94"/>
  <c r="R94"/>
  <c r="P94"/>
  <c r="F88"/>
  <c r="F86"/>
  <c r="E84"/>
  <c r="F58"/>
  <c r="F56"/>
  <c r="E54"/>
  <c r="J26"/>
  <c r="E26"/>
  <c r="J89"/>
  <c r="J25"/>
  <c r="J23"/>
  <c r="E23"/>
  <c r="J88"/>
  <c r="J22"/>
  <c r="J20"/>
  <c r="E20"/>
  <c r="F89"/>
  <c r="J19"/>
  <c r="J14"/>
  <c r="J86"/>
  <c r="E7"/>
  <c r="E80"/>
  <c i="5" r="J39"/>
  <c r="J38"/>
  <c i="1" r="AY59"/>
  <c i="5" r="J37"/>
  <c i="1" r="AX59"/>
  <c i="5" r="BI295"/>
  <c r="BH295"/>
  <c r="BF295"/>
  <c r="BE295"/>
  <c r="T295"/>
  <c r="R295"/>
  <c r="P295"/>
  <c r="BI292"/>
  <c r="BH292"/>
  <c r="BF292"/>
  <c r="BE292"/>
  <c r="T292"/>
  <c r="R292"/>
  <c r="P292"/>
  <c r="BI290"/>
  <c r="BH290"/>
  <c r="BF290"/>
  <c r="BE290"/>
  <c r="T290"/>
  <c r="R290"/>
  <c r="P290"/>
  <c r="BI288"/>
  <c r="BH288"/>
  <c r="BF288"/>
  <c r="BE288"/>
  <c r="T288"/>
  <c r="R288"/>
  <c r="P288"/>
  <c r="BI285"/>
  <c r="BH285"/>
  <c r="BF285"/>
  <c r="BE285"/>
  <c r="T285"/>
  <c r="R285"/>
  <c r="P285"/>
  <c r="BI281"/>
  <c r="BH281"/>
  <c r="BF281"/>
  <c r="BE281"/>
  <c r="T281"/>
  <c r="R281"/>
  <c r="P281"/>
  <c r="BI279"/>
  <c r="BH279"/>
  <c r="BF279"/>
  <c r="BE279"/>
  <c r="T279"/>
  <c r="R279"/>
  <c r="P279"/>
  <c r="BI277"/>
  <c r="BH277"/>
  <c r="BF277"/>
  <c r="BE277"/>
  <c r="T277"/>
  <c r="R277"/>
  <c r="P277"/>
  <c r="BI274"/>
  <c r="BH274"/>
  <c r="BF274"/>
  <c r="BE274"/>
  <c r="T274"/>
  <c r="R274"/>
  <c r="P274"/>
  <c r="BI271"/>
  <c r="BH271"/>
  <c r="BF271"/>
  <c r="BE271"/>
  <c r="T271"/>
  <c r="R271"/>
  <c r="P271"/>
  <c r="BI268"/>
  <c r="BH268"/>
  <c r="BF268"/>
  <c r="BE268"/>
  <c r="T268"/>
  <c r="R268"/>
  <c r="P268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8"/>
  <c r="BH258"/>
  <c r="BF258"/>
  <c r="BE258"/>
  <c r="T258"/>
  <c r="R258"/>
  <c r="P258"/>
  <c r="BI255"/>
  <c r="BH255"/>
  <c r="BF255"/>
  <c r="BE255"/>
  <c r="T255"/>
  <c r="R255"/>
  <c r="P255"/>
  <c r="BI252"/>
  <c r="BH252"/>
  <c r="BF252"/>
  <c r="BE252"/>
  <c r="T252"/>
  <c r="R252"/>
  <c r="P252"/>
  <c r="BI249"/>
  <c r="BH249"/>
  <c r="BF249"/>
  <c r="BE249"/>
  <c r="T249"/>
  <c r="R249"/>
  <c r="P249"/>
  <c r="BI246"/>
  <c r="BH246"/>
  <c r="BF246"/>
  <c r="BE246"/>
  <c r="T246"/>
  <c r="R246"/>
  <c r="P246"/>
  <c r="BI243"/>
  <c r="BH243"/>
  <c r="BF243"/>
  <c r="BE243"/>
  <c r="T243"/>
  <c r="R243"/>
  <c r="P243"/>
  <c r="BI240"/>
  <c r="BH240"/>
  <c r="BF240"/>
  <c r="BE240"/>
  <c r="T240"/>
  <c r="R240"/>
  <c r="P240"/>
  <c r="BI237"/>
  <c r="BH237"/>
  <c r="BF237"/>
  <c r="BE237"/>
  <c r="T237"/>
  <c r="R237"/>
  <c r="P237"/>
  <c r="BI234"/>
  <c r="BH234"/>
  <c r="BF234"/>
  <c r="BE234"/>
  <c r="T234"/>
  <c r="R234"/>
  <c r="P234"/>
  <c r="BI231"/>
  <c r="BH231"/>
  <c r="BF231"/>
  <c r="BE231"/>
  <c r="T231"/>
  <c r="R231"/>
  <c r="P231"/>
  <c r="BI228"/>
  <c r="BH228"/>
  <c r="BF228"/>
  <c r="BE228"/>
  <c r="T228"/>
  <c r="R228"/>
  <c r="P228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7"/>
  <c r="BH217"/>
  <c r="BF217"/>
  <c r="BE217"/>
  <c r="T217"/>
  <c r="R217"/>
  <c r="P217"/>
  <c r="BI214"/>
  <c r="BH214"/>
  <c r="BF214"/>
  <c r="BE214"/>
  <c r="T214"/>
  <c r="R214"/>
  <c r="P214"/>
  <c r="BI211"/>
  <c r="BH211"/>
  <c r="BF211"/>
  <c r="BE211"/>
  <c r="T211"/>
  <c r="R211"/>
  <c r="P211"/>
  <c r="BI208"/>
  <c r="BH208"/>
  <c r="BF208"/>
  <c r="BE208"/>
  <c r="T208"/>
  <c r="R208"/>
  <c r="P208"/>
  <c r="BI205"/>
  <c r="BH205"/>
  <c r="BF205"/>
  <c r="BE205"/>
  <c r="T205"/>
  <c r="R205"/>
  <c r="P205"/>
  <c r="BI202"/>
  <c r="BH202"/>
  <c r="BF202"/>
  <c r="BE202"/>
  <c r="T202"/>
  <c r="R202"/>
  <c r="P202"/>
  <c r="BI199"/>
  <c r="BH199"/>
  <c r="BF199"/>
  <c r="BE199"/>
  <c r="T199"/>
  <c r="R199"/>
  <c r="P199"/>
  <c r="BI196"/>
  <c r="BH196"/>
  <c r="BF196"/>
  <c r="BE196"/>
  <c r="T196"/>
  <c r="R196"/>
  <c r="P196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7"/>
  <c r="BH187"/>
  <c r="BF187"/>
  <c r="BE187"/>
  <c r="T187"/>
  <c r="R187"/>
  <c r="P187"/>
  <c r="BI184"/>
  <c r="BH184"/>
  <c r="BF184"/>
  <c r="BE184"/>
  <c r="T184"/>
  <c r="R184"/>
  <c r="P184"/>
  <c r="BI180"/>
  <c r="BH180"/>
  <c r="BF180"/>
  <c r="BE180"/>
  <c r="T180"/>
  <c r="R180"/>
  <c r="P180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7"/>
  <c r="BH167"/>
  <c r="BF167"/>
  <c r="BE167"/>
  <c r="T167"/>
  <c r="R167"/>
  <c r="P167"/>
  <c r="BI164"/>
  <c r="BH164"/>
  <c r="BF164"/>
  <c r="BE164"/>
  <c r="T164"/>
  <c r="R164"/>
  <c r="P164"/>
  <c r="BI160"/>
  <c r="BH160"/>
  <c r="BF160"/>
  <c r="BE160"/>
  <c r="T160"/>
  <c r="T159"/>
  <c r="R160"/>
  <c r="R159"/>
  <c r="P160"/>
  <c r="P159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49"/>
  <c r="BH149"/>
  <c r="BF149"/>
  <c r="BE149"/>
  <c r="T149"/>
  <c r="R149"/>
  <c r="P149"/>
  <c r="BI146"/>
  <c r="BH146"/>
  <c r="BF146"/>
  <c r="BE146"/>
  <c r="T146"/>
  <c r="R146"/>
  <c r="P146"/>
  <c r="BI143"/>
  <c r="BH143"/>
  <c r="BF143"/>
  <c r="BE143"/>
  <c r="T143"/>
  <c r="R143"/>
  <c r="P143"/>
  <c r="BI140"/>
  <c r="BH140"/>
  <c r="BF140"/>
  <c r="BE140"/>
  <c r="T140"/>
  <c r="R140"/>
  <c r="P140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BI129"/>
  <c r="BH129"/>
  <c r="BF129"/>
  <c r="BE129"/>
  <c r="T129"/>
  <c r="R129"/>
  <c r="P129"/>
  <c r="BI127"/>
  <c r="BH127"/>
  <c r="BF127"/>
  <c r="BE127"/>
  <c r="T127"/>
  <c r="R127"/>
  <c r="P127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5"/>
  <c r="BH115"/>
  <c r="BF115"/>
  <c r="BE115"/>
  <c r="T115"/>
  <c r="R115"/>
  <c r="P115"/>
  <c r="BI112"/>
  <c r="BH112"/>
  <c r="BF112"/>
  <c r="BE112"/>
  <c r="T112"/>
  <c r="R112"/>
  <c r="P112"/>
  <c r="BI109"/>
  <c r="BH109"/>
  <c r="BF109"/>
  <c r="BE109"/>
  <c r="T109"/>
  <c r="R109"/>
  <c r="P109"/>
  <c r="BI107"/>
  <c r="BH107"/>
  <c r="BF107"/>
  <c r="BE107"/>
  <c r="T107"/>
  <c r="R107"/>
  <c r="P107"/>
  <c r="BI105"/>
  <c r="BH105"/>
  <c r="BF105"/>
  <c r="BE105"/>
  <c r="T105"/>
  <c r="R105"/>
  <c r="P105"/>
  <c r="BI102"/>
  <c r="BH102"/>
  <c r="BF102"/>
  <c r="BE102"/>
  <c r="T102"/>
  <c r="R102"/>
  <c r="P102"/>
  <c r="BI97"/>
  <c r="BH97"/>
  <c r="BF97"/>
  <c r="BE97"/>
  <c r="T97"/>
  <c r="R97"/>
  <c r="P97"/>
  <c r="BI94"/>
  <c r="BH94"/>
  <c r="BF94"/>
  <c r="BE94"/>
  <c r="T94"/>
  <c r="R94"/>
  <c r="P94"/>
  <c r="F88"/>
  <c r="F86"/>
  <c r="E84"/>
  <c r="F58"/>
  <c r="F56"/>
  <c r="E54"/>
  <c r="J26"/>
  <c r="E26"/>
  <c r="J89"/>
  <c r="J25"/>
  <c r="J23"/>
  <c r="E23"/>
  <c r="J88"/>
  <c r="J22"/>
  <c r="J20"/>
  <c r="E20"/>
  <c r="F89"/>
  <c r="J19"/>
  <c r="J14"/>
  <c r="J86"/>
  <c r="E7"/>
  <c r="E80"/>
  <c i="4" r="J39"/>
  <c r="J38"/>
  <c i="1" r="AY58"/>
  <c i="4" r="J37"/>
  <c i="1" r="AX58"/>
  <c i="4" r="BI299"/>
  <c r="BH299"/>
  <c r="BF299"/>
  <c r="BE299"/>
  <c r="T299"/>
  <c r="R299"/>
  <c r="P299"/>
  <c r="BI296"/>
  <c r="BH296"/>
  <c r="BF296"/>
  <c r="BE296"/>
  <c r="T296"/>
  <c r="R296"/>
  <c r="P296"/>
  <c r="BI294"/>
  <c r="BH294"/>
  <c r="BF294"/>
  <c r="BE294"/>
  <c r="T294"/>
  <c r="R294"/>
  <c r="P294"/>
  <c r="BI291"/>
  <c r="BH291"/>
  <c r="BF291"/>
  <c r="BE291"/>
  <c r="T291"/>
  <c r="R291"/>
  <c r="P291"/>
  <c r="BI287"/>
  <c r="BH287"/>
  <c r="BF287"/>
  <c r="BE287"/>
  <c r="T287"/>
  <c r="R287"/>
  <c r="P287"/>
  <c r="BI284"/>
  <c r="BH284"/>
  <c r="BF284"/>
  <c r="BE284"/>
  <c r="T284"/>
  <c r="R284"/>
  <c r="P284"/>
  <c r="BI282"/>
  <c r="BH282"/>
  <c r="BF282"/>
  <c r="BE282"/>
  <c r="T282"/>
  <c r="R282"/>
  <c r="P282"/>
  <c r="BI279"/>
  <c r="BH279"/>
  <c r="BF279"/>
  <c r="BE279"/>
  <c r="T279"/>
  <c r="R279"/>
  <c r="P279"/>
  <c r="BI276"/>
  <c r="BH276"/>
  <c r="BF276"/>
  <c r="BE276"/>
  <c r="T276"/>
  <c r="R276"/>
  <c r="P276"/>
  <c r="BI273"/>
  <c r="BH273"/>
  <c r="BF273"/>
  <c r="BE273"/>
  <c r="T273"/>
  <c r="R273"/>
  <c r="P273"/>
  <c r="BI270"/>
  <c r="BH270"/>
  <c r="BF270"/>
  <c r="BE270"/>
  <c r="T270"/>
  <c r="R270"/>
  <c r="P270"/>
  <c r="BI267"/>
  <c r="BH267"/>
  <c r="BF267"/>
  <c r="BE267"/>
  <c r="T267"/>
  <c r="R267"/>
  <c r="P267"/>
  <c r="BI264"/>
  <c r="BH264"/>
  <c r="BF264"/>
  <c r="BE264"/>
  <c r="T264"/>
  <c r="R264"/>
  <c r="P264"/>
  <c r="BI261"/>
  <c r="BH261"/>
  <c r="BF261"/>
  <c r="BE261"/>
  <c r="T261"/>
  <c r="R261"/>
  <c r="P261"/>
  <c r="BI259"/>
  <c r="BH259"/>
  <c r="BF259"/>
  <c r="BE259"/>
  <c r="T259"/>
  <c r="R259"/>
  <c r="P259"/>
  <c r="BI256"/>
  <c r="BH256"/>
  <c r="BF256"/>
  <c r="BE256"/>
  <c r="T256"/>
  <c r="R256"/>
  <c r="P256"/>
  <c r="BI253"/>
  <c r="BH253"/>
  <c r="BF253"/>
  <c r="BE253"/>
  <c r="T253"/>
  <c r="R253"/>
  <c r="P253"/>
  <c r="BI250"/>
  <c r="BH250"/>
  <c r="BF250"/>
  <c r="BE250"/>
  <c r="T250"/>
  <c r="R250"/>
  <c r="P250"/>
  <c r="BI247"/>
  <c r="BH247"/>
  <c r="BF247"/>
  <c r="BE247"/>
  <c r="T247"/>
  <c r="R247"/>
  <c r="P247"/>
  <c r="BI244"/>
  <c r="BH244"/>
  <c r="BF244"/>
  <c r="BE244"/>
  <c r="T244"/>
  <c r="R244"/>
  <c r="P244"/>
  <c r="BI241"/>
  <c r="BH241"/>
  <c r="BF241"/>
  <c r="BE241"/>
  <c r="T241"/>
  <c r="R241"/>
  <c r="P241"/>
  <c r="BI238"/>
  <c r="BH238"/>
  <c r="BF238"/>
  <c r="BE238"/>
  <c r="T238"/>
  <c r="R238"/>
  <c r="P238"/>
  <c r="BI235"/>
  <c r="BH235"/>
  <c r="BF235"/>
  <c r="BE235"/>
  <c r="T235"/>
  <c r="R235"/>
  <c r="P235"/>
  <c r="BI232"/>
  <c r="BH232"/>
  <c r="BF232"/>
  <c r="BE232"/>
  <c r="T232"/>
  <c r="R232"/>
  <c r="P232"/>
  <c r="BI229"/>
  <c r="BH229"/>
  <c r="BF229"/>
  <c r="BE229"/>
  <c r="T229"/>
  <c r="R229"/>
  <c r="P229"/>
  <c r="BI226"/>
  <c r="BH226"/>
  <c r="BF226"/>
  <c r="BE226"/>
  <c r="T226"/>
  <c r="R226"/>
  <c r="P226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7"/>
  <c r="BH207"/>
  <c r="BF207"/>
  <c r="BE207"/>
  <c r="T207"/>
  <c r="R207"/>
  <c r="P207"/>
  <c r="BI204"/>
  <c r="BH204"/>
  <c r="BF204"/>
  <c r="BE204"/>
  <c r="T204"/>
  <c r="R204"/>
  <c r="P204"/>
  <c r="BI201"/>
  <c r="BH201"/>
  <c r="BF201"/>
  <c r="BE201"/>
  <c r="T201"/>
  <c r="R201"/>
  <c r="P201"/>
  <c r="BI198"/>
  <c r="BH198"/>
  <c r="BF198"/>
  <c r="BE198"/>
  <c r="T198"/>
  <c r="R198"/>
  <c r="P198"/>
  <c r="BI195"/>
  <c r="BH195"/>
  <c r="BF195"/>
  <c r="BE195"/>
  <c r="T195"/>
  <c r="R195"/>
  <c r="P195"/>
  <c r="BI192"/>
  <c r="BH192"/>
  <c r="BF192"/>
  <c r="BE192"/>
  <c r="T192"/>
  <c r="R192"/>
  <c r="P192"/>
  <c r="BI188"/>
  <c r="BH188"/>
  <c r="BF188"/>
  <c r="BE188"/>
  <c r="T188"/>
  <c r="R188"/>
  <c r="P188"/>
  <c r="BI185"/>
  <c r="BH185"/>
  <c r="BF185"/>
  <c r="BE185"/>
  <c r="T185"/>
  <c r="R185"/>
  <c r="P185"/>
  <c r="BI182"/>
  <c r="BH182"/>
  <c r="BF182"/>
  <c r="BE182"/>
  <c r="T182"/>
  <c r="R182"/>
  <c r="P182"/>
  <c r="BI179"/>
  <c r="BH179"/>
  <c r="BF179"/>
  <c r="BE179"/>
  <c r="T179"/>
  <c r="R179"/>
  <c r="P179"/>
  <c r="BI176"/>
  <c r="BH176"/>
  <c r="BF176"/>
  <c r="BE176"/>
  <c r="T176"/>
  <c r="R176"/>
  <c r="P176"/>
  <c r="BI172"/>
  <c r="BH172"/>
  <c r="BF172"/>
  <c r="BE172"/>
  <c r="T172"/>
  <c r="R172"/>
  <c r="P172"/>
  <c r="BI169"/>
  <c r="BH169"/>
  <c r="BF169"/>
  <c r="BE169"/>
  <c r="T169"/>
  <c r="R169"/>
  <c r="P169"/>
  <c r="BI166"/>
  <c r="BH166"/>
  <c r="BF166"/>
  <c r="BE166"/>
  <c r="T166"/>
  <c r="R166"/>
  <c r="P166"/>
  <c r="BI163"/>
  <c r="BH163"/>
  <c r="BF163"/>
  <c r="BE163"/>
  <c r="T163"/>
  <c r="R163"/>
  <c r="P163"/>
  <c r="BI160"/>
  <c r="BH160"/>
  <c r="BF160"/>
  <c r="BE160"/>
  <c r="T160"/>
  <c r="R160"/>
  <c r="P160"/>
  <c r="BI157"/>
  <c r="BH157"/>
  <c r="BF157"/>
  <c r="BE157"/>
  <c r="T157"/>
  <c r="R157"/>
  <c r="P157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7"/>
  <c r="BH147"/>
  <c r="BF147"/>
  <c r="BE147"/>
  <c r="T147"/>
  <c r="R147"/>
  <c r="P147"/>
  <c r="BI145"/>
  <c r="BH145"/>
  <c r="BF145"/>
  <c r="BE145"/>
  <c r="T145"/>
  <c r="R145"/>
  <c r="P145"/>
  <c r="BI143"/>
  <c r="BH143"/>
  <c r="BF143"/>
  <c r="BE143"/>
  <c r="T143"/>
  <c r="R143"/>
  <c r="P143"/>
  <c r="BI140"/>
  <c r="BH140"/>
  <c r="BF140"/>
  <c r="BE140"/>
  <c r="T140"/>
  <c r="R140"/>
  <c r="P140"/>
  <c r="BI137"/>
  <c r="BH137"/>
  <c r="BF137"/>
  <c r="BE137"/>
  <c r="T137"/>
  <c r="R137"/>
  <c r="P137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5"/>
  <c r="BH125"/>
  <c r="BF125"/>
  <c r="BE125"/>
  <c r="T125"/>
  <c r="R125"/>
  <c r="P125"/>
  <c r="BI122"/>
  <c r="BH122"/>
  <c r="BF122"/>
  <c r="BE122"/>
  <c r="T122"/>
  <c r="R122"/>
  <c r="P122"/>
  <c r="BI119"/>
  <c r="BH119"/>
  <c r="BF119"/>
  <c r="BE119"/>
  <c r="T119"/>
  <c r="R119"/>
  <c r="P119"/>
  <c r="BI116"/>
  <c r="BH116"/>
  <c r="BF116"/>
  <c r="BE116"/>
  <c r="T116"/>
  <c r="R116"/>
  <c r="P116"/>
  <c r="BI113"/>
  <c r="BH113"/>
  <c r="BF113"/>
  <c r="BE113"/>
  <c r="T113"/>
  <c r="R113"/>
  <c r="P113"/>
  <c r="BI110"/>
  <c r="BH110"/>
  <c r="BF110"/>
  <c r="BE110"/>
  <c r="T110"/>
  <c r="R110"/>
  <c r="P110"/>
  <c r="BI107"/>
  <c r="BH107"/>
  <c r="BF107"/>
  <c r="BE107"/>
  <c r="T107"/>
  <c r="R107"/>
  <c r="P107"/>
  <c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5"/>
  <c r="BH95"/>
  <c r="BF95"/>
  <c r="BE95"/>
  <c r="T95"/>
  <c r="R95"/>
  <c r="P95"/>
  <c r="BI92"/>
  <c r="BH92"/>
  <c r="BF92"/>
  <c r="BE92"/>
  <c r="T92"/>
  <c r="R92"/>
  <c r="P92"/>
  <c r="F86"/>
  <c r="F84"/>
  <c r="E82"/>
  <c r="F58"/>
  <c r="F56"/>
  <c r="E54"/>
  <c r="J26"/>
  <c r="E26"/>
  <c r="J87"/>
  <c r="J25"/>
  <c r="J23"/>
  <c r="E23"/>
  <c r="J86"/>
  <c r="J22"/>
  <c r="J20"/>
  <c r="E20"/>
  <c r="F87"/>
  <c r="J19"/>
  <c r="J14"/>
  <c r="J84"/>
  <c r="E7"/>
  <c r="E78"/>
  <c i="3" r="J39"/>
  <c r="J38"/>
  <c i="1" r="AY57"/>
  <c i="3" r="J37"/>
  <c i="1" r="AX57"/>
  <c i="3" r="BI220"/>
  <c r="BH220"/>
  <c r="BF220"/>
  <c r="BE220"/>
  <c r="T220"/>
  <c r="R220"/>
  <c r="P220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0"/>
  <c r="BH210"/>
  <c r="BF210"/>
  <c r="BE210"/>
  <c r="T210"/>
  <c r="R210"/>
  <c r="P210"/>
  <c r="BI206"/>
  <c r="BH206"/>
  <c r="BF206"/>
  <c r="BE206"/>
  <c r="T206"/>
  <c r="R206"/>
  <c r="P206"/>
  <c r="BI203"/>
  <c r="BH203"/>
  <c r="BF203"/>
  <c r="BE203"/>
  <c r="T203"/>
  <c r="R203"/>
  <c r="P203"/>
  <c r="BI200"/>
  <c r="BH200"/>
  <c r="BF200"/>
  <c r="BE200"/>
  <c r="T200"/>
  <c r="R200"/>
  <c r="P200"/>
  <c r="BI197"/>
  <c r="BH197"/>
  <c r="BF197"/>
  <c r="BE197"/>
  <c r="T197"/>
  <c r="R197"/>
  <c r="P197"/>
  <c r="BI194"/>
  <c r="BH194"/>
  <c r="BF194"/>
  <c r="BE194"/>
  <c r="T194"/>
  <c r="R194"/>
  <c r="P194"/>
  <c r="BI191"/>
  <c r="BH191"/>
  <c r="BF191"/>
  <c r="BE191"/>
  <c r="T191"/>
  <c r="R191"/>
  <c r="P191"/>
  <c r="BI188"/>
  <c r="BH188"/>
  <c r="BF188"/>
  <c r="BE188"/>
  <c r="T188"/>
  <c r="R188"/>
  <c r="P188"/>
  <c r="BI184"/>
  <c r="BH184"/>
  <c r="BF184"/>
  <c r="BE184"/>
  <c r="T184"/>
  <c r="R184"/>
  <c r="P184"/>
  <c r="BI181"/>
  <c r="BH181"/>
  <c r="BF181"/>
  <c r="BE181"/>
  <c r="T181"/>
  <c r="R181"/>
  <c r="P181"/>
  <c r="BI178"/>
  <c r="BH178"/>
  <c r="BF178"/>
  <c r="BE178"/>
  <c r="T178"/>
  <c r="R178"/>
  <c r="P178"/>
  <c r="BI175"/>
  <c r="BH175"/>
  <c r="BF175"/>
  <c r="BE175"/>
  <c r="T175"/>
  <c r="R175"/>
  <c r="P175"/>
  <c r="BI172"/>
  <c r="BH172"/>
  <c r="BF172"/>
  <c r="BE172"/>
  <c r="T172"/>
  <c r="R172"/>
  <c r="P172"/>
  <c r="BI169"/>
  <c r="BH169"/>
  <c r="BF169"/>
  <c r="BE169"/>
  <c r="T169"/>
  <c r="R169"/>
  <c r="P169"/>
  <c r="BI166"/>
  <c r="BH166"/>
  <c r="BF166"/>
  <c r="BE166"/>
  <c r="T166"/>
  <c r="R166"/>
  <c r="P166"/>
  <c r="BI162"/>
  <c r="BH162"/>
  <c r="BF162"/>
  <c r="BE162"/>
  <c r="T162"/>
  <c r="R162"/>
  <c r="P162"/>
  <c r="BI159"/>
  <c r="BH159"/>
  <c r="BF159"/>
  <c r="BE159"/>
  <c r="T159"/>
  <c r="R159"/>
  <c r="P159"/>
  <c r="BI156"/>
  <c r="BH156"/>
  <c r="BF156"/>
  <c r="BE156"/>
  <c r="T156"/>
  <c r="R156"/>
  <c r="P156"/>
  <c r="BI153"/>
  <c r="BH153"/>
  <c r="BF153"/>
  <c r="BE153"/>
  <c r="T153"/>
  <c r="R153"/>
  <c r="P153"/>
  <c r="BI151"/>
  <c r="BH151"/>
  <c r="BF151"/>
  <c r="BE151"/>
  <c r="T151"/>
  <c r="R151"/>
  <c r="P151"/>
  <c r="BI148"/>
  <c r="BH148"/>
  <c r="BF148"/>
  <c r="BE148"/>
  <c r="T148"/>
  <c r="R148"/>
  <c r="P148"/>
  <c r="BI145"/>
  <c r="BH145"/>
  <c r="BF145"/>
  <c r="BE145"/>
  <c r="T145"/>
  <c r="R145"/>
  <c r="P145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BI125"/>
  <c r="BH125"/>
  <c r="BF125"/>
  <c r="BE125"/>
  <c r="T125"/>
  <c r="R125"/>
  <c r="P125"/>
  <c r="BI122"/>
  <c r="BH122"/>
  <c r="BF122"/>
  <c r="BE122"/>
  <c r="T122"/>
  <c r="R122"/>
  <c r="P122"/>
  <c r="BI119"/>
  <c r="BH119"/>
  <c r="BF119"/>
  <c r="BE119"/>
  <c r="T119"/>
  <c r="R119"/>
  <c r="P119"/>
  <c r="BI116"/>
  <c r="BH116"/>
  <c r="BF116"/>
  <c r="BE116"/>
  <c r="T116"/>
  <c r="R116"/>
  <c r="P116"/>
  <c r="BI113"/>
  <c r="BH113"/>
  <c r="BF113"/>
  <c r="BE113"/>
  <c r="T113"/>
  <c r="R113"/>
  <c r="P113"/>
  <c r="BI110"/>
  <c r="BH110"/>
  <c r="BF110"/>
  <c r="BE110"/>
  <c r="T110"/>
  <c r="R110"/>
  <c r="P110"/>
  <c r="BI107"/>
  <c r="BH107"/>
  <c r="BF107"/>
  <c r="BE107"/>
  <c r="T107"/>
  <c r="R107"/>
  <c r="P107"/>
  <c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5"/>
  <c r="BH95"/>
  <c r="BF95"/>
  <c r="BE95"/>
  <c r="T95"/>
  <c r="R95"/>
  <c r="P95"/>
  <c r="BI92"/>
  <c r="BH92"/>
  <c r="BF92"/>
  <c r="BE92"/>
  <c r="T92"/>
  <c r="R92"/>
  <c r="P92"/>
  <c r="F86"/>
  <c r="F84"/>
  <c r="E82"/>
  <c r="F58"/>
  <c r="F56"/>
  <c r="E54"/>
  <c r="J26"/>
  <c r="E26"/>
  <c r="J87"/>
  <c r="J25"/>
  <c r="J23"/>
  <c r="E23"/>
  <c r="J86"/>
  <c r="J22"/>
  <c r="J20"/>
  <c r="E20"/>
  <c r="F87"/>
  <c r="J19"/>
  <c r="J14"/>
  <c r="J84"/>
  <c r="E7"/>
  <c r="E78"/>
  <c i="2" r="J39"/>
  <c r="J38"/>
  <c i="1" r="AY56"/>
  <c i="2" r="J37"/>
  <c i="1" r="AX56"/>
  <c i="2"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5"/>
  <c r="BH105"/>
  <c r="BF105"/>
  <c r="BE105"/>
  <c r="T105"/>
  <c r="R105"/>
  <c r="P105"/>
  <c r="BI103"/>
  <c r="BH103"/>
  <c r="BF103"/>
  <c r="BE103"/>
  <c r="T103"/>
  <c r="R103"/>
  <c r="P103"/>
  <c r="BI101"/>
  <c r="BH101"/>
  <c r="BF101"/>
  <c r="BE101"/>
  <c r="T101"/>
  <c r="R101"/>
  <c r="P101"/>
  <c r="BI99"/>
  <c r="BH99"/>
  <c r="BF99"/>
  <c r="BE99"/>
  <c r="T99"/>
  <c r="R99"/>
  <c r="P99"/>
  <c r="BI97"/>
  <c r="BH97"/>
  <c r="BF97"/>
  <c r="BE97"/>
  <c r="T97"/>
  <c r="R97"/>
  <c r="P97"/>
  <c r="BI95"/>
  <c r="BH95"/>
  <c r="BF95"/>
  <c r="BE95"/>
  <c r="T95"/>
  <c r="R95"/>
  <c r="P95"/>
  <c r="BI93"/>
  <c r="BH93"/>
  <c r="BF93"/>
  <c r="BE93"/>
  <c r="T93"/>
  <c r="R93"/>
  <c r="P93"/>
  <c r="BI91"/>
  <c r="BH91"/>
  <c r="BF91"/>
  <c r="BE91"/>
  <c r="T91"/>
  <c r="R91"/>
  <c r="P91"/>
  <c r="BI88"/>
  <c r="BH88"/>
  <c r="BF88"/>
  <c r="BE88"/>
  <c r="T88"/>
  <c r="R88"/>
  <c r="P88"/>
  <c r="F82"/>
  <c r="F80"/>
  <c r="E78"/>
  <c r="F58"/>
  <c r="F56"/>
  <c r="E54"/>
  <c r="J26"/>
  <c r="E26"/>
  <c r="J83"/>
  <c r="J25"/>
  <c r="J23"/>
  <c r="E23"/>
  <c r="J82"/>
  <c r="J22"/>
  <c r="J20"/>
  <c r="E20"/>
  <c r="F83"/>
  <c r="J19"/>
  <c r="J14"/>
  <c r="J80"/>
  <c r="E7"/>
  <c r="E74"/>
  <c i="1" r="L50"/>
  <c r="AM50"/>
  <c r="AM49"/>
  <c r="L49"/>
  <c r="AM47"/>
  <c r="L47"/>
  <c r="L45"/>
  <c r="L44"/>
  <c i="2" r="BK122"/>
  <c r="J122"/>
  <c r="BK120"/>
  <c r="J120"/>
  <c r="BK118"/>
  <c r="J118"/>
  <c r="BK116"/>
  <c r="J116"/>
  <c r="BK114"/>
  <c r="J114"/>
  <c r="BK112"/>
  <c r="J112"/>
  <c r="BK110"/>
  <c r="J110"/>
  <c r="BK108"/>
  <c r="J108"/>
  <c r="BK105"/>
  <c r="J105"/>
  <c r="BK103"/>
  <c r="J103"/>
  <c r="BK101"/>
  <c r="J101"/>
  <c r="BK99"/>
  <c r="J99"/>
  <c r="BK97"/>
  <c r="J97"/>
  <c r="BK95"/>
  <c r="J95"/>
  <c r="BK93"/>
  <c r="J93"/>
  <c r="BK91"/>
  <c r="J91"/>
  <c r="BK88"/>
  <c r="J88"/>
  <c i="1" r="AS55"/>
  <c i="3" r="BK220"/>
  <c r="J220"/>
  <c r="BK217"/>
  <c r="J217"/>
  <c r="BK215"/>
  <c r="J215"/>
  <c r="BK213"/>
  <c r="J213"/>
  <c r="BK210"/>
  <c r="J210"/>
  <c r="BK206"/>
  <c r="J206"/>
  <c r="BK203"/>
  <c r="J203"/>
  <c r="BK200"/>
  <c r="J200"/>
  <c r="BK197"/>
  <c r="J197"/>
  <c r="BK194"/>
  <c r="J194"/>
  <c r="BK191"/>
  <c r="J191"/>
  <c r="BK188"/>
  <c r="J188"/>
  <c r="BK184"/>
  <c r="J184"/>
  <c r="BK181"/>
  <c r="J181"/>
  <c r="BK178"/>
  <c r="J178"/>
  <c r="BK175"/>
  <c r="J175"/>
  <c r="BK172"/>
  <c r="J172"/>
  <c r="BK169"/>
  <c r="J169"/>
  <c r="BK166"/>
  <c r="J166"/>
  <c r="BK162"/>
  <c r="J162"/>
  <c r="BK159"/>
  <c r="J159"/>
  <c r="BK156"/>
  <c r="J156"/>
  <c r="BK153"/>
  <c r="J153"/>
  <c r="BK151"/>
  <c r="J151"/>
  <c r="BK148"/>
  <c r="J148"/>
  <c r="BK145"/>
  <c r="J145"/>
  <c r="BK141"/>
  <c r="J141"/>
  <c r="BK138"/>
  <c r="J138"/>
  <c r="BK135"/>
  <c r="J135"/>
  <c r="BK132"/>
  <c r="J132"/>
  <c r="BK129"/>
  <c r="J129"/>
  <c r="BK125"/>
  <c r="J125"/>
  <c r="BK122"/>
  <c r="J122"/>
  <c r="BK119"/>
  <c r="J119"/>
  <c r="BK116"/>
  <c r="J116"/>
  <c r="BK113"/>
  <c r="J113"/>
  <c r="BK110"/>
  <c r="J110"/>
  <c r="BK107"/>
  <c r="J107"/>
  <c r="BK104"/>
  <c r="J104"/>
  <c r="BK101"/>
  <c r="J101"/>
  <c r="BK98"/>
  <c r="J98"/>
  <c r="BK95"/>
  <c r="J95"/>
  <c r="BK92"/>
  <c r="J92"/>
  <c i="4" r="BK299"/>
  <c r="J299"/>
  <c r="BK296"/>
  <c r="J296"/>
  <c r="BK294"/>
  <c r="J294"/>
  <c r="BK291"/>
  <c r="J291"/>
  <c r="BK287"/>
  <c r="J287"/>
  <c r="BK284"/>
  <c r="J284"/>
  <c r="BK282"/>
  <c r="J282"/>
  <c r="BK279"/>
  <c r="J279"/>
  <c r="BK276"/>
  <c r="J276"/>
  <c r="BK273"/>
  <c r="J273"/>
  <c r="BK270"/>
  <c r="J270"/>
  <c r="BK267"/>
  <c r="J267"/>
  <c r="BK264"/>
  <c r="J264"/>
  <c r="BK261"/>
  <c r="J261"/>
  <c r="BK259"/>
  <c r="J259"/>
  <c r="BK256"/>
  <c r="J256"/>
  <c r="BK253"/>
  <c r="J253"/>
  <c r="BK250"/>
  <c r="J250"/>
  <c r="BK247"/>
  <c r="J247"/>
  <c r="BK244"/>
  <c r="J244"/>
  <c r="BK241"/>
  <c r="J241"/>
  <c r="BK238"/>
  <c r="J238"/>
  <c r="BK235"/>
  <c r="J235"/>
  <c r="BK232"/>
  <c r="J232"/>
  <c r="BK229"/>
  <c r="J229"/>
  <c r="BK226"/>
  <c r="J226"/>
  <c r="BK223"/>
  <c r="J223"/>
  <c r="BK221"/>
  <c r="J221"/>
  <c r="BK219"/>
  <c r="J219"/>
  <c r="BK216"/>
  <c r="J216"/>
  <c r="BK213"/>
  <c r="J213"/>
  <c r="BK210"/>
  <c r="J210"/>
  <c r="BK207"/>
  <c r="J207"/>
  <c r="BK204"/>
  <c r="J204"/>
  <c r="BK201"/>
  <c r="J201"/>
  <c r="BK198"/>
  <c r="J198"/>
  <c r="BK195"/>
  <c r="J195"/>
  <c r="BK192"/>
  <c r="J192"/>
  <c r="BK188"/>
  <c r="J188"/>
  <c r="BK185"/>
  <c r="J185"/>
  <c r="BK182"/>
  <c r="J182"/>
  <c r="BK179"/>
  <c r="J179"/>
  <c r="BK176"/>
  <c r="J176"/>
  <c r="BK172"/>
  <c r="J172"/>
  <c r="BK169"/>
  <c r="J169"/>
  <c r="BK166"/>
  <c r="J166"/>
  <c r="BK163"/>
  <c r="J163"/>
  <c r="BK160"/>
  <c r="J160"/>
  <c r="BK157"/>
  <c r="J157"/>
  <c r="BK154"/>
  <c r="J154"/>
  <c r="BK152"/>
  <c r="J152"/>
  <c r="BK150"/>
  <c r="J150"/>
  <c r="BK147"/>
  <c r="J147"/>
  <c r="BK145"/>
  <c r="J145"/>
  <c r="BK143"/>
  <c r="J143"/>
  <c r="BK140"/>
  <c r="J140"/>
  <c r="BK137"/>
  <c r="J137"/>
  <c r="BK134"/>
  <c r="J134"/>
  <c r="BK132"/>
  <c r="J132"/>
  <c r="BK130"/>
  <c r="J130"/>
  <c r="BK128"/>
  <c r="J128"/>
  <c r="BK125"/>
  <c r="J125"/>
  <c r="BK122"/>
  <c r="J122"/>
  <c r="BK119"/>
  <c r="J119"/>
  <c r="BK116"/>
  <c r="J116"/>
  <c r="BK113"/>
  <c r="J113"/>
  <c r="BK110"/>
  <c r="J110"/>
  <c r="BK107"/>
  <c r="J107"/>
  <c r="BK104"/>
  <c r="J104"/>
  <c r="BK101"/>
  <c r="J101"/>
  <c r="BK98"/>
  <c r="J98"/>
  <c r="BK95"/>
  <c r="J95"/>
  <c r="BK92"/>
  <c r="J92"/>
  <c i="5" r="BK295"/>
  <c r="J295"/>
  <c r="BK292"/>
  <c r="J292"/>
  <c r="BK290"/>
  <c r="J290"/>
  <c r="BK288"/>
  <c r="J288"/>
  <c r="BK285"/>
  <c r="J285"/>
  <c r="BK281"/>
  <c r="J281"/>
  <c r="BK279"/>
  <c r="J279"/>
  <c r="BK277"/>
  <c r="J277"/>
  <c r="BK274"/>
  <c r="J274"/>
  <c r="BK271"/>
  <c r="J271"/>
  <c r="BK268"/>
  <c r="J268"/>
  <c r="BK265"/>
  <c r="J265"/>
  <c r="BK263"/>
  <c r="J263"/>
  <c r="BK261"/>
  <c r="J261"/>
  <c r="BK258"/>
  <c r="J258"/>
  <c r="BK255"/>
  <c r="J255"/>
  <c r="BK252"/>
  <c r="J252"/>
  <c r="BK249"/>
  <c r="J249"/>
  <c r="BK246"/>
  <c r="J246"/>
  <c r="BK243"/>
  <c r="J243"/>
  <c r="BK240"/>
  <c r="J240"/>
  <c r="BK237"/>
  <c r="J237"/>
  <c r="BK234"/>
  <c r="J234"/>
  <c r="BK231"/>
  <c r="J231"/>
  <c r="BK228"/>
  <c r="J228"/>
  <c r="BK225"/>
  <c r="J225"/>
  <c r="BK222"/>
  <c r="J222"/>
  <c r="BK219"/>
  <c r="J219"/>
  <c r="BK217"/>
  <c r="J217"/>
  <c r="BK214"/>
  <c r="J214"/>
  <c r="BK211"/>
  <c r="J211"/>
  <c r="BK208"/>
  <c r="J208"/>
  <c r="BK205"/>
  <c r="J205"/>
  <c r="BK202"/>
  <c r="J202"/>
  <c r="BK199"/>
  <c r="J199"/>
  <c r="BK196"/>
  <c r="J196"/>
  <c r="BK194"/>
  <c r="J194"/>
  <c r="BK192"/>
  <c r="J192"/>
  <c r="BK190"/>
  <c r="J190"/>
  <c r="BK187"/>
  <c r="J187"/>
  <c r="BK184"/>
  <c r="J184"/>
  <c r="BK180"/>
  <c r="J180"/>
  <c r="BK177"/>
  <c r="J177"/>
  <c r="BK174"/>
  <c r="J174"/>
  <c r="BK171"/>
  <c r="J171"/>
  <c r="BK167"/>
  <c r="J167"/>
  <c r="BK164"/>
  <c r="J164"/>
  <c r="BK160"/>
  <c r="J160"/>
  <c r="BK156"/>
  <c r="J156"/>
  <c r="BK154"/>
  <c r="J154"/>
  <c r="BK152"/>
  <c r="J152"/>
  <c r="BK149"/>
  <c r="J149"/>
  <c r="BK146"/>
  <c r="J146"/>
  <c r="BK143"/>
  <c r="J143"/>
  <c r="BK140"/>
  <c r="J140"/>
  <c r="BK137"/>
  <c r="J137"/>
  <c r="BK135"/>
  <c r="J135"/>
  <c r="BK133"/>
  <c r="J133"/>
  <c r="BK131"/>
  <c r="J131"/>
  <c r="BK129"/>
  <c r="J129"/>
  <c r="BK127"/>
  <c r="J127"/>
  <c r="BK124"/>
  <c r="J124"/>
  <c r="BK122"/>
  <c r="J122"/>
  <c r="BK120"/>
  <c r="J120"/>
  <c r="BK118"/>
  <c r="J118"/>
  <c r="BK115"/>
  <c r="J115"/>
  <c r="BK112"/>
  <c r="J112"/>
  <c r="BK109"/>
  <c r="J109"/>
  <c r="BK107"/>
  <c r="J107"/>
  <c r="BK105"/>
  <c r="J105"/>
  <c r="BK102"/>
  <c r="J102"/>
  <c r="BK97"/>
  <c r="J97"/>
  <c r="BK94"/>
  <c r="J94"/>
  <c i="6" r="BK281"/>
  <c r="J281"/>
  <c r="BK277"/>
  <c r="J277"/>
  <c r="BK274"/>
  <c r="J274"/>
  <c r="BK271"/>
  <c r="J271"/>
  <c r="BK269"/>
  <c r="J269"/>
  <c r="BK266"/>
  <c r="J266"/>
  <c r="BK263"/>
  <c r="J263"/>
  <c r="BK260"/>
  <c r="J260"/>
  <c r="BK257"/>
  <c r="J257"/>
  <c r="BK254"/>
  <c r="J254"/>
  <c r="BK251"/>
  <c r="J251"/>
  <c r="BK248"/>
  <c r="J248"/>
  <c r="BK245"/>
  <c r="J245"/>
  <c r="BK242"/>
  <c r="J242"/>
  <c r="BK239"/>
  <c r="J239"/>
  <c r="BK236"/>
  <c r="J236"/>
  <c r="BK234"/>
  <c r="J234"/>
  <c r="BK231"/>
  <c r="J231"/>
  <c r="BK228"/>
  <c r="J228"/>
  <c r="BK225"/>
  <c r="J225"/>
  <c r="BK222"/>
  <c r="J222"/>
  <c r="BK219"/>
  <c r="J219"/>
  <c r="BK216"/>
  <c r="J216"/>
  <c r="BK212"/>
  <c r="J212"/>
  <c r="BK209"/>
  <c r="J209"/>
  <c r="BK206"/>
  <c r="J206"/>
  <c r="BK203"/>
  <c r="J203"/>
  <c r="BK200"/>
  <c r="J200"/>
  <c r="BK197"/>
  <c r="J197"/>
  <c r="BK194"/>
  <c r="J194"/>
  <c r="BK191"/>
  <c r="J191"/>
  <c r="BK188"/>
  <c r="J188"/>
  <c r="BK186"/>
  <c r="J186"/>
  <c r="BK183"/>
  <c r="J183"/>
  <c r="BK180"/>
  <c r="J180"/>
  <c r="BK177"/>
  <c r="J177"/>
  <c r="BK175"/>
  <c r="J175"/>
  <c r="BK173"/>
  <c r="J173"/>
  <c r="BK170"/>
  <c r="J170"/>
  <c r="BK168"/>
  <c r="J168"/>
  <c r="BK165"/>
  <c r="J165"/>
  <c r="BK162"/>
  <c r="J162"/>
  <c r="BK160"/>
  <c r="J160"/>
  <c r="BK157"/>
  <c r="J157"/>
  <c r="BK155"/>
  <c r="J155"/>
  <c r="BK151"/>
  <c r="J151"/>
  <c r="BK148"/>
  <c r="J148"/>
  <c r="BK144"/>
  <c r="J144"/>
  <c r="BK141"/>
  <c r="J141"/>
  <c r="BK138"/>
  <c r="J138"/>
  <c r="BK135"/>
  <c r="J135"/>
  <c r="BK132"/>
  <c r="J132"/>
  <c r="BK128"/>
  <c r="J128"/>
  <c r="BK125"/>
  <c r="J125"/>
  <c r="BK123"/>
  <c r="J123"/>
  <c r="BK121"/>
  <c r="J121"/>
  <c r="BK118"/>
  <c r="J118"/>
  <c r="BK115"/>
  <c r="J115"/>
  <c r="BK113"/>
  <c r="J113"/>
  <c r="BK111"/>
  <c r="J111"/>
  <c r="BK108"/>
  <c r="J108"/>
  <c r="BK106"/>
  <c r="J106"/>
  <c r="BK104"/>
  <c r="J104"/>
  <c r="BK102"/>
  <c r="J102"/>
  <c r="BK99"/>
  <c r="J99"/>
  <c r="BK97"/>
  <c r="J97"/>
  <c r="BK94"/>
  <c r="J94"/>
  <c i="7" r="BK313"/>
  <c r="J313"/>
  <c r="BK311"/>
  <c r="J311"/>
  <c r="BK308"/>
  <c r="J308"/>
  <c r="BK306"/>
  <c r="J306"/>
  <c r="BK304"/>
  <c r="J304"/>
  <c r="BK300"/>
  <c r="J300"/>
  <c r="BK297"/>
  <c r="J297"/>
  <c r="BK295"/>
  <c r="J295"/>
  <c r="BK293"/>
  <c r="J293"/>
  <c r="BK290"/>
  <c r="J290"/>
  <c r="BK287"/>
  <c r="J287"/>
  <c r="BK285"/>
  <c r="J285"/>
  <c r="BK282"/>
  <c r="J282"/>
  <c r="BK279"/>
  <c r="J279"/>
  <c r="BK276"/>
  <c r="J276"/>
  <c r="BK272"/>
  <c r="J272"/>
  <c r="BK269"/>
  <c r="J269"/>
  <c r="BK266"/>
  <c r="J266"/>
  <c r="BK263"/>
  <c r="J263"/>
  <c r="BK260"/>
  <c r="J260"/>
  <c r="BK256"/>
  <c r="J256"/>
  <c r="BK253"/>
  <c r="J253"/>
  <c r="BK250"/>
  <c r="J250"/>
  <c r="BK247"/>
  <c r="J247"/>
  <c r="BK245"/>
  <c r="J245"/>
  <c r="BK242"/>
  <c r="J242"/>
  <c r="BK239"/>
  <c r="J239"/>
  <c r="BK236"/>
  <c r="J236"/>
  <c r="BK233"/>
  <c r="J233"/>
  <c r="BK230"/>
  <c r="J230"/>
  <c r="BK228"/>
  <c r="J228"/>
  <c r="BK226"/>
  <c r="J226"/>
  <c r="BK224"/>
  <c r="J224"/>
  <c r="BK222"/>
  <c r="J222"/>
  <c r="BK220"/>
  <c r="J220"/>
  <c r="BK216"/>
  <c r="J216"/>
  <c r="BK213"/>
  <c r="J213"/>
  <c r="BK210"/>
  <c r="J210"/>
  <c r="BK207"/>
  <c r="J207"/>
  <c r="BK204"/>
  <c r="J204"/>
  <c r="BK202"/>
  <c r="J202"/>
  <c r="BK199"/>
  <c r="J199"/>
  <c r="BK197"/>
  <c r="J197"/>
  <c r="BK195"/>
  <c r="J195"/>
  <c r="BK193"/>
  <c r="J193"/>
  <c r="BK191"/>
  <c r="J191"/>
  <c r="BK187"/>
  <c r="J187"/>
  <c r="BK184"/>
  <c r="J184"/>
  <c r="BK181"/>
  <c r="J181"/>
  <c r="BK178"/>
  <c r="J178"/>
  <c r="BK176"/>
  <c r="J176"/>
  <c r="BK173"/>
  <c r="J173"/>
  <c r="BK171"/>
  <c r="J171"/>
  <c r="BK169"/>
  <c r="J169"/>
  <c r="BK167"/>
  <c r="J167"/>
  <c r="BK165"/>
  <c r="J165"/>
  <c r="BK162"/>
  <c r="J162"/>
  <c r="BK160"/>
  <c r="J160"/>
  <c r="BK158"/>
  <c r="J158"/>
  <c r="BK155"/>
  <c r="J155"/>
  <c r="BK152"/>
  <c r="J152"/>
  <c r="BK150"/>
  <c r="J150"/>
  <c r="BK148"/>
  <c r="J148"/>
  <c r="BK145"/>
  <c r="J145"/>
  <c r="BK142"/>
  <c r="J142"/>
  <c r="BK139"/>
  <c r="J139"/>
  <c r="BK137"/>
  <c r="J137"/>
  <c r="BK135"/>
  <c r="J135"/>
  <c r="BK133"/>
  <c r="J133"/>
  <c r="BK131"/>
  <c r="J131"/>
  <c r="BK128"/>
  <c r="J128"/>
  <c r="BK125"/>
  <c r="J125"/>
  <c r="BK122"/>
  <c r="J122"/>
  <c r="BK119"/>
  <c r="J119"/>
  <c r="BK116"/>
  <c r="J116"/>
  <c r="BK114"/>
  <c r="J114"/>
  <c r="BK112"/>
  <c r="J112"/>
  <c r="BK110"/>
  <c r="J110"/>
  <c r="BK107"/>
  <c r="J107"/>
  <c r="BK104"/>
  <c r="J104"/>
  <c r="BK101"/>
  <c r="J101"/>
  <c r="BK98"/>
  <c r="J98"/>
  <c r="BK95"/>
  <c r="J95"/>
  <c i="8" r="BK298"/>
  <c r="J298"/>
  <c r="BK296"/>
  <c r="J296"/>
  <c r="BK294"/>
  <c r="J294"/>
  <c r="BK291"/>
  <c r="J291"/>
  <c r="BK288"/>
  <c r="J288"/>
  <c r="BK286"/>
  <c r="J286"/>
  <c r="BK282"/>
  <c r="J282"/>
  <c r="BK279"/>
  <c r="J279"/>
  <c r="BK276"/>
  <c r="J276"/>
  <c r="BK274"/>
  <c r="J274"/>
  <c r="BK270"/>
  <c r="J270"/>
  <c r="BK268"/>
  <c r="J268"/>
  <c r="BK266"/>
  <c r="J266"/>
  <c r="BK264"/>
  <c r="J264"/>
  <c r="BK262"/>
  <c r="J262"/>
  <c r="BK260"/>
  <c r="J260"/>
  <c r="BK257"/>
  <c r="J257"/>
  <c r="BK254"/>
  <c r="J254"/>
  <c r="BK252"/>
  <c r="J252"/>
  <c r="BK250"/>
  <c r="J250"/>
  <c r="BK248"/>
  <c r="J248"/>
  <c r="BK246"/>
  <c r="J246"/>
  <c r="BK243"/>
  <c r="J243"/>
  <c r="BK240"/>
  <c r="J240"/>
  <c r="BK237"/>
  <c r="J237"/>
  <c r="BK235"/>
  <c r="J235"/>
  <c r="BK232"/>
  <c r="J232"/>
  <c r="BK230"/>
  <c r="J230"/>
  <c r="BK227"/>
  <c r="J227"/>
  <c r="BK225"/>
  <c r="J225"/>
  <c r="BK222"/>
  <c r="J222"/>
  <c r="BK219"/>
  <c r="J219"/>
  <c r="BK216"/>
  <c r="J216"/>
  <c r="BK213"/>
  <c r="J213"/>
  <c r="BK210"/>
  <c r="J210"/>
  <c r="BK208"/>
  <c r="J208"/>
  <c r="BK205"/>
  <c r="J205"/>
  <c r="BK202"/>
  <c r="J202"/>
  <c r="BK199"/>
  <c r="J199"/>
  <c r="BK196"/>
  <c r="J196"/>
  <c r="BK193"/>
  <c r="J193"/>
  <c r="BK190"/>
  <c r="J190"/>
  <c r="BK187"/>
  <c r="J187"/>
  <c r="BK183"/>
  <c r="J183"/>
  <c r="BK181"/>
  <c r="J181"/>
  <c r="BK177"/>
  <c r="J177"/>
  <c r="BK175"/>
  <c r="J175"/>
  <c r="BK173"/>
  <c r="J173"/>
  <c r="BK171"/>
  <c r="J171"/>
  <c r="BK169"/>
  <c r="J169"/>
  <c r="BK167"/>
  <c r="J167"/>
  <c r="BK164"/>
  <c r="J164"/>
  <c r="BK162"/>
  <c r="J162"/>
  <c r="BK159"/>
  <c r="J159"/>
  <c r="BK157"/>
  <c r="J157"/>
  <c r="BK153"/>
  <c r="J153"/>
  <c r="BK150"/>
  <c r="J150"/>
  <c r="BK147"/>
  <c r="J147"/>
  <c r="BK144"/>
  <c r="J144"/>
  <c r="BK142"/>
  <c r="J142"/>
  <c r="BK140"/>
  <c r="J140"/>
  <c r="BK138"/>
  <c r="J138"/>
  <c r="BK135"/>
  <c r="J135"/>
  <c r="BK133"/>
  <c r="J133"/>
  <c r="BK130"/>
  <c r="J130"/>
  <c r="BK128"/>
  <c r="J128"/>
  <c r="BK125"/>
  <c r="J125"/>
  <c r="BK122"/>
  <c r="J122"/>
  <c r="BK120"/>
  <c r="J120"/>
  <c r="BK118"/>
  <c r="J118"/>
  <c r="BK115"/>
  <c r="J115"/>
  <c r="BK113"/>
  <c r="J113"/>
  <c r="BK111"/>
  <c r="J111"/>
  <c r="BK109"/>
  <c r="J109"/>
  <c r="BK107"/>
  <c r="J107"/>
  <c r="BK104"/>
  <c r="J104"/>
  <c r="BK102"/>
  <c r="J102"/>
  <c r="BK100"/>
  <c r="J100"/>
  <c r="BK97"/>
  <c r="J97"/>
  <c r="BK94"/>
  <c r="J94"/>
  <c i="9" r="BK176"/>
  <c r="J176"/>
  <c r="BK174"/>
  <c r="J174"/>
  <c r="BK172"/>
  <c r="J172"/>
  <c r="BK170"/>
  <c r="J170"/>
  <c r="BK168"/>
  <c r="J168"/>
  <c r="BK166"/>
  <c r="J166"/>
  <c r="BK164"/>
  <c r="J164"/>
  <c r="BK162"/>
  <c r="J162"/>
  <c r="BK160"/>
  <c r="J160"/>
  <c r="BK158"/>
  <c r="J158"/>
  <c r="BK156"/>
  <c r="J156"/>
  <c r="BK154"/>
  <c r="J154"/>
  <c r="BK152"/>
  <c r="J152"/>
  <c r="BK150"/>
  <c r="J150"/>
  <c r="BK148"/>
  <c r="J148"/>
  <c r="BK146"/>
  <c r="J146"/>
  <c r="BK144"/>
  <c r="J144"/>
  <c r="BK142"/>
  <c r="J142"/>
  <c r="BK140"/>
  <c r="J140"/>
  <c r="BK138"/>
  <c r="J138"/>
  <c r="BK136"/>
  <c r="J136"/>
  <c r="BK134"/>
  <c r="J134"/>
  <c r="BK132"/>
  <c r="J132"/>
  <c r="BK130"/>
  <c r="J130"/>
  <c r="BK128"/>
  <c r="J128"/>
  <c r="BK126"/>
  <c r="J126"/>
  <c r="BK124"/>
  <c r="J124"/>
  <c r="BK122"/>
  <c r="J122"/>
  <c r="BK120"/>
  <c r="J120"/>
  <c r="BK118"/>
  <c r="J118"/>
  <c r="BK116"/>
  <c r="J116"/>
  <c r="BK114"/>
  <c r="J114"/>
  <c r="BK112"/>
  <c r="J112"/>
  <c r="BK110"/>
  <c r="J110"/>
  <c r="BK108"/>
  <c r="J108"/>
  <c r="BK106"/>
  <c r="J106"/>
  <c r="BK104"/>
  <c r="J104"/>
  <c r="BK102"/>
  <c r="J102"/>
  <c r="BK99"/>
  <c r="J99"/>
  <c r="BK97"/>
  <c r="J97"/>
  <c r="BK94"/>
  <c r="J94"/>
  <c r="BK92"/>
  <c r="J92"/>
  <c r="BK90"/>
  <c r="J90"/>
  <c r="BK88"/>
  <c r="J88"/>
  <c i="10" r="BK118"/>
  <c r="J118"/>
  <c r="BK116"/>
  <c r="J116"/>
  <c r="BK114"/>
  <c r="J114"/>
  <c r="BK112"/>
  <c r="J112"/>
  <c r="BK110"/>
  <c r="J110"/>
  <c r="BK108"/>
  <c r="J108"/>
  <c r="BK106"/>
  <c r="J106"/>
  <c r="BK104"/>
  <c r="J104"/>
  <c r="BK102"/>
  <c r="J102"/>
  <c r="BK100"/>
  <c r="J100"/>
  <c r="BK98"/>
  <c r="J98"/>
  <c r="BK96"/>
  <c r="J96"/>
  <c r="BK94"/>
  <c r="J94"/>
  <c r="BK92"/>
  <c r="J92"/>
  <c r="BK90"/>
  <c r="J90"/>
  <c r="BK88"/>
  <c r="J88"/>
  <c i="11" r="BK485"/>
  <c r="J485"/>
  <c r="BK482"/>
  <c r="J482"/>
  <c r="BK479"/>
  <c r="J479"/>
  <c r="BK475"/>
  <c r="J475"/>
  <c r="BK472"/>
  <c r="J472"/>
  <c r="BK469"/>
  <c r="J469"/>
  <c r="BK466"/>
  <c r="J466"/>
  <c r="BK463"/>
  <c r="J463"/>
  <c r="BK461"/>
  <c r="J461"/>
  <c r="BK459"/>
  <c r="J459"/>
  <c r="BK457"/>
  <c r="J457"/>
  <c r="BK455"/>
  <c r="J455"/>
  <c r="BK453"/>
  <c r="J453"/>
  <c r="BK450"/>
  <c r="J450"/>
  <c r="BK448"/>
  <c r="J448"/>
  <c r="BK446"/>
  <c r="J446"/>
  <c r="BK444"/>
  <c r="J444"/>
  <c r="BK442"/>
  <c r="J442"/>
  <c r="BK440"/>
  <c r="J440"/>
  <c r="BK438"/>
  <c r="J438"/>
  <c r="BK435"/>
  <c r="J435"/>
  <c r="BK432"/>
  <c r="J432"/>
  <c r="BK430"/>
  <c r="J430"/>
  <c r="BK427"/>
  <c r="J427"/>
  <c r="BK425"/>
  <c r="J425"/>
  <c r="BK423"/>
  <c r="J423"/>
  <c r="BK420"/>
  <c r="J420"/>
  <c r="BK417"/>
  <c r="J417"/>
  <c r="BK414"/>
  <c r="J414"/>
  <c r="BK411"/>
  <c r="J411"/>
  <c r="BK408"/>
  <c r="J408"/>
  <c r="BK406"/>
  <c r="J406"/>
  <c r="BK404"/>
  <c r="J404"/>
  <c r="BK402"/>
  <c r="J402"/>
  <c r="BK399"/>
  <c r="J399"/>
  <c r="BK397"/>
  <c r="J397"/>
  <c r="BK395"/>
  <c r="J395"/>
  <c r="BK393"/>
  <c r="J393"/>
  <c r="BK391"/>
  <c r="J391"/>
  <c r="BK388"/>
  <c r="J388"/>
  <c r="BK386"/>
  <c r="J386"/>
  <c r="BK383"/>
  <c r="J383"/>
  <c r="BK381"/>
  <c r="J381"/>
  <c r="BK378"/>
  <c r="J378"/>
  <c r="BK375"/>
  <c r="J375"/>
  <c r="BK373"/>
  <c r="J373"/>
  <c r="BK370"/>
  <c r="J370"/>
  <c r="BK367"/>
  <c r="J367"/>
  <c r="BK365"/>
  <c r="J365"/>
  <c r="BK363"/>
  <c r="J363"/>
  <c r="BK360"/>
  <c r="J360"/>
  <c r="BK357"/>
  <c r="J357"/>
  <c r="BK355"/>
  <c r="J355"/>
  <c r="BK352"/>
  <c r="J352"/>
  <c r="BK350"/>
  <c r="J350"/>
  <c r="BK348"/>
  <c r="J348"/>
  <c r="BK346"/>
  <c r="J346"/>
  <c r="BK343"/>
  <c r="J343"/>
  <c r="BK341"/>
  <c r="J341"/>
  <c r="BK338"/>
  <c r="J338"/>
  <c r="BK336"/>
  <c r="J336"/>
  <c r="BK334"/>
  <c r="J334"/>
  <c r="BK331"/>
  <c r="J331"/>
  <c r="BK328"/>
  <c r="J328"/>
  <c r="BK325"/>
  <c r="J325"/>
  <c r="BK322"/>
  <c r="J322"/>
  <c r="BK319"/>
  <c r="J319"/>
  <c r="BK316"/>
  <c r="J316"/>
  <c r="BK314"/>
  <c r="J314"/>
  <c r="BK312"/>
  <c r="J312"/>
  <c r="BK310"/>
  <c r="J310"/>
  <c r="BK308"/>
  <c r="J308"/>
  <c r="BK306"/>
  <c r="J306"/>
  <c r="BK304"/>
  <c r="J304"/>
  <c r="BK301"/>
  <c r="J301"/>
  <c r="BK299"/>
  <c r="J299"/>
  <c r="BK297"/>
  <c r="J297"/>
  <c r="BK293"/>
  <c r="J293"/>
  <c r="BK291"/>
  <c r="J291"/>
  <c r="BK289"/>
  <c r="J289"/>
  <c r="BK286"/>
  <c r="J286"/>
  <c r="BK283"/>
  <c r="J283"/>
  <c r="BK280"/>
  <c r="J280"/>
  <c r="BK277"/>
  <c r="J277"/>
  <c r="BK274"/>
  <c r="J274"/>
  <c r="BK271"/>
  <c r="J271"/>
  <c r="BK268"/>
  <c r="J268"/>
  <c r="BK265"/>
  <c r="J265"/>
  <c r="BK262"/>
  <c r="J262"/>
  <c r="BK259"/>
  <c r="J259"/>
  <c r="BK256"/>
  <c r="J256"/>
  <c r="BK253"/>
  <c r="J253"/>
  <c r="BK250"/>
  <c r="J250"/>
  <c r="BK247"/>
  <c r="J247"/>
  <c r="BK244"/>
  <c r="J244"/>
  <c r="BK241"/>
  <c r="J241"/>
  <c r="BK238"/>
  <c r="J238"/>
  <c r="BK235"/>
  <c r="J235"/>
  <c r="BK231"/>
  <c r="J231"/>
  <c r="BK228"/>
  <c r="J228"/>
  <c r="BK225"/>
  <c r="J225"/>
  <c r="BK222"/>
  <c r="J222"/>
  <c r="BK219"/>
  <c r="J219"/>
  <c r="BK216"/>
  <c r="J216"/>
  <c r="BK213"/>
  <c r="J213"/>
  <c r="BK210"/>
  <c r="J210"/>
  <c r="BK208"/>
  <c r="J208"/>
  <c r="BK205"/>
  <c r="J205"/>
  <c r="BK202"/>
  <c r="J202"/>
  <c r="BK200"/>
  <c r="J200"/>
  <c r="BK197"/>
  <c r="J197"/>
  <c r="BK194"/>
  <c r="J194"/>
  <c r="BK192"/>
  <c r="J192"/>
  <c r="BK190"/>
  <c r="J190"/>
  <c r="BK187"/>
  <c r="J187"/>
  <c r="BK183"/>
  <c r="J183"/>
  <c r="BK181"/>
  <c r="J181"/>
  <c r="BK179"/>
  <c r="J179"/>
  <c r="BK177"/>
  <c r="J177"/>
  <c r="BK174"/>
  <c r="J174"/>
  <c r="BK171"/>
  <c r="J171"/>
  <c r="BK168"/>
  <c r="J168"/>
  <c r="BK165"/>
  <c r="J165"/>
  <c r="BK163"/>
  <c r="J163"/>
  <c r="BK160"/>
  <c r="J160"/>
  <c r="BK158"/>
  <c r="J158"/>
  <c r="BK154"/>
  <c r="J154"/>
  <c r="BK151"/>
  <c r="J151"/>
  <c r="BK148"/>
  <c r="J148"/>
  <c r="BK145"/>
  <c r="J145"/>
  <c r="BK142"/>
  <c r="J142"/>
  <c r="BK140"/>
  <c r="J140"/>
  <c r="BK138"/>
  <c r="J138"/>
  <c r="BK135"/>
  <c r="J135"/>
  <c r="BK132"/>
  <c r="J132"/>
  <c r="BK129"/>
  <c r="J129"/>
  <c r="BK126"/>
  <c r="J126"/>
  <c r="BK122"/>
  <c r="J122"/>
  <c r="BK119"/>
  <c r="J119"/>
  <c r="BK116"/>
  <c r="J116"/>
  <c r="BK113"/>
  <c r="J113"/>
  <c r="BK110"/>
  <c r="J110"/>
  <c r="BK108"/>
  <c r="J108"/>
  <c r="BK105"/>
  <c r="J105"/>
  <c i="12" r="BK352"/>
  <c r="J352"/>
  <c r="BK350"/>
  <c r="J350"/>
  <c r="BK348"/>
  <c r="J348"/>
  <c r="BK346"/>
  <c r="J346"/>
  <c r="BK344"/>
  <c r="J344"/>
  <c r="BK342"/>
  <c r="J342"/>
  <c r="BK339"/>
  <c r="J339"/>
  <c r="BK336"/>
  <c r="J336"/>
  <c r="BK333"/>
  <c r="J333"/>
  <c r="BK331"/>
  <c r="J331"/>
  <c r="BK328"/>
  <c r="J328"/>
  <c r="BK326"/>
  <c r="J326"/>
  <c r="BK324"/>
  <c r="J324"/>
  <c r="BK322"/>
  <c r="J322"/>
  <c r="BK320"/>
  <c r="J320"/>
  <c r="BK318"/>
  <c r="J318"/>
  <c r="BK315"/>
  <c r="J315"/>
  <c r="BK313"/>
  <c r="J313"/>
  <c r="BK311"/>
  <c r="J311"/>
  <c r="BK309"/>
  <c r="J309"/>
  <c r="BK307"/>
  <c r="J307"/>
  <c r="BK305"/>
  <c r="J305"/>
  <c r="BK303"/>
  <c r="J303"/>
  <c r="BK301"/>
  <c r="J301"/>
  <c r="BK298"/>
  <c r="J298"/>
  <c r="BK296"/>
  <c r="J296"/>
  <c r="BK294"/>
  <c r="J294"/>
  <c r="BK292"/>
  <c r="J292"/>
  <c r="BK289"/>
  <c r="J289"/>
  <c r="BK286"/>
  <c r="J286"/>
  <c r="BK283"/>
  <c r="J283"/>
  <c r="BK281"/>
  <c r="J281"/>
  <c r="BK279"/>
  <c r="J279"/>
  <c r="BK276"/>
  <c r="J276"/>
  <c r="BK274"/>
  <c r="J274"/>
  <c r="BK272"/>
  <c r="J272"/>
  <c r="BK270"/>
  <c r="J270"/>
  <c r="BK268"/>
  <c r="J268"/>
  <c r="BK266"/>
  <c r="J266"/>
  <c r="BK264"/>
  <c r="J264"/>
  <c r="BK262"/>
  <c r="J262"/>
  <c r="BK260"/>
  <c r="J260"/>
  <c r="BK258"/>
  <c r="J258"/>
  <c r="BK256"/>
  <c r="J256"/>
  <c r="BK254"/>
  <c r="J254"/>
  <c r="BK251"/>
  <c r="J251"/>
  <c r="BK248"/>
  <c r="J248"/>
  <c r="BK245"/>
  <c r="J245"/>
  <c r="BK242"/>
  <c r="J242"/>
  <c r="BK240"/>
  <c r="J240"/>
  <c r="BK238"/>
  <c r="J238"/>
  <c r="BK236"/>
  <c r="J236"/>
  <c r="BK233"/>
  <c r="J233"/>
  <c r="BK230"/>
  <c r="J230"/>
  <c r="BK227"/>
  <c r="J227"/>
  <c r="BK224"/>
  <c r="J224"/>
  <c r="BK222"/>
  <c r="J222"/>
  <c r="BK220"/>
  <c r="J220"/>
  <c r="BK218"/>
  <c r="J218"/>
  <c r="BK216"/>
  <c r="J216"/>
  <c r="BK214"/>
  <c r="J214"/>
  <c r="BK212"/>
  <c r="J212"/>
  <c r="BK210"/>
  <c r="J210"/>
  <c r="BK208"/>
  <c r="J208"/>
  <c r="BK206"/>
  <c r="J206"/>
  <c r="BK204"/>
  <c r="J204"/>
  <c r="BK202"/>
  <c r="J202"/>
  <c r="BK200"/>
  <c r="J200"/>
  <c r="BK197"/>
  <c r="J197"/>
  <c r="BK194"/>
  <c r="J194"/>
  <c r="BK191"/>
  <c r="J191"/>
  <c r="BK188"/>
  <c r="J188"/>
  <c r="BK186"/>
  <c r="J186"/>
  <c r="BK184"/>
  <c r="J184"/>
  <c r="BK181"/>
  <c r="J181"/>
  <c r="BK179"/>
  <c r="J179"/>
  <c r="BK177"/>
  <c r="J177"/>
  <c r="BK174"/>
  <c r="J174"/>
  <c r="BK171"/>
  <c r="J171"/>
  <c r="BK168"/>
  <c r="J168"/>
  <c r="BK165"/>
  <c r="J165"/>
  <c r="BK162"/>
  <c r="J162"/>
  <c r="BK160"/>
  <c r="J160"/>
  <c r="BK158"/>
  <c r="J158"/>
  <c r="BK156"/>
  <c r="J156"/>
  <c r="BK154"/>
  <c r="J154"/>
  <c r="BK152"/>
  <c r="J152"/>
  <c r="BK150"/>
  <c r="J150"/>
  <c r="BK148"/>
  <c r="J148"/>
  <c r="BK146"/>
  <c r="J146"/>
  <c r="BK144"/>
  <c r="J144"/>
  <c r="BK142"/>
  <c r="J142"/>
  <c r="BK140"/>
  <c r="J140"/>
  <c r="BK138"/>
  <c r="J138"/>
  <c r="BK136"/>
  <c r="J136"/>
  <c r="BK133"/>
  <c r="J133"/>
  <c r="BK129"/>
  <c r="J129"/>
  <c r="BK126"/>
  <c r="J126"/>
  <c r="BK122"/>
  <c r="J122"/>
  <c r="BK119"/>
  <c r="J119"/>
  <c r="BK117"/>
  <c r="J117"/>
  <c r="BK115"/>
  <c r="J115"/>
  <c r="BK112"/>
  <c r="J112"/>
  <c r="BK110"/>
  <c r="J110"/>
  <c r="BK107"/>
  <c r="J107"/>
  <c r="BK105"/>
  <c r="J105"/>
  <c r="BK103"/>
  <c r="J103"/>
  <c r="BK101"/>
  <c r="J101"/>
  <c r="BK99"/>
  <c r="J99"/>
  <c r="BK97"/>
  <c r="J97"/>
  <c i="13" r="BK335"/>
  <c r="J335"/>
  <c r="BK333"/>
  <c r="J333"/>
  <c r="BK331"/>
  <c r="J331"/>
  <c r="BK329"/>
  <c r="J329"/>
  <c r="BK327"/>
  <c r="J327"/>
  <c r="BK325"/>
  <c r="J325"/>
  <c r="BK323"/>
  <c r="J323"/>
  <c r="BK321"/>
  <c r="J321"/>
  <c r="BK319"/>
  <c r="J319"/>
  <c r="BK316"/>
  <c r="J316"/>
  <c r="BK314"/>
  <c r="J314"/>
  <c r="BK312"/>
  <c r="J312"/>
  <c r="BK310"/>
  <c r="J310"/>
  <c r="BK308"/>
  <c r="J308"/>
  <c r="BK306"/>
  <c r="J306"/>
  <c r="BK304"/>
  <c r="J304"/>
  <c r="BK302"/>
  <c r="J302"/>
  <c r="BK300"/>
  <c r="J300"/>
  <c r="BK298"/>
  <c r="J298"/>
  <c r="BK296"/>
  <c r="J296"/>
  <c r="BK294"/>
  <c r="J294"/>
  <c r="BK292"/>
  <c r="J292"/>
  <c r="BK290"/>
  <c r="J290"/>
  <c r="BK288"/>
  <c r="J288"/>
  <c r="BK286"/>
  <c r="J286"/>
  <c r="BK284"/>
  <c r="J284"/>
  <c r="BK282"/>
  <c r="J282"/>
  <c r="BK280"/>
  <c r="J280"/>
  <c r="BK278"/>
  <c r="J278"/>
  <c r="BK276"/>
  <c r="J276"/>
  <c r="BK274"/>
  <c r="J274"/>
  <c r="BK272"/>
  <c r="J272"/>
  <c r="BK269"/>
  <c r="J269"/>
  <c r="BK267"/>
  <c r="J267"/>
  <c r="BK265"/>
  <c r="J265"/>
  <c r="BK263"/>
  <c r="J263"/>
  <c r="BK261"/>
  <c r="J261"/>
  <c r="BK259"/>
  <c r="J259"/>
  <c r="BK257"/>
  <c r="J257"/>
  <c r="BK255"/>
  <c r="J255"/>
  <c r="BK253"/>
  <c r="J253"/>
  <c r="BK251"/>
  <c r="J251"/>
  <c r="BK249"/>
  <c r="J249"/>
  <c r="BK247"/>
  <c r="J247"/>
  <c r="BK245"/>
  <c r="J245"/>
  <c r="BK243"/>
  <c r="J243"/>
  <c r="BK241"/>
  <c r="J241"/>
  <c r="BK239"/>
  <c r="J239"/>
  <c r="BK237"/>
  <c r="J237"/>
  <c r="BK235"/>
  <c r="J235"/>
  <c r="BK233"/>
  <c r="J233"/>
  <c r="BK231"/>
  <c r="J231"/>
  <c r="BK229"/>
  <c r="J229"/>
  <c r="BK227"/>
  <c r="J227"/>
  <c r="BK225"/>
  <c r="J225"/>
  <c r="BK223"/>
  <c r="J223"/>
  <c r="BK221"/>
  <c r="J221"/>
  <c r="BK219"/>
  <c r="J219"/>
  <c r="BK217"/>
  <c r="J217"/>
  <c r="BK215"/>
  <c r="J215"/>
  <c r="BK213"/>
  <c r="J213"/>
  <c r="BK211"/>
  <c r="J211"/>
  <c r="BK209"/>
  <c r="J209"/>
  <c r="BK207"/>
  <c r="J207"/>
  <c r="BK205"/>
  <c r="J205"/>
  <c r="BK203"/>
  <c r="J203"/>
  <c r="BK201"/>
  <c r="J201"/>
  <c r="BK199"/>
  <c r="J199"/>
  <c r="BK197"/>
  <c r="J197"/>
  <c r="BK195"/>
  <c r="J195"/>
  <c r="BK193"/>
  <c r="J193"/>
  <c r="BK191"/>
  <c r="J191"/>
  <c r="BK189"/>
  <c r="J189"/>
  <c r="BK187"/>
  <c r="J187"/>
  <c r="BK185"/>
  <c r="J185"/>
  <c r="BK183"/>
  <c r="J183"/>
  <c r="BK181"/>
  <c r="J181"/>
  <c r="BK179"/>
  <c r="J179"/>
  <c r="BK177"/>
  <c r="J177"/>
  <c r="BK175"/>
  <c r="J175"/>
  <c r="BK173"/>
  <c r="J173"/>
  <c r="BK171"/>
  <c r="J171"/>
  <c r="BK169"/>
  <c r="J169"/>
  <c r="BK167"/>
  <c r="J167"/>
  <c r="BK165"/>
  <c r="J165"/>
  <c r="BK163"/>
  <c r="J163"/>
  <c r="BK161"/>
  <c r="J161"/>
  <c r="BK159"/>
  <c r="J159"/>
  <c r="BK157"/>
  <c r="J157"/>
  <c r="BK155"/>
  <c r="J155"/>
  <c r="BK153"/>
  <c r="J153"/>
  <c r="BK151"/>
  <c r="J151"/>
  <c r="BK149"/>
  <c r="J149"/>
  <c r="BK147"/>
  <c r="J147"/>
  <c r="BK145"/>
  <c r="J145"/>
  <c r="BK143"/>
  <c r="J143"/>
  <c r="BK141"/>
  <c r="J141"/>
  <c r="BK139"/>
  <c r="J139"/>
  <c r="BK137"/>
  <c r="J137"/>
  <c r="BK134"/>
  <c r="J134"/>
  <c r="BK131"/>
  <c r="J131"/>
  <c r="BK128"/>
  <c r="J128"/>
  <c r="BK125"/>
  <c r="J125"/>
  <c r="BK123"/>
  <c r="J123"/>
  <c r="BK121"/>
  <c r="J121"/>
  <c r="BK118"/>
  <c r="J118"/>
  <c r="BK115"/>
  <c r="J115"/>
  <c r="BK113"/>
  <c r="J113"/>
  <c r="BK110"/>
  <c r="J110"/>
  <c r="BK107"/>
  <c r="J107"/>
  <c r="BK104"/>
  <c r="J104"/>
  <c r="BK101"/>
  <c r="J101"/>
  <c r="BK98"/>
  <c r="J98"/>
  <c r="BK96"/>
  <c r="J96"/>
  <c r="BK94"/>
  <c r="J94"/>
  <c i="14" r="BK117"/>
  <c r="J117"/>
  <c r="BK115"/>
  <c r="J115"/>
  <c r="BK112"/>
  <c r="J112"/>
  <c r="BK110"/>
  <c r="J110"/>
  <c r="BK107"/>
  <c r="J107"/>
  <c r="BK105"/>
  <c r="J105"/>
  <c r="BK103"/>
  <c r="J103"/>
  <c r="BK100"/>
  <c r="J100"/>
  <c r="BK97"/>
  <c r="J97"/>
  <c r="BK94"/>
  <c r="J94"/>
  <c r="BK92"/>
  <c r="J92"/>
  <c r="BK90"/>
  <c r="J90"/>
  <c i="2" l="1" r="BK87"/>
  <c r="J87"/>
  <c r="J64"/>
  <c r="P87"/>
  <c r="P86"/>
  <c i="1" r="AU56"/>
  <c i="2" r="R87"/>
  <c r="R86"/>
  <c r="T87"/>
  <c r="T86"/>
  <c i="3" r="BK91"/>
  <c r="J91"/>
  <c r="J64"/>
  <c r="P91"/>
  <c r="R91"/>
  <c r="T91"/>
  <c r="BK128"/>
  <c r="J128"/>
  <c r="J65"/>
  <c r="P128"/>
  <c r="R128"/>
  <c r="T128"/>
  <c r="BK144"/>
  <c r="J144"/>
  <c r="J66"/>
  <c r="P144"/>
  <c r="R144"/>
  <c r="T144"/>
  <c r="BK165"/>
  <c r="J165"/>
  <c r="J67"/>
  <c r="P165"/>
  <c r="R165"/>
  <c r="T165"/>
  <c r="BK209"/>
  <c r="J209"/>
  <c r="J68"/>
  <c r="P209"/>
  <c r="R209"/>
  <c r="T209"/>
  <c i="4" r="BK91"/>
  <c r="J91"/>
  <c r="J64"/>
  <c r="P91"/>
  <c r="R91"/>
  <c r="T91"/>
  <c r="BK175"/>
  <c r="J175"/>
  <c r="J65"/>
  <c r="P175"/>
  <c r="R175"/>
  <c r="T175"/>
  <c r="BK191"/>
  <c r="J191"/>
  <c r="J66"/>
  <c r="P191"/>
  <c r="R191"/>
  <c r="T191"/>
  <c r="BK225"/>
  <c r="J225"/>
  <c r="J67"/>
  <c r="P225"/>
  <c r="R225"/>
  <c r="T225"/>
  <c r="BK290"/>
  <c r="J290"/>
  <c r="J68"/>
  <c r="P290"/>
  <c r="R290"/>
  <c r="T290"/>
  <c i="5" r="BK93"/>
  <c r="J93"/>
  <c r="J64"/>
  <c r="P93"/>
  <c r="R93"/>
  <c r="T93"/>
  <c r="BK163"/>
  <c r="J163"/>
  <c r="J66"/>
  <c r="P163"/>
  <c r="R163"/>
  <c r="T163"/>
  <c r="BK170"/>
  <c r="J170"/>
  <c r="J67"/>
  <c r="P170"/>
  <c r="R170"/>
  <c r="T170"/>
  <c r="BK183"/>
  <c r="J183"/>
  <c r="J68"/>
  <c r="P183"/>
  <c r="R183"/>
  <c r="T183"/>
  <c r="BK227"/>
  <c r="J227"/>
  <c r="J69"/>
  <c r="P227"/>
  <c r="R227"/>
  <c r="T227"/>
  <c r="BK284"/>
  <c r="J284"/>
  <c r="J70"/>
  <c r="P284"/>
  <c r="R284"/>
  <c r="T284"/>
  <c i="6" r="BK93"/>
  <c r="J93"/>
  <c r="J64"/>
  <c r="P93"/>
  <c r="R93"/>
  <c r="T93"/>
  <c r="BK131"/>
  <c r="J131"/>
  <c r="J65"/>
  <c r="P131"/>
  <c r="R131"/>
  <c r="T131"/>
  <c r="BK147"/>
  <c r="J147"/>
  <c r="J66"/>
  <c r="P147"/>
  <c r="R147"/>
  <c r="T147"/>
  <c r="BK154"/>
  <c r="J154"/>
  <c r="J67"/>
  <c r="P154"/>
  <c r="R154"/>
  <c r="T154"/>
  <c r="BK199"/>
  <c r="J199"/>
  <c r="J68"/>
  <c r="P199"/>
  <c r="R199"/>
  <c r="T199"/>
  <c r="BK215"/>
  <c r="J215"/>
  <c r="J69"/>
  <c r="P215"/>
  <c r="R215"/>
  <c r="T215"/>
  <c i="7" r="BK94"/>
  <c r="J94"/>
  <c r="J64"/>
  <c r="P94"/>
  <c r="R94"/>
  <c r="T94"/>
  <c r="BK190"/>
  <c r="J190"/>
  <c r="J65"/>
  <c r="P190"/>
  <c r="R190"/>
  <c r="T190"/>
  <c r="BK201"/>
  <c r="J201"/>
  <c r="J66"/>
  <c r="P201"/>
  <c r="R201"/>
  <c r="T201"/>
  <c r="BK206"/>
  <c r="J206"/>
  <c r="J67"/>
  <c r="P206"/>
  <c r="R206"/>
  <c r="T206"/>
  <c r="BK219"/>
  <c r="J219"/>
  <c r="J68"/>
  <c r="P219"/>
  <c r="R219"/>
  <c r="T219"/>
  <c r="BK259"/>
  <c r="J259"/>
  <c r="J70"/>
  <c r="P259"/>
  <c r="R259"/>
  <c r="T259"/>
  <c r="BK303"/>
  <c r="J303"/>
  <c r="J71"/>
  <c r="P303"/>
  <c r="R303"/>
  <c r="T303"/>
  <c i="8" r="BK93"/>
  <c r="J93"/>
  <c r="J64"/>
  <c r="P93"/>
  <c r="R93"/>
  <c r="T93"/>
  <c r="BK156"/>
  <c r="J156"/>
  <c r="J65"/>
  <c r="P156"/>
  <c r="R156"/>
  <c r="T156"/>
  <c r="BK161"/>
  <c r="J161"/>
  <c r="J66"/>
  <c r="P161"/>
  <c r="R161"/>
  <c r="T161"/>
  <c r="BK180"/>
  <c r="J180"/>
  <c r="J67"/>
  <c r="P180"/>
  <c r="R180"/>
  <c r="T180"/>
  <c r="BK186"/>
  <c r="J186"/>
  <c r="J68"/>
  <c r="P186"/>
  <c r="R186"/>
  <c r="T186"/>
  <c r="BK273"/>
  <c r="J273"/>
  <c r="J69"/>
  <c r="P273"/>
  <c r="R273"/>
  <c r="T273"/>
  <c r="BK285"/>
  <c r="J285"/>
  <c r="J70"/>
  <c r="P285"/>
  <c r="R285"/>
  <c r="T285"/>
  <c i="9" r="BK87"/>
  <c r="J87"/>
  <c r="J64"/>
  <c r="P87"/>
  <c r="P86"/>
  <c i="1" r="AU63"/>
  <c i="9" r="R87"/>
  <c r="R86"/>
  <c r="T87"/>
  <c r="T86"/>
  <c i="10" r="BK87"/>
  <c r="J87"/>
  <c r="J64"/>
  <c r="P87"/>
  <c r="P86"/>
  <c i="1" r="AU64"/>
  <c i="10" r="R87"/>
  <c r="R86"/>
  <c r="T87"/>
  <c r="T86"/>
  <c i="11" r="BK104"/>
  <c r="J104"/>
  <c r="J64"/>
  <c r="P104"/>
  <c r="R104"/>
  <c r="T104"/>
  <c r="BK125"/>
  <c r="J125"/>
  <c r="J65"/>
  <c r="P125"/>
  <c r="R125"/>
  <c r="T125"/>
  <c r="BK157"/>
  <c r="J157"/>
  <c r="J66"/>
  <c r="P157"/>
  <c r="R157"/>
  <c r="T157"/>
  <c r="BK176"/>
  <c r="J176"/>
  <c r="J67"/>
  <c r="P176"/>
  <c r="R176"/>
  <c r="T176"/>
  <c r="BK186"/>
  <c r="J186"/>
  <c r="J68"/>
  <c r="P186"/>
  <c r="R186"/>
  <c r="T186"/>
  <c r="BK234"/>
  <c r="J234"/>
  <c r="J69"/>
  <c r="P234"/>
  <c r="R234"/>
  <c r="T234"/>
  <c r="BK252"/>
  <c r="J252"/>
  <c r="J71"/>
  <c r="P252"/>
  <c r="R252"/>
  <c r="T252"/>
  <c r="BK282"/>
  <c r="J282"/>
  <c r="J72"/>
  <c r="P282"/>
  <c r="R282"/>
  <c r="T282"/>
  <c r="BK296"/>
  <c r="J296"/>
  <c r="J73"/>
  <c r="P296"/>
  <c r="R296"/>
  <c r="T296"/>
  <c r="BK318"/>
  <c r="J318"/>
  <c r="J74"/>
  <c r="P318"/>
  <c r="R318"/>
  <c r="T318"/>
  <c r="BK345"/>
  <c r="J345"/>
  <c r="J75"/>
  <c r="P345"/>
  <c r="R345"/>
  <c r="T345"/>
  <c r="BK372"/>
  <c r="J372"/>
  <c r="J76"/>
  <c r="P372"/>
  <c r="R372"/>
  <c r="T372"/>
  <c r="BK401"/>
  <c r="J401"/>
  <c r="J77"/>
  <c r="P401"/>
  <c r="R401"/>
  <c r="T401"/>
  <c r="BK410"/>
  <c r="J410"/>
  <c r="J78"/>
  <c r="P410"/>
  <c r="R410"/>
  <c r="T410"/>
  <c r="BK429"/>
  <c r="J429"/>
  <c r="J79"/>
  <c r="P429"/>
  <c r="R429"/>
  <c r="T429"/>
  <c r="BK465"/>
  <c r="J465"/>
  <c r="J80"/>
  <c r="P465"/>
  <c r="R465"/>
  <c r="T465"/>
  <c r="BK478"/>
  <c r="J478"/>
  <c r="J81"/>
  <c r="P478"/>
  <c r="R478"/>
  <c r="T478"/>
  <c i="12" r="BK96"/>
  <c r="J96"/>
  <c r="J64"/>
  <c r="P96"/>
  <c r="R96"/>
  <c r="T96"/>
  <c r="BK132"/>
  <c r="J132"/>
  <c r="J67"/>
  <c r="P132"/>
  <c r="R132"/>
  <c r="T132"/>
  <c r="BK164"/>
  <c r="J164"/>
  <c r="J68"/>
  <c r="P164"/>
  <c r="R164"/>
  <c r="T164"/>
  <c r="BK176"/>
  <c r="J176"/>
  <c r="J69"/>
  <c r="P176"/>
  <c r="R176"/>
  <c r="T176"/>
  <c r="BK190"/>
  <c r="J190"/>
  <c r="J70"/>
  <c r="P190"/>
  <c r="R190"/>
  <c r="T190"/>
  <c r="BK232"/>
  <c r="J232"/>
  <c r="J71"/>
  <c r="P232"/>
  <c r="R232"/>
  <c r="T232"/>
  <c r="BK291"/>
  <c r="J291"/>
  <c r="J72"/>
  <c r="P291"/>
  <c r="R291"/>
  <c r="T291"/>
  <c r="BK341"/>
  <c r="J341"/>
  <c r="J73"/>
  <c r="P341"/>
  <c r="R341"/>
  <c r="T341"/>
  <c i="13" r="BK93"/>
  <c r="J93"/>
  <c r="J64"/>
  <c r="P93"/>
  <c r="R93"/>
  <c r="T93"/>
  <c r="BK120"/>
  <c r="J120"/>
  <c r="J66"/>
  <c r="P120"/>
  <c r="R120"/>
  <c r="T120"/>
  <c r="BK127"/>
  <c r="J127"/>
  <c r="J67"/>
  <c r="P127"/>
  <c r="R127"/>
  <c r="T127"/>
  <c r="BK136"/>
  <c r="J136"/>
  <c r="J68"/>
  <c r="P136"/>
  <c r="R136"/>
  <c r="T136"/>
  <c r="BK271"/>
  <c r="J271"/>
  <c r="J69"/>
  <c r="P271"/>
  <c r="R271"/>
  <c r="T271"/>
  <c r="BK318"/>
  <c r="J318"/>
  <c r="J70"/>
  <c r="P318"/>
  <c r="R318"/>
  <c r="T318"/>
  <c i="14" r="BK89"/>
  <c r="J89"/>
  <c r="J64"/>
  <c r="P89"/>
  <c r="R89"/>
  <c r="T89"/>
  <c r="BK102"/>
  <c r="J102"/>
  <c r="J65"/>
  <c r="P102"/>
  <c r="R102"/>
  <c r="T102"/>
  <c r="BK109"/>
  <c r="J109"/>
  <c r="J66"/>
  <c r="P109"/>
  <c r="R109"/>
  <c r="T109"/>
  <c i="5" r="BK159"/>
  <c r="J159"/>
  <c r="J65"/>
  <c i="6" r="BK280"/>
  <c r="J280"/>
  <c r="J70"/>
  <c i="7" r="BK255"/>
  <c r="J255"/>
  <c r="J69"/>
  <c i="11" r="BK249"/>
  <c r="J249"/>
  <c r="J70"/>
  <c i="12" r="BK125"/>
  <c r="J125"/>
  <c r="J65"/>
  <c r="BK128"/>
  <c r="J128"/>
  <c r="J66"/>
  <c i="13" r="BK117"/>
  <c r="J117"/>
  <c r="J65"/>
  <c i="14" r="E50"/>
  <c r="J56"/>
  <c r="J58"/>
  <c r="F59"/>
  <c r="J59"/>
  <c r="BG90"/>
  <c r="BG92"/>
  <c r="BG94"/>
  <c r="BG97"/>
  <c r="BG100"/>
  <c r="BG103"/>
  <c r="BG105"/>
  <c r="BG107"/>
  <c r="BG110"/>
  <c r="BG112"/>
  <c r="BG115"/>
  <c r="BG117"/>
  <c i="13" r="E50"/>
  <c r="J56"/>
  <c r="J58"/>
  <c r="F59"/>
  <c r="J59"/>
  <c r="BG94"/>
  <c r="BG96"/>
  <c r="BG98"/>
  <c r="BG101"/>
  <c r="BG104"/>
  <c r="BG107"/>
  <c r="BG110"/>
  <c r="BG113"/>
  <c r="BG115"/>
  <c r="BG118"/>
  <c r="BG121"/>
  <c r="BG123"/>
  <c r="BG125"/>
  <c r="BG128"/>
  <c r="BG131"/>
  <c r="BG134"/>
  <c r="BG137"/>
  <c r="BG139"/>
  <c r="BG141"/>
  <c r="BG143"/>
  <c r="BG145"/>
  <c r="BG147"/>
  <c r="BG149"/>
  <c r="BG151"/>
  <c r="BG153"/>
  <c r="BG155"/>
  <c r="BG157"/>
  <c r="BG159"/>
  <c r="BG161"/>
  <c r="BG163"/>
  <c r="BG165"/>
  <c r="BG167"/>
  <c r="BG169"/>
  <c r="BG171"/>
  <c r="BG173"/>
  <c r="BG175"/>
  <c r="BG177"/>
  <c r="BG179"/>
  <c r="BG181"/>
  <c r="BG183"/>
  <c r="BG185"/>
  <c r="BG187"/>
  <c r="BG189"/>
  <c r="BG191"/>
  <c r="BG193"/>
  <c r="BG195"/>
  <c r="BG197"/>
  <c r="BG199"/>
  <c r="BG201"/>
  <c r="BG203"/>
  <c r="BG205"/>
  <c r="BG207"/>
  <c r="BG209"/>
  <c r="BG211"/>
  <c r="BG213"/>
  <c r="BG215"/>
  <c r="BG217"/>
  <c r="BG219"/>
  <c r="BG221"/>
  <c r="BG223"/>
  <c r="BG225"/>
  <c r="BG227"/>
  <c r="BG229"/>
  <c r="BG231"/>
  <c r="BG233"/>
  <c r="BG235"/>
  <c r="BG237"/>
  <c r="BG239"/>
  <c r="BG241"/>
  <c r="BG243"/>
  <c r="BG245"/>
  <c r="BG247"/>
  <c r="BG249"/>
  <c r="BG251"/>
  <c r="BG253"/>
  <c r="BG255"/>
  <c r="BG257"/>
  <c r="BG259"/>
  <c r="BG261"/>
  <c r="BG263"/>
  <c r="BG265"/>
  <c r="BG267"/>
  <c r="BG269"/>
  <c r="BG272"/>
  <c r="BG274"/>
  <c r="BG276"/>
  <c r="BG278"/>
  <c r="BG280"/>
  <c r="BG282"/>
  <c r="BG284"/>
  <c r="BG286"/>
  <c r="BG288"/>
  <c r="BG290"/>
  <c r="BG292"/>
  <c r="BG294"/>
  <c r="BG296"/>
  <c r="BG298"/>
  <c r="BG300"/>
  <c r="BG302"/>
  <c r="BG304"/>
  <c r="BG306"/>
  <c r="BG308"/>
  <c r="BG310"/>
  <c r="BG312"/>
  <c r="BG314"/>
  <c r="BG316"/>
  <c r="BG319"/>
  <c r="BG321"/>
  <c r="BG323"/>
  <c r="BG325"/>
  <c r="BG327"/>
  <c r="BG329"/>
  <c r="BG331"/>
  <c r="BG333"/>
  <c r="BG335"/>
  <c i="12" r="E50"/>
  <c r="J56"/>
  <c r="J58"/>
  <c r="F59"/>
  <c r="J59"/>
  <c r="BG97"/>
  <c r="BG99"/>
  <c r="BG101"/>
  <c r="BG103"/>
  <c r="BG105"/>
  <c r="BG107"/>
  <c r="BG110"/>
  <c r="BG112"/>
  <c r="BG115"/>
  <c r="BG117"/>
  <c r="BG119"/>
  <c r="BG122"/>
  <c r="BG126"/>
  <c r="BG129"/>
  <c r="BG133"/>
  <c r="BG136"/>
  <c r="BG138"/>
  <c r="BG140"/>
  <c r="BG142"/>
  <c r="BG144"/>
  <c r="BG146"/>
  <c r="BG148"/>
  <c r="BG150"/>
  <c r="BG152"/>
  <c r="BG154"/>
  <c r="BG156"/>
  <c r="BG158"/>
  <c r="BG160"/>
  <c r="BG162"/>
  <c r="BG165"/>
  <c r="BG168"/>
  <c r="BG171"/>
  <c r="BG174"/>
  <c r="BG177"/>
  <c r="BG179"/>
  <c r="BG181"/>
  <c r="BG184"/>
  <c r="BG186"/>
  <c r="BG188"/>
  <c r="BG191"/>
  <c r="BG194"/>
  <c r="BG197"/>
  <c r="BG200"/>
  <c r="BG202"/>
  <c r="BG204"/>
  <c r="BG206"/>
  <c r="BG208"/>
  <c r="BG210"/>
  <c r="BG212"/>
  <c r="BG214"/>
  <c r="BG216"/>
  <c r="BG218"/>
  <c r="BG220"/>
  <c r="BG222"/>
  <c r="BG224"/>
  <c r="BG227"/>
  <c r="BG230"/>
  <c r="BG233"/>
  <c r="BG236"/>
  <c r="BG238"/>
  <c r="BG240"/>
  <c r="BG242"/>
  <c r="BG245"/>
  <c r="BG248"/>
  <c r="BG251"/>
  <c r="BG254"/>
  <c r="BG256"/>
  <c r="BG258"/>
  <c r="BG260"/>
  <c r="BG262"/>
  <c r="BG264"/>
  <c r="BG266"/>
  <c r="BG268"/>
  <c r="BG270"/>
  <c r="BG272"/>
  <c r="BG274"/>
  <c r="BG276"/>
  <c r="BG279"/>
  <c r="BG281"/>
  <c r="BG283"/>
  <c r="BG286"/>
  <c r="BG289"/>
  <c r="BG292"/>
  <c r="BG294"/>
  <c r="BG296"/>
  <c r="BG298"/>
  <c r="BG301"/>
  <c r="BG303"/>
  <c r="BG305"/>
  <c r="BG307"/>
  <c r="BG309"/>
  <c r="BG311"/>
  <c r="BG313"/>
  <c r="BG315"/>
  <c r="BG318"/>
  <c r="BG320"/>
  <c r="BG322"/>
  <c r="BG324"/>
  <c r="BG326"/>
  <c r="BG328"/>
  <c r="BG331"/>
  <c r="BG333"/>
  <c r="BG336"/>
  <c r="BG339"/>
  <c r="BG342"/>
  <c r="BG344"/>
  <c r="BG346"/>
  <c r="BG348"/>
  <c r="BG350"/>
  <c r="BG352"/>
  <c i="11" r="E50"/>
  <c r="J56"/>
  <c r="J58"/>
  <c r="F59"/>
  <c r="J59"/>
  <c r="BG105"/>
  <c r="BG108"/>
  <c r="BG110"/>
  <c r="BG113"/>
  <c r="BG116"/>
  <c r="BG119"/>
  <c r="BG122"/>
  <c r="BG126"/>
  <c r="BG129"/>
  <c r="BG132"/>
  <c r="BG135"/>
  <c r="BG138"/>
  <c r="BG140"/>
  <c r="BG142"/>
  <c r="BG145"/>
  <c r="BG148"/>
  <c r="BG151"/>
  <c r="BG154"/>
  <c r="BG158"/>
  <c r="BG160"/>
  <c r="BG163"/>
  <c r="BG165"/>
  <c r="BG168"/>
  <c r="BG171"/>
  <c r="BG174"/>
  <c r="BG177"/>
  <c r="BG179"/>
  <c r="BG181"/>
  <c r="BG183"/>
  <c r="BG187"/>
  <c r="BG190"/>
  <c r="BG192"/>
  <c r="BG194"/>
  <c r="BG197"/>
  <c r="BG200"/>
  <c r="BG202"/>
  <c r="BG205"/>
  <c r="BG208"/>
  <c r="BG210"/>
  <c r="BG213"/>
  <c r="BG216"/>
  <c r="BG219"/>
  <c r="BG222"/>
  <c r="BG225"/>
  <c r="BG228"/>
  <c r="BG231"/>
  <c r="BG235"/>
  <c r="BG238"/>
  <c r="BG241"/>
  <c r="BG244"/>
  <c r="BG247"/>
  <c r="BG250"/>
  <c r="BG253"/>
  <c r="BG256"/>
  <c r="BG259"/>
  <c r="BG262"/>
  <c r="BG265"/>
  <c r="BG268"/>
  <c r="BG271"/>
  <c r="BG274"/>
  <c r="BG277"/>
  <c r="BG280"/>
  <c r="BG283"/>
  <c r="BG286"/>
  <c r="BG289"/>
  <c r="BG291"/>
  <c r="BG293"/>
  <c r="BG297"/>
  <c r="BG299"/>
  <c r="BG301"/>
  <c r="BG304"/>
  <c r="BG306"/>
  <c r="BG308"/>
  <c r="BG310"/>
  <c r="BG312"/>
  <c r="BG314"/>
  <c r="BG316"/>
  <c r="BG319"/>
  <c r="BG322"/>
  <c r="BG325"/>
  <c r="BG328"/>
  <c r="BG331"/>
  <c r="BG334"/>
  <c r="BG336"/>
  <c r="BG338"/>
  <c r="BG341"/>
  <c r="BG343"/>
  <c r="BG346"/>
  <c r="BG348"/>
  <c r="BG350"/>
  <c r="BG352"/>
  <c r="BG355"/>
  <c r="BG357"/>
  <c r="BG360"/>
  <c r="BG363"/>
  <c r="BG365"/>
  <c r="BG367"/>
  <c r="BG370"/>
  <c r="BG373"/>
  <c r="BG375"/>
  <c r="BG378"/>
  <c r="BG381"/>
  <c r="BG383"/>
  <c r="BG386"/>
  <c r="BG388"/>
  <c r="BG391"/>
  <c r="BG393"/>
  <c r="BG395"/>
  <c r="BG397"/>
  <c r="BG399"/>
  <c r="BG402"/>
  <c r="BG404"/>
  <c r="BG406"/>
  <c r="BG408"/>
  <c r="BG411"/>
  <c r="BG414"/>
  <c r="BG417"/>
  <c r="BG420"/>
  <c r="BG423"/>
  <c r="BG425"/>
  <c r="BG427"/>
  <c r="BG430"/>
  <c r="BG432"/>
  <c r="BG435"/>
  <c r="BG438"/>
  <c r="BG440"/>
  <c r="BG442"/>
  <c r="BG444"/>
  <c r="BG446"/>
  <c r="BG448"/>
  <c r="BG450"/>
  <c r="BG453"/>
  <c r="BG455"/>
  <c r="BG457"/>
  <c r="BG459"/>
  <c r="BG461"/>
  <c r="BG463"/>
  <c r="BG466"/>
  <c r="BG469"/>
  <c r="BG472"/>
  <c r="BG475"/>
  <c r="BG479"/>
  <c r="BG482"/>
  <c r="BG485"/>
  <c i="10" r="E50"/>
  <c r="J56"/>
  <c r="J58"/>
  <c r="F59"/>
  <c r="J59"/>
  <c r="BG88"/>
  <c r="BG90"/>
  <c r="BG92"/>
  <c r="BG94"/>
  <c r="BG96"/>
  <c r="BG98"/>
  <c r="BG100"/>
  <c r="BG102"/>
  <c r="BG104"/>
  <c r="BG106"/>
  <c r="BG108"/>
  <c r="BG110"/>
  <c r="BG112"/>
  <c r="BG114"/>
  <c r="BG116"/>
  <c r="BG118"/>
  <c i="9" r="E50"/>
  <c r="J56"/>
  <c r="J58"/>
  <c r="F59"/>
  <c r="J59"/>
  <c r="BG88"/>
  <c r="BG90"/>
  <c r="BG92"/>
  <c r="BG94"/>
  <c r="BG97"/>
  <c r="BG99"/>
  <c r="BG102"/>
  <c r="BG104"/>
  <c r="BG106"/>
  <c r="BG108"/>
  <c r="BG110"/>
  <c r="BG112"/>
  <c r="BG114"/>
  <c r="BG116"/>
  <c r="BG118"/>
  <c r="BG120"/>
  <c r="BG122"/>
  <c r="BG124"/>
  <c r="BG126"/>
  <c r="BG128"/>
  <c r="BG130"/>
  <c r="BG132"/>
  <c r="BG134"/>
  <c r="BG136"/>
  <c r="BG138"/>
  <c r="BG140"/>
  <c r="BG142"/>
  <c r="BG144"/>
  <c r="BG146"/>
  <c r="BG148"/>
  <c r="BG150"/>
  <c r="BG152"/>
  <c r="BG154"/>
  <c r="BG156"/>
  <c r="BG158"/>
  <c r="BG160"/>
  <c r="BG162"/>
  <c r="BG164"/>
  <c r="BG166"/>
  <c r="BG168"/>
  <c r="BG170"/>
  <c r="BG172"/>
  <c r="BG174"/>
  <c r="BG176"/>
  <c i="8" r="E50"/>
  <c r="J56"/>
  <c r="J58"/>
  <c r="F59"/>
  <c r="J59"/>
  <c r="BG94"/>
  <c r="BG97"/>
  <c r="BG100"/>
  <c r="BG102"/>
  <c r="BG104"/>
  <c r="BG107"/>
  <c r="BG109"/>
  <c r="BG111"/>
  <c r="BG113"/>
  <c r="BG115"/>
  <c r="BG118"/>
  <c r="BG120"/>
  <c r="BG122"/>
  <c r="BG125"/>
  <c r="BG128"/>
  <c r="BG130"/>
  <c r="BG133"/>
  <c r="BG135"/>
  <c r="BG138"/>
  <c r="BG140"/>
  <c r="BG142"/>
  <c r="BG144"/>
  <c r="BG147"/>
  <c r="BG150"/>
  <c r="BG153"/>
  <c r="BG157"/>
  <c r="BG159"/>
  <c r="BG162"/>
  <c r="BG164"/>
  <c r="BG167"/>
  <c r="BG169"/>
  <c r="BG171"/>
  <c r="BG173"/>
  <c r="BG175"/>
  <c r="BG177"/>
  <c r="BG181"/>
  <c r="BG183"/>
  <c r="BG187"/>
  <c r="BG190"/>
  <c r="BG193"/>
  <c r="BG196"/>
  <c r="BG199"/>
  <c r="BG202"/>
  <c r="BG205"/>
  <c r="BG208"/>
  <c r="BG210"/>
  <c r="BG213"/>
  <c r="BG216"/>
  <c r="BG219"/>
  <c r="BG222"/>
  <c r="BG225"/>
  <c r="BG227"/>
  <c r="BG230"/>
  <c r="BG232"/>
  <c r="BG235"/>
  <c r="BG237"/>
  <c r="BG240"/>
  <c r="BG243"/>
  <c r="BG246"/>
  <c r="BG248"/>
  <c r="BG250"/>
  <c r="BG252"/>
  <c r="BG254"/>
  <c r="BG257"/>
  <c r="BG260"/>
  <c r="BG262"/>
  <c r="BG264"/>
  <c r="BG266"/>
  <c r="BG268"/>
  <c r="BG270"/>
  <c r="BG274"/>
  <c r="BG276"/>
  <c r="BG279"/>
  <c r="BG282"/>
  <c r="BG286"/>
  <c r="BG288"/>
  <c r="BG291"/>
  <c r="BG294"/>
  <c r="BG296"/>
  <c r="BG298"/>
  <c i="7" r="E50"/>
  <c r="J56"/>
  <c r="J58"/>
  <c r="F59"/>
  <c r="J59"/>
  <c r="BG95"/>
  <c r="BG98"/>
  <c r="BG101"/>
  <c r="BG104"/>
  <c r="BG107"/>
  <c r="BG110"/>
  <c r="BG112"/>
  <c r="BG114"/>
  <c r="BG116"/>
  <c r="BG119"/>
  <c r="BG122"/>
  <c r="BG125"/>
  <c r="BG128"/>
  <c r="BG131"/>
  <c r="BG133"/>
  <c r="BG135"/>
  <c r="BG137"/>
  <c r="BG139"/>
  <c r="BG142"/>
  <c r="BG145"/>
  <c r="BG148"/>
  <c r="BG150"/>
  <c r="BG152"/>
  <c r="BG155"/>
  <c r="BG158"/>
  <c r="BG160"/>
  <c r="BG162"/>
  <c r="BG165"/>
  <c r="BG167"/>
  <c r="BG169"/>
  <c r="BG171"/>
  <c r="BG173"/>
  <c r="BG176"/>
  <c r="BG178"/>
  <c r="BG181"/>
  <c r="BG184"/>
  <c r="BG187"/>
  <c r="BG191"/>
  <c r="BG193"/>
  <c r="BG195"/>
  <c r="BG197"/>
  <c r="BG199"/>
  <c r="BG202"/>
  <c r="BG204"/>
  <c r="BG207"/>
  <c r="BG210"/>
  <c r="BG213"/>
  <c r="BG216"/>
  <c r="BG220"/>
  <c r="BG222"/>
  <c r="BG224"/>
  <c r="BG226"/>
  <c r="BG228"/>
  <c r="BG230"/>
  <c r="BG233"/>
  <c r="BG236"/>
  <c r="BG239"/>
  <c r="BG242"/>
  <c r="BG245"/>
  <c r="BG247"/>
  <c r="BG250"/>
  <c r="BG253"/>
  <c r="BG256"/>
  <c r="BG260"/>
  <c r="BG263"/>
  <c r="BG266"/>
  <c r="BG269"/>
  <c r="BG272"/>
  <c r="BG276"/>
  <c r="BG279"/>
  <c r="BG282"/>
  <c r="BG285"/>
  <c r="BG287"/>
  <c r="BG290"/>
  <c r="BG293"/>
  <c r="BG295"/>
  <c r="BG297"/>
  <c r="BG300"/>
  <c r="BG304"/>
  <c r="BG306"/>
  <c r="BG308"/>
  <c r="BG311"/>
  <c r="BG313"/>
  <c i="6" r="E50"/>
  <c r="J56"/>
  <c r="J58"/>
  <c r="F59"/>
  <c r="J59"/>
  <c r="BG94"/>
  <c r="BG97"/>
  <c r="BG99"/>
  <c r="BG102"/>
  <c r="BG104"/>
  <c r="BG106"/>
  <c r="BG108"/>
  <c r="BG111"/>
  <c r="BG113"/>
  <c r="BG115"/>
  <c r="BG118"/>
  <c r="BG121"/>
  <c r="BG123"/>
  <c r="BG125"/>
  <c r="BG128"/>
  <c r="BG132"/>
  <c r="BG135"/>
  <c r="BG138"/>
  <c r="BG141"/>
  <c r="BG144"/>
  <c r="BG148"/>
  <c r="BG151"/>
  <c r="BG155"/>
  <c r="BG157"/>
  <c r="BG160"/>
  <c r="BG162"/>
  <c r="BG165"/>
  <c r="BG168"/>
  <c r="BG170"/>
  <c r="BG173"/>
  <c r="BG175"/>
  <c r="BG177"/>
  <c r="BG180"/>
  <c r="BG183"/>
  <c r="BG186"/>
  <c r="BG188"/>
  <c r="BG191"/>
  <c r="BG194"/>
  <c r="BG197"/>
  <c r="BG200"/>
  <c r="BG203"/>
  <c r="BG206"/>
  <c r="BG209"/>
  <c r="BG212"/>
  <c r="BG216"/>
  <c r="BG219"/>
  <c r="BG222"/>
  <c r="BG225"/>
  <c r="BG228"/>
  <c r="BG231"/>
  <c r="BG234"/>
  <c r="BG236"/>
  <c r="BG239"/>
  <c r="BG242"/>
  <c r="BG245"/>
  <c r="BG248"/>
  <c r="BG251"/>
  <c r="BG254"/>
  <c r="BG257"/>
  <c r="BG260"/>
  <c r="BG263"/>
  <c r="BG266"/>
  <c r="BG269"/>
  <c r="BG271"/>
  <c r="BG274"/>
  <c r="BG277"/>
  <c r="BG281"/>
  <c i="5" r="E50"/>
  <c r="J56"/>
  <c r="J58"/>
  <c r="F59"/>
  <c r="J59"/>
  <c r="BG94"/>
  <c r="BG97"/>
  <c r="BG102"/>
  <c r="BG105"/>
  <c r="BG107"/>
  <c r="BG109"/>
  <c r="BG112"/>
  <c r="BG115"/>
  <c r="BG118"/>
  <c r="BG120"/>
  <c r="BG122"/>
  <c r="BG124"/>
  <c r="BG127"/>
  <c r="BG129"/>
  <c r="BG131"/>
  <c r="BG133"/>
  <c r="BG135"/>
  <c r="BG137"/>
  <c r="BG140"/>
  <c r="BG143"/>
  <c r="BG146"/>
  <c r="BG149"/>
  <c r="BG152"/>
  <c r="BG154"/>
  <c r="BG156"/>
  <c r="BG160"/>
  <c r="BG164"/>
  <c r="BG167"/>
  <c r="BG171"/>
  <c r="BG174"/>
  <c r="BG177"/>
  <c r="BG180"/>
  <c r="BG184"/>
  <c r="BG187"/>
  <c r="BG190"/>
  <c r="BG192"/>
  <c r="BG194"/>
  <c r="BG196"/>
  <c r="BG199"/>
  <c r="BG202"/>
  <c r="BG205"/>
  <c r="BG208"/>
  <c r="BG211"/>
  <c r="BG214"/>
  <c r="BG217"/>
  <c r="BG219"/>
  <c r="BG222"/>
  <c r="BG225"/>
  <c r="BG228"/>
  <c r="BG231"/>
  <c r="BG234"/>
  <c r="BG237"/>
  <c r="BG240"/>
  <c r="BG243"/>
  <c r="BG246"/>
  <c r="BG249"/>
  <c r="BG252"/>
  <c r="BG255"/>
  <c r="BG258"/>
  <c r="BG261"/>
  <c r="BG263"/>
  <c r="BG265"/>
  <c r="BG268"/>
  <c r="BG271"/>
  <c r="BG274"/>
  <c r="BG277"/>
  <c r="BG279"/>
  <c r="BG281"/>
  <c r="BG285"/>
  <c r="BG288"/>
  <c r="BG290"/>
  <c r="BG292"/>
  <c r="BG295"/>
  <c i="4" r="E50"/>
  <c r="J56"/>
  <c r="J58"/>
  <c r="F59"/>
  <c r="J59"/>
  <c r="BG92"/>
  <c r="BG95"/>
  <c r="BG98"/>
  <c r="BG101"/>
  <c r="BG104"/>
  <c r="BG107"/>
  <c r="BG110"/>
  <c r="BG113"/>
  <c r="BG116"/>
  <c r="BG119"/>
  <c r="BG122"/>
  <c r="BG125"/>
  <c r="BG128"/>
  <c r="BG130"/>
  <c r="BG132"/>
  <c r="BG134"/>
  <c r="BG137"/>
  <c r="BG140"/>
  <c r="BG143"/>
  <c r="BG145"/>
  <c r="BG147"/>
  <c r="BG150"/>
  <c r="BG152"/>
  <c r="BG154"/>
  <c r="BG157"/>
  <c r="BG160"/>
  <c r="BG163"/>
  <c r="BG166"/>
  <c r="BG169"/>
  <c r="BG172"/>
  <c r="BG176"/>
  <c r="BG179"/>
  <c r="BG182"/>
  <c r="BG185"/>
  <c r="BG188"/>
  <c r="BG192"/>
  <c r="BG195"/>
  <c r="BG198"/>
  <c r="BG201"/>
  <c r="BG204"/>
  <c r="BG207"/>
  <c r="BG210"/>
  <c r="BG213"/>
  <c r="BG216"/>
  <c r="BG219"/>
  <c r="BG221"/>
  <c r="BG223"/>
  <c r="BG226"/>
  <c r="BG229"/>
  <c r="BG232"/>
  <c r="BG235"/>
  <c r="BG238"/>
  <c r="BG241"/>
  <c r="BG244"/>
  <c r="BG247"/>
  <c r="BG250"/>
  <c r="BG253"/>
  <c r="BG256"/>
  <c r="BG259"/>
  <c r="BG261"/>
  <c r="BG264"/>
  <c r="BG267"/>
  <c r="BG270"/>
  <c r="BG273"/>
  <c r="BG276"/>
  <c r="BG279"/>
  <c r="BG282"/>
  <c r="BG284"/>
  <c r="BG287"/>
  <c r="BG291"/>
  <c r="BG294"/>
  <c r="BG296"/>
  <c r="BG299"/>
  <c i="3" r="E50"/>
  <c r="J56"/>
  <c r="J58"/>
  <c r="F59"/>
  <c r="J59"/>
  <c r="BG92"/>
  <c r="BG95"/>
  <c r="BG98"/>
  <c r="BG101"/>
  <c r="BG104"/>
  <c r="BG107"/>
  <c r="BG110"/>
  <c r="BG113"/>
  <c r="BG116"/>
  <c r="BG119"/>
  <c r="BG122"/>
  <c r="BG125"/>
  <c r="BG129"/>
  <c r="BG132"/>
  <c r="BG135"/>
  <c r="BG138"/>
  <c r="BG141"/>
  <c r="BG145"/>
  <c r="BG148"/>
  <c r="BG151"/>
  <c r="BG153"/>
  <c r="BG156"/>
  <c r="BG159"/>
  <c r="BG162"/>
  <c r="BG166"/>
  <c r="BG169"/>
  <c r="BG172"/>
  <c r="BG175"/>
  <c r="BG178"/>
  <c r="BG181"/>
  <c r="BG184"/>
  <c r="BG188"/>
  <c r="BG191"/>
  <c r="BG194"/>
  <c r="BG197"/>
  <c r="BG200"/>
  <c r="BG203"/>
  <c r="BG206"/>
  <c r="BG210"/>
  <c r="BG213"/>
  <c r="BG215"/>
  <c r="BG217"/>
  <c r="BG220"/>
  <c i="2" r="E50"/>
  <c r="J56"/>
  <c r="J58"/>
  <c r="F59"/>
  <c r="J59"/>
  <c r="BG88"/>
  <c r="BG91"/>
  <c r="BG93"/>
  <c r="BG95"/>
  <c r="BG97"/>
  <c r="BG99"/>
  <c r="BG101"/>
  <c r="BG103"/>
  <c r="BG105"/>
  <c r="BG108"/>
  <c r="BG110"/>
  <c r="BG112"/>
  <c r="BG114"/>
  <c r="BG116"/>
  <c r="BG118"/>
  <c r="BG120"/>
  <c r="BG122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8"/>
  <c i="4" r="J35"/>
  <c i="1" r="AV58"/>
  <c i="4" r="F36"/>
  <c i="1" r="BA58"/>
  <c i="4" r="J36"/>
  <c i="1" r="AW58"/>
  <c i="4" r="F38"/>
  <c i="1" r="BC58"/>
  <c i="4" r="F39"/>
  <c i="1" r="BD58"/>
  <c i="5" r="F35"/>
  <c i="1" r="AZ59"/>
  <c i="5" r="J35"/>
  <c i="1" r="AV59"/>
  <c i="5" r="F36"/>
  <c i="1" r="BA59"/>
  <c i="5" r="J36"/>
  <c i="1" r="AW59"/>
  <c i="5" r="F38"/>
  <c i="1" r="BC59"/>
  <c i="5" r="F39"/>
  <c i="1" r="BD59"/>
  <c i="6" r="F35"/>
  <c i="1" r="AZ60"/>
  <c i="6" r="J35"/>
  <c i="1" r="AV60"/>
  <c i="6" r="F36"/>
  <c i="1" r="BA60"/>
  <c i="6" r="J36"/>
  <c i="1" r="AW60"/>
  <c i="6" r="F38"/>
  <c i="1" r="BC60"/>
  <c i="6" r="F39"/>
  <c i="1" r="BD60"/>
  <c i="7" r="F35"/>
  <c i="1" r="AZ61"/>
  <c i="7" r="J35"/>
  <c i="1" r="AV61"/>
  <c i="7" r="F36"/>
  <c i="1" r="BA61"/>
  <c i="7" r="J36"/>
  <c i="1" r="AW61"/>
  <c i="7" r="F38"/>
  <c i="1" r="BC61"/>
  <c i="7" r="F39"/>
  <c i="1" r="BD61"/>
  <c i="8" r="F35"/>
  <c i="1" r="AZ62"/>
  <c i="8" r="J35"/>
  <c i="1" r="AV62"/>
  <c i="8" r="F36"/>
  <c i="1" r="BA62"/>
  <c i="8" r="J36"/>
  <c i="1" r="AW62"/>
  <c i="8" r="F38"/>
  <c i="1" r="BC62"/>
  <c i="8" r="F39"/>
  <c i="1" r="BD62"/>
  <c i="9" r="F35"/>
  <c i="1" r="AZ63"/>
  <c i="9" r="J35"/>
  <c i="1" r="AV63"/>
  <c i="9" r="F36"/>
  <c i="1" r="BA63"/>
  <c i="9" r="J36"/>
  <c i="1" r="AW63"/>
  <c i="9" r="F38"/>
  <c i="1" r="BC63"/>
  <c i="9" r="F39"/>
  <c i="1" r="BD63"/>
  <c i="10" r="F35"/>
  <c i="1" r="AZ64"/>
  <c i="10" r="J35"/>
  <c i="1" r="AV64"/>
  <c i="10" r="F36"/>
  <c i="1" r="BA64"/>
  <c i="10" r="J36"/>
  <c i="1" r="AW64"/>
  <c i="10" r="F38"/>
  <c i="1" r="BC64"/>
  <c i="10" r="F39"/>
  <c i="1" r="BD64"/>
  <c i="11" r="F35"/>
  <c i="1" r="AZ65"/>
  <c i="11" r="J35"/>
  <c i="1" r="AV65"/>
  <c i="11" r="F36"/>
  <c i="1" r="BA65"/>
  <c i="11" r="J36"/>
  <c i="1" r="AW65"/>
  <c i="11" r="F38"/>
  <c i="1" r="BC65"/>
  <c i="11" r="F39"/>
  <c i="1" r="BD65"/>
  <c i="12" r="F35"/>
  <c i="1" r="AZ66"/>
  <c i="12" r="J35"/>
  <c i="1" r="AV66"/>
  <c i="12" r="F36"/>
  <c i="1" r="BA66"/>
  <c i="12" r="J36"/>
  <c i="1" r="AW66"/>
  <c i="12" r="F38"/>
  <c i="1" r="BC66"/>
  <c i="12" r="F39"/>
  <c i="1" r="BD66"/>
  <c i="13" r="F35"/>
  <c i="1" r="AZ67"/>
  <c i="13" r="J35"/>
  <c i="1" r="AV67"/>
  <c i="13" r="F36"/>
  <c i="1" r="BA67"/>
  <c i="13" r="J36"/>
  <c i="1" r="AW67"/>
  <c i="13" r="F38"/>
  <c i="1" r="BC67"/>
  <c i="13" r="F39"/>
  <c i="1" r="BD67"/>
  <c i="14" r="F35"/>
  <c i="1" r="AZ68"/>
  <c i="14" r="J35"/>
  <c i="1" r="AV68"/>
  <c i="14" r="F36"/>
  <c i="1" r="BA68"/>
  <c i="14" r="J36"/>
  <c i="1" r="AW68"/>
  <c i="14" r="F38"/>
  <c i="1" r="BC68"/>
  <c i="14" r="F39"/>
  <c i="1" r="BD68"/>
  <c i="14" l="1" r="T88"/>
  <c r="R88"/>
  <c r="P88"/>
  <c i="1" r="AU68"/>
  <c i="13" r="T92"/>
  <c r="R92"/>
  <c r="P92"/>
  <c i="1" r="AU67"/>
  <c i="12" r="T95"/>
  <c r="R95"/>
  <c r="P95"/>
  <c i="1" r="AU66"/>
  <c i="11" r="T103"/>
  <c r="R103"/>
  <c r="P103"/>
  <c i="1" r="AU65"/>
  <c i="8" r="T92"/>
  <c r="R92"/>
  <c r="P92"/>
  <c i="1" r="AU62"/>
  <c i="7" r="T93"/>
  <c r="R93"/>
  <c r="P93"/>
  <c i="1" r="AU61"/>
  <c i="6" r="T92"/>
  <c r="R92"/>
  <c r="P92"/>
  <c i="1" r="AU60"/>
  <c i="5" r="T92"/>
  <c r="R92"/>
  <c r="P92"/>
  <c i="1" r="AU59"/>
  <c i="4" r="T90"/>
  <c r="R90"/>
  <c r="P90"/>
  <c i="1" r="AU58"/>
  <c i="3" r="T90"/>
  <c r="R90"/>
  <c r="P90"/>
  <c i="1" r="AU57"/>
  <c i="2" r="BK86"/>
  <c r="J86"/>
  <c r="J63"/>
  <c i="3" r="BK90"/>
  <c r="J90"/>
  <c r="J63"/>
  <c i="4" r="BK90"/>
  <c r="J90"/>
  <c r="J63"/>
  <c i="5" r="BK92"/>
  <c r="J92"/>
  <c r="J63"/>
  <c i="6" r="BK92"/>
  <c r="J92"/>
  <c r="J63"/>
  <c i="7" r="BK93"/>
  <c r="J93"/>
  <c r="J63"/>
  <c i="8" r="BK92"/>
  <c r="J92"/>
  <c r="J63"/>
  <c i="9" r="BK86"/>
  <c r="J86"/>
  <c r="J63"/>
  <c i="10" r="BK86"/>
  <c r="J86"/>
  <c r="J63"/>
  <c i="11" r="BK103"/>
  <c r="J103"/>
  <c r="J63"/>
  <c i="12" r="BK95"/>
  <c r="J95"/>
  <c r="J63"/>
  <c i="13" r="BK92"/>
  <c r="J92"/>
  <c r="J63"/>
  <c i="14" r="BK88"/>
  <c r="J88"/>
  <c r="J63"/>
  <c i="1" r="AT56"/>
  <c i="2" r="F37"/>
  <c i="1" r="BB56"/>
  <c r="AT57"/>
  <c i="3" r="F37"/>
  <c i="1" r="BB57"/>
  <c r="AT58"/>
  <c i="4" r="F37"/>
  <c i="1" r="BB58"/>
  <c r="AT59"/>
  <c i="5" r="F37"/>
  <c i="1" r="BB59"/>
  <c r="AT60"/>
  <c i="6" r="F37"/>
  <c i="1" r="BB60"/>
  <c r="AT61"/>
  <c i="7" r="F37"/>
  <c i="1" r="BB61"/>
  <c r="AT62"/>
  <c i="8" r="F37"/>
  <c i="1" r="BB62"/>
  <c r="AT63"/>
  <c i="9" r="F37"/>
  <c i="1" r="BB63"/>
  <c r="AT64"/>
  <c i="10" r="F37"/>
  <c i="1" r="BB64"/>
  <c r="AT65"/>
  <c i="11" r="F37"/>
  <c i="1" r="BB65"/>
  <c r="AT66"/>
  <c i="12" r="F37"/>
  <c i="1" r="BB66"/>
  <c r="AT67"/>
  <c i="13" r="F37"/>
  <c i="1" r="BB67"/>
  <c r="AT68"/>
  <c i="14" r="F37"/>
  <c i="1" r="BB68"/>
  <c r="BD55"/>
  <c r="BD54"/>
  <c r="W33"/>
  <c r="BC55"/>
  <c r="AY55"/>
  <c r="BA55"/>
  <c r="AW55"/>
  <c r="AZ55"/>
  <c r="AV55"/>
  <c l="1" r="AU55"/>
  <c r="AU54"/>
  <c i="14" r="J32"/>
  <c i="1" r="AG68"/>
  <c i="11" r="J32"/>
  <c r="J41"/>
  <c i="12" r="J32"/>
  <c i="1" r="AG66"/>
  <c i="13" r="J32"/>
  <c r="J41"/>
  <c i="10" r="J32"/>
  <c i="1" r="AG64"/>
  <c i="9" r="J32"/>
  <c r="J41"/>
  <c i="2" r="J32"/>
  <c i="1" r="AG56"/>
  <c r="AN56"/>
  <c i="3" r="J32"/>
  <c i="1" r="AG57"/>
  <c i="4" r="J32"/>
  <c i="1" r="AG58"/>
  <c i="5" r="J32"/>
  <c r="J41"/>
  <c i="6" r="J32"/>
  <c i="1" r="AG60"/>
  <c i="7" r="J32"/>
  <c i="1" r="AG61"/>
  <c i="8" r="J32"/>
  <c r="J41"/>
  <c i="1" r="AT55"/>
  <c r="BB55"/>
  <c r="AX55"/>
  <c r="BC54"/>
  <c r="W32"/>
  <c r="BA54"/>
  <c r="W30"/>
  <c r="AZ54"/>
  <c r="W29"/>
  <c i="4" l="1" r="J41"/>
  <c i="6" r="J41"/>
  <c i="1" r="AG59"/>
  <c i="7" r="J41"/>
  <c i="1" r="AG62"/>
  <c i="10" r="J41"/>
  <c i="1" r="AG63"/>
  <c i="12" r="J41"/>
  <c i="1" r="AG65"/>
  <c i="14" r="J41"/>
  <c i="1" r="AG67"/>
  <c i="2" r="J41"/>
  <c i="3" r="J41"/>
  <c i="1" r="AN57"/>
  <c r="AN58"/>
  <c r="AN59"/>
  <c r="AN60"/>
  <c r="AN61"/>
  <c r="AN62"/>
  <c r="AN63"/>
  <c r="AN64"/>
  <c r="AN65"/>
  <c r="AN66"/>
  <c r="AN67"/>
  <c r="AN68"/>
  <c r="BB54"/>
  <c r="W31"/>
  <c r="AV54"/>
  <c r="AK29"/>
  <c r="AY54"/>
  <c r="AW54"/>
  <c r="AK30"/>
  <c l="1" r="AG55"/>
  <c r="AG54"/>
  <c r="AK26"/>
  <c r="AK35"/>
  <c r="AT54"/>
  <c r="AN54"/>
  <c r="AX54"/>
  <c l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<sst xmlns="http://schemas.openxmlformats.org/spreadsheetml/2006/main">
  <si>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</si>
  <si>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</si>
  <si>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</si>
  <si>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</si>
  <si>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</si>
  <si>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{ff7b7742-1352-4173-a4c9-b92947bf1cb2}</t>
  </si>
  <si>
    <t>0,01</t>
  </si>
  <si>
    <t>21</t>
  </si>
  <si>
    <t>0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</si>
  <si>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</si>
  <si>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</si>
  <si>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</si>
  <si>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</si>
  <si>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</si>
  <si>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219180006_VII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</si>
  <si>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</si>
  <si>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</si>
  <si>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Les Království, rekonstrukce komunikace a zpevněných ploch</t>
  </si>
  <si>
    <t>KSO:</t>
  </si>
  <si>
    <t/>
  </si>
  <si>
    <t>CC-CZ:</t>
  </si>
  <si>
    <t>Místo:</t>
  </si>
  <si>
    <t>Les Království</t>
  </si>
  <si>
    <t>Datum:</t>
  </si>
  <si>
    <t>21.12.2023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</si>
  <si>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</si>
  <si>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</si>
  <si>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</si>
  <si>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</si>
  <si>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</si>
  <si>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</si>
  <si>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</si>
  <si>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</si>
  <si>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</si>
  <si>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</si>
  <si>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</si>
  <si>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</si>
  <si>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</si>
  <si>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</si>
  <si>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</si>
  <si>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</si>
  <si>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</si>
  <si>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</si>
  <si>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</si>
  <si>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</si>
  <si>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</si>
  <si>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</si>
  <si>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</si>
  <si>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</si>
  <si>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</si>
  <si>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</si>
  <si>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</si>
  <si>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</si>
  <si>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</si>
  <si>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</si>
  <si>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</si>
  <si>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</si>
  <si>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</si>
  <si>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</si>
  <si>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</si>
  <si>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</si>
  <si>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</si>
  <si>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</si>
  <si>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</si>
  <si>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</si>
  <si>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</si>
  <si>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</si>
  <si>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</si>
  <si>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</si>
  <si>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</si>
  <si>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</si>
  <si>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</si>
  <si>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</si>
  <si>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###NOIMPORT###</t>
  </si>
  <si>
    <t>IMPORT</t>
  </si>
  <si>
    <t>{00000000-0000-0000-0000-000000000000}</t>
  </si>
  <si>
    <t>S</t>
  </si>
  <si>
    <t>VD Les Království</t>
  </si>
  <si>
    <t>STA</t>
  </si>
  <si>
    <t>1</t>
  </si>
  <si>
    <t>{7f585ba7-3089-4f6a-840c-62efe7bb8973}</t>
  </si>
  <si>
    <t>-1</t>
  </si>
  <si>
    <t>/</t>
  </si>
  <si>
    <t>SO 0001</t>
  </si>
  <si>
    <t>Všeobecné položky</t>
  </si>
  <si>
    <t>Soupis</t>
  </si>
  <si>
    <t>2</t>
  </si>
  <si>
    <t>{bb37f64a-f065-4bf9-8b16-1ad244f7c105}</t>
  </si>
  <si>
    <t>SO 101.1</t>
  </si>
  <si>
    <t>Zpevněné plochy - silnice</t>
  </si>
  <si>
    <t>{883ede34-5415-417a-9d1d-8bcf8e3bd9b4}</t>
  </si>
  <si>
    <t xml:space="preserve">SO 101.2 </t>
  </si>
  <si>
    <t>Zpevněné plochy - točna</t>
  </si>
  <si>
    <t>{b7c9cfd2-9845-4beb-ab5f-9433a2e8d7a3}</t>
  </si>
  <si>
    <t xml:space="preserve">SO 101.3  </t>
  </si>
  <si>
    <t>Zpevněné plochy - účelová komunikace</t>
  </si>
  <si>
    <t>{2a00d3d8-1c07-4a8c-a2e1-6ba81792252f}</t>
  </si>
  <si>
    <t>SO 101.4</t>
  </si>
  <si>
    <t>Zpevněné plochy - parkoviště</t>
  </si>
  <si>
    <t>{afe7dd2c-3642-4895-a2b6-7aefa45e0bf4}</t>
  </si>
  <si>
    <t xml:space="preserve">SO 101.5 </t>
  </si>
  <si>
    <t>Zpevněné plochy - chodníky</t>
  </si>
  <si>
    <t>{3fff4502-1482-4afe-bf69-490f97659923}</t>
  </si>
  <si>
    <t>SO 302</t>
  </si>
  <si>
    <t>Splašková kanalizace - septik</t>
  </si>
  <si>
    <t>{d165f61b-7e85-4716-b19b-5b2daab1b2dc}</t>
  </si>
  <si>
    <t xml:space="preserve">SO 402.1 </t>
  </si>
  <si>
    <t>Parkovací systém</t>
  </si>
  <si>
    <t>{4e39c56d-1094-43f2-9a7c-a663da497baa}</t>
  </si>
  <si>
    <t xml:space="preserve">SO 402.2 </t>
  </si>
  <si>
    <t>Kamerový systém</t>
  </si>
  <si>
    <t>{842c69b1-b80d-4a6f-9f5e-be1502885e85}</t>
  </si>
  <si>
    <t>SO 701.1</t>
  </si>
  <si>
    <t>Bodova sociálního zařízení- stavební část</t>
  </si>
  <si>
    <t>{47c1f9ba-9d32-408a-8f66-a2747ac86a58}</t>
  </si>
  <si>
    <t xml:space="preserve">SO 701.2 </t>
  </si>
  <si>
    <t>ZTI vodovod - kanalizace</t>
  </si>
  <si>
    <t>{db788604-b981-4696-9130-01ebaedb9b57}</t>
  </si>
  <si>
    <t xml:space="preserve">SO 701.3 </t>
  </si>
  <si>
    <t>NN - rozvody</t>
  </si>
  <si>
    <t>{3ea79a1c-eef0-479d-8a6c-1cc7cbc97684}</t>
  </si>
  <si>
    <t xml:space="preserve">SO 901 </t>
  </si>
  <si>
    <t>Mobiliář</t>
  </si>
  <si>
    <t>{c905540e-b486-4a02-9858-e9f40e5c2a6c}</t>
  </si>
  <si>
    <t>A1</t>
  </si>
  <si>
    <t>A9</t>
  </si>
  <si>
    <t>KRYCÍ LIST SOUPISU PRACÍ</t>
  </si>
  <si>
    <t>Objekt:</t>
  </si>
  <si>
    <t>S - VD Les Království</t>
  </si>
  <si>
    <t>Soupis:</t>
  </si>
  <si>
    <t>SO 0001 - Všeobecné položky</t>
  </si>
  <si>
    <t>REKAPITULACE ČLENĚNÍ SOUPISU PRACÍ</t>
  </si>
  <si>
    <t>Kód dílu - Popis</t>
  </si>
  <si>
    <t>Cena celkem [CZK]</t>
  </si>
  <si>
    <t>009 -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</si>
  <si>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</si>
  <si>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</si>
  <si>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</si>
  <si>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</si>
  <si>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</si>
  <si>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</si>
  <si>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</si>
  <si>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</si>
  <si>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</si>
  <si>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</si>
  <si>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</si>
  <si>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</si>
  <si>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</si>
  <si>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009</t>
  </si>
  <si>
    <t>Ostatní konstrukce a práce, bourání</t>
  </si>
  <si>
    <t>4</t>
  </si>
  <si>
    <t>ROZPOCET</t>
  </si>
  <si>
    <t>K</t>
  </si>
  <si>
    <t>VON1</t>
  </si>
  <si>
    <t>Zajištění písemných souhlasných vyjádření všech dotčených vlastníků a případných uživatelů všech pozemků dotčených stavbou s jejich konečnou úpravou po dokončení prací</t>
  </si>
  <si>
    <t>soubor</t>
  </si>
  <si>
    <t>1054520145</t>
  </si>
  <si>
    <t>PP</t>
  </si>
  <si>
    <t>Zajištění písemných souhlasných vyjádření</t>
  </si>
  <si>
    <t>VV</t>
  </si>
  <si>
    <t>"všech dotčených vlastníků A1 případných uživatelů všech pozemků dotčených stavbou s jejich konečnou úpravou po dokončení prací; 1"1</t>
  </si>
  <si>
    <t>VON2</t>
  </si>
  <si>
    <t>Zajištění souhlasů se zvláštním užíváním komunikací</t>
  </si>
  <si>
    <t>1470591358</t>
  </si>
  <si>
    <t>3</t>
  </si>
  <si>
    <t>VON3</t>
  </si>
  <si>
    <t>Provedení pasportizace stávajících nemovitostí (vč. pozemků) a jejich příslušenství, zajištění fotodokumentace stávajícího stavu přístupových cest</t>
  </si>
  <si>
    <t>-46027225</t>
  </si>
  <si>
    <t>VON4</t>
  </si>
  <si>
    <t>Zajištění dopravně inženýrských opatření</t>
  </si>
  <si>
    <t>1034925704</t>
  </si>
  <si>
    <t>5</t>
  </si>
  <si>
    <t>VON5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</si>
  <si>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</si>
  <si>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1424723000</t>
  </si>
  <si>
    <t>Zajištění veškerých předepsaných rozborů, atestů, zkoušek a revizí</t>
  </si>
  <si>
    <t>6</t>
  </si>
  <si>
    <t>VON6</t>
  </si>
  <si>
    <t>Provedení zkoušek a měření únosnosti konstrukčních vrstev akredit. zkušebnou zhotovitele v souladu s TP</t>
  </si>
  <si>
    <t>-1830690449</t>
  </si>
  <si>
    <t>7</t>
  </si>
  <si>
    <t>VON7</t>
  </si>
  <si>
    <t>Zajištění kontrolního a zkušebního plánu stavby a technologických předpisů</t>
  </si>
  <si>
    <t>-953708335</t>
  </si>
  <si>
    <t>8</t>
  </si>
  <si>
    <t>VON8</t>
  </si>
  <si>
    <t>Zajištění fotodokumentace veškerých konstrukcí, které budou v průběhu výstavby skryty nebo zakryty</t>
  </si>
  <si>
    <t>-436965430</t>
  </si>
  <si>
    <t>9</t>
  </si>
  <si>
    <t>VON9</t>
  </si>
  <si>
    <t>Vypracování Plánu opatření - zpracování havarijního plánu</t>
  </si>
  <si>
    <t>kpl</t>
  </si>
  <si>
    <t>1400237269</t>
  </si>
  <si>
    <t>"dle §39 odst. 2. písm. A9) zákona č. 254/2001 Sb včetně zajištění schválení příslušnými orgány správy A9 Povodím Labe, státní podnik; 1"1</t>
  </si>
  <si>
    <t>10</t>
  </si>
  <si>
    <t>VON10</t>
  </si>
  <si>
    <t>Vypracování projektu skutečného provedení díla v souladu s vyhláškou č. 499/2006 Sb. o dokumentaci staveb</t>
  </si>
  <si>
    <t>-116175377</t>
  </si>
  <si>
    <t>11</t>
  </si>
  <si>
    <t>VON11</t>
  </si>
  <si>
    <t>Vypracování realizační dokumentace stavby</t>
  </si>
  <si>
    <t>1650812892</t>
  </si>
  <si>
    <t>12</t>
  </si>
  <si>
    <t>VON12</t>
  </si>
  <si>
    <t>Vypracování geodetického zaměření skutečného stavu</t>
  </si>
  <si>
    <t>-672301004</t>
  </si>
  <si>
    <t>13</t>
  </si>
  <si>
    <t>VON13</t>
  </si>
  <si>
    <t>Zajištění veškerých geodetických prací souvisejících s realizací díla</t>
  </si>
  <si>
    <t>1729979028</t>
  </si>
  <si>
    <t>14</t>
  </si>
  <si>
    <t>VON14</t>
  </si>
  <si>
    <t>Pořízení geometrických plánů</t>
  </si>
  <si>
    <t>-1559258366</t>
  </si>
  <si>
    <t>15</t>
  </si>
  <si>
    <t>VON15</t>
  </si>
  <si>
    <t>Zajištění kompletního zařízení staveniště a jeho připojení na sítě</t>
  </si>
  <si>
    <t>2032490800</t>
  </si>
  <si>
    <t>16</t>
  </si>
  <si>
    <t>VON16</t>
  </si>
  <si>
    <t>Zajištění šetření o veškerých podzemních sítích</t>
  </si>
  <si>
    <t>1561199347</t>
  </si>
  <si>
    <t>17</t>
  </si>
  <si>
    <t>VON17</t>
  </si>
  <si>
    <t>Doklad o výsledku laboratorní kontroly vzorku pitné vody</t>
  </si>
  <si>
    <t>1568342569</t>
  </si>
  <si>
    <t>SO 101.1 - Zpevněné plochy - silnice</t>
  </si>
  <si>
    <t>001 - Zemní práce</t>
  </si>
  <si>
    <t>002 - Zakládání, zpevňování hornin</t>
  </si>
  <si>
    <t>005 - Komunikace pozemní</t>
  </si>
  <si>
    <t>099 - Přesun hmot a manipulace se sutí</t>
  </si>
  <si>
    <t>001</t>
  </si>
  <si>
    <t>Zemní práce</t>
  </si>
  <si>
    <t>M</t>
  </si>
  <si>
    <t>00572410</t>
  </si>
  <si>
    <t>osivo směs travní parková</t>
  </si>
  <si>
    <t>kg</t>
  </si>
  <si>
    <t>-429786150</t>
  </si>
  <si>
    <t>A11</t>
  </si>
  <si>
    <t>"350*0,0055"1.925</t>
  </si>
  <si>
    <t>10364101</t>
  </si>
  <si>
    <t>zemina pro terénní úpravy - ornice</t>
  </si>
  <si>
    <t>t</t>
  </si>
  <si>
    <t>-71432027</t>
  </si>
  <si>
    <t>A10</t>
  </si>
  <si>
    <t>"- nákup ornice pro ohumusování; 55,0*0,1*1,75"9.625</t>
  </si>
  <si>
    <t>113154114</t>
  </si>
  <si>
    <t>Frézování živičného krytu tl 100 mm pruh š 0,5 m pl do 500 m2 bez překážek v trase</t>
  </si>
  <si>
    <t>m2</t>
  </si>
  <si>
    <t>-12809942</t>
  </si>
  <si>
    <t>A5</t>
  </si>
  <si>
    <t>" napojení na stávající komunikaci; 68*0,5"34</t>
  </si>
  <si>
    <t>122251105</t>
  </si>
  <si>
    <t>Odkopávky a prokopávky nezapažené v hornině třídy těžitelnosti I skupiny 3 objem do 1000 m3 strojně</t>
  </si>
  <si>
    <t>m3</t>
  </si>
  <si>
    <t>-2096946514</t>
  </si>
  <si>
    <t>A6</t>
  </si>
  <si>
    <t>"rozšíření komunikace - dle tabulky kubatur; 133,68"133.68</t>
  </si>
  <si>
    <t>132251103</t>
  </si>
  <si>
    <t>Hloubení rýh nezapažených š do 800 mm v hornině třídy těžitelnosti I skupiny 3 objem do 100 m3 strojně</t>
  </si>
  <si>
    <t>-702391925</t>
  </si>
  <si>
    <t>A7</t>
  </si>
  <si>
    <t>"drenáž; 0,5*0,5*66"16.5</t>
  </si>
  <si>
    <t>162751117</t>
  </si>
  <si>
    <t>Vodorovné přemístění přes 9 000 do 10000 m výkopku/sypaniny z horniny třídy těžitelnosti I skupiny 1 až 3</t>
  </si>
  <si>
    <t>1822147603</t>
  </si>
  <si>
    <t>A4</t>
  </si>
  <si>
    <t>"133,68+16,5"150.18</t>
  </si>
  <si>
    <t>162751119</t>
  </si>
  <si>
    <t>Příplatek k vodorovnému přemístění výkopku/sypaniny z horniny třídy těžitelnosti I skupiny 1 až 3 ZKD 1000 m přes 10000 m</t>
  </si>
  <si>
    <t>371056202</t>
  </si>
  <si>
    <t>A12</t>
  </si>
  <si>
    <t>"do 15km; 150,18*5"750.9</t>
  </si>
  <si>
    <t>171201231</t>
  </si>
  <si>
    <t>Poplatek za uložení zeminy a kamení na recyklační skládce (skládkovné) kód odpadu 17 05 04</t>
  </si>
  <si>
    <t>-170211576</t>
  </si>
  <si>
    <t>"(133,68+16,5)*1,9"285.342</t>
  </si>
  <si>
    <t>171251201</t>
  </si>
  <si>
    <t>Uložení sypaniny na skládky nebo meziskládky</t>
  </si>
  <si>
    <t>-258219594</t>
  </si>
  <si>
    <t>A2</t>
  </si>
  <si>
    <t>"133,68+16,50"150.18</t>
  </si>
  <si>
    <t>181351103</t>
  </si>
  <si>
    <t>Rozprostření ornice tl vrstvy do 200 mm pl přes 100 do 500 m2 v rovině nebo ve svahu do 1:5 strojně</t>
  </si>
  <si>
    <t>-724648619</t>
  </si>
  <si>
    <t>"- plochy pro ohumusování; 55"55</t>
  </si>
  <si>
    <t>181411133</t>
  </si>
  <si>
    <t>Založení parkového trávníku výsevem pl do 1000 m2 ve svahu přes 1:2 do 1:1</t>
  </si>
  <si>
    <t>-371849089</t>
  </si>
  <si>
    <t>A8</t>
  </si>
  <si>
    <t>"dle tabulky kubatur; 55"55</t>
  </si>
  <si>
    <t>181951112</t>
  </si>
  <si>
    <t>Úprava pláně v hornině třídy těžitelnosti I skupiny 1 až 3 se zhutněním strojně</t>
  </si>
  <si>
    <t>1791208287</t>
  </si>
  <si>
    <t>A3</t>
  </si>
  <si>
    <t>"rozšíření napojení; 46+10*0,50+10*0,50+5,0*0,50"58.5</t>
  </si>
  <si>
    <t>002</t>
  </si>
  <si>
    <t>Zakládání, zpevňování hornin</t>
  </si>
  <si>
    <t>211971110</t>
  </si>
  <si>
    <t>Zřízení opláštění žeber nebo trativodů geotextilií v rýze nebo zářezu sklonu do 1:2</t>
  </si>
  <si>
    <t>2097489669</t>
  </si>
  <si>
    <t>A17</t>
  </si>
  <si>
    <t>"(0,5+0,5+0,5+0,5)*66"132</t>
  </si>
  <si>
    <t>212572121</t>
  </si>
  <si>
    <t>Lože pro trativody z kameniva drobného těženého</t>
  </si>
  <si>
    <t>220454924</t>
  </si>
  <si>
    <t>A16</t>
  </si>
  <si>
    <t>"0,5*0,1*66"3.3</t>
  </si>
  <si>
    <t>212755216</t>
  </si>
  <si>
    <t>Trativody z drenážních trubek plastových flexibilních D 160 mm bez lože</t>
  </si>
  <si>
    <t>m</t>
  </si>
  <si>
    <t>788094430</t>
  </si>
  <si>
    <t>A15</t>
  </si>
  <si>
    <t>"v okraji komunikace; 66"66</t>
  </si>
  <si>
    <t>214500211</t>
  </si>
  <si>
    <t>Zřízení výplně rýh s drenážním potrubím do DN 200 štěrkopískem v přes 300 do 550 mm</t>
  </si>
  <si>
    <t>1979899913</t>
  </si>
  <si>
    <t>A14</t>
  </si>
  <si>
    <t>"61"61</t>
  </si>
  <si>
    <t>69311068</t>
  </si>
  <si>
    <t>geotextilie netkaná separační, ochranná, filtrační, drenážní PP 300g/m2</t>
  </si>
  <si>
    <t>1772180321</t>
  </si>
  <si>
    <t>A13</t>
  </si>
  <si>
    <t>005</t>
  </si>
  <si>
    <t>Komunikace pozemní</t>
  </si>
  <si>
    <t>564861111</t>
  </si>
  <si>
    <t>Podklad ze štěrkodrtě ŠD plochy přes 100 m2 tl 200 mm</t>
  </si>
  <si>
    <t>2107618874</t>
  </si>
  <si>
    <t>A22</t>
  </si>
  <si>
    <t>567122114</t>
  </si>
  <si>
    <t>Podklad ze směsi stmelené cementem SC C 8/10 (KSC I) tl 150 mm</t>
  </si>
  <si>
    <t>1643309307</t>
  </si>
  <si>
    <t>A23</t>
  </si>
  <si>
    <t>" rozšíření napojení; 49+10*0,3+10*0,3+5,3*0,3"56.59</t>
  </si>
  <si>
    <t>569903311</t>
  </si>
  <si>
    <t>Zřízení zemních krajnic se zhutněním</t>
  </si>
  <si>
    <t>1286589512</t>
  </si>
  <si>
    <t>573191111</t>
  </si>
  <si>
    <t>Postřik infiltrační kationaktivní emulzí v množství 1 kg/m2</t>
  </si>
  <si>
    <t>-178808796</t>
  </si>
  <si>
    <t>A21</t>
  </si>
  <si>
    <t>"rozšíření napojení; 49"49</t>
  </si>
  <si>
    <t>573231106</t>
  </si>
  <si>
    <t>Postřik živičný spojovací ze silniční emulze v množství 0,30 kg/m2</t>
  </si>
  <si>
    <t>474527314</t>
  </si>
  <si>
    <t>A18</t>
  </si>
  <si>
    <t>"rozšíření napojení; 49+68*0,80+ 68*0,8"157.8</t>
  </si>
  <si>
    <t>577144121</t>
  </si>
  <si>
    <t>Asfaltový beton vrstva obrusná ACO 11 (ABS) tř. I tl 50 mm š přes 3 m z nemodifikovaného asfaltu</t>
  </si>
  <si>
    <t>1349440183</t>
  </si>
  <si>
    <t>A19</t>
  </si>
  <si>
    <t>"rozšíření napojení; 49+68*0,8"103.4</t>
  </si>
  <si>
    <t>577165122</t>
  </si>
  <si>
    <t>Asfaltový beton vrstva ložní ACL 16 (ABH) tl 70 mm š přes 3 m z nemodifikovaného asfaltu</t>
  </si>
  <si>
    <t>-1485443883</t>
  </si>
  <si>
    <t>A20</t>
  </si>
  <si>
    <t>"rozšíření napojení; 49+68*0,80"103.4</t>
  </si>
  <si>
    <t>40445225</t>
  </si>
  <si>
    <t>sloupek pro dopravní značku Zn D 60mm v 3,5m</t>
  </si>
  <si>
    <t>kus</t>
  </si>
  <si>
    <t>2069460880</t>
  </si>
  <si>
    <t>A30</t>
  </si>
  <si>
    <t>"dopravní značky podél silnice; 1+1+1+1+1+1+1+1+1+1+1+1"12</t>
  </si>
  <si>
    <t>40445240</t>
  </si>
  <si>
    <t>patka pro sloupek Al D 60mm</t>
  </si>
  <si>
    <t>233064186</t>
  </si>
  <si>
    <t>A31</t>
  </si>
  <si>
    <t>40445253</t>
  </si>
  <si>
    <t>víčko plastové na sloupek D 60mm</t>
  </si>
  <si>
    <t>-1450796210</t>
  </si>
  <si>
    <t>A32</t>
  </si>
  <si>
    <t>40445256</t>
  </si>
  <si>
    <t>svorka upínací na sloupek dopravní značky D 60mm</t>
  </si>
  <si>
    <t>-185079822</t>
  </si>
  <si>
    <t>A33</t>
  </si>
  <si>
    <t>"2+2+2+2+2+1+2+2+2+2+1+2"22</t>
  </si>
  <si>
    <t>40445611</t>
  </si>
  <si>
    <t>značky upravující přednost P2, P3, P8 500mm</t>
  </si>
  <si>
    <t>1808894024</t>
  </si>
  <si>
    <t>A29</t>
  </si>
  <si>
    <t>"P2-2ks; 2"2</t>
  </si>
  <si>
    <t>40445620</t>
  </si>
  <si>
    <t>zákazové, příkazové dopravní značky B1-B34, C1-15 700mm</t>
  </si>
  <si>
    <t>1063989832</t>
  </si>
  <si>
    <t>A25</t>
  </si>
  <si>
    <t>"B13 - 1ks, B16 - 1ks, B20a - 2ks, B24a - 1ks, B28 - 5ks; 1+1+2+1+5 "10</t>
  </si>
  <si>
    <t>40445625</t>
  </si>
  <si>
    <t>informativní značky provozní IP8, IP9, IP11-IP13 500x700mm</t>
  </si>
  <si>
    <t>877503159</t>
  </si>
  <si>
    <t>"- nové dopravní značky</t>
  </si>
  <si>
    <t>A26</t>
  </si>
  <si>
    <t>"- SDZ č. IP11a-2ks; 2"2</t>
  </si>
  <si>
    <t>40445647</t>
  </si>
  <si>
    <t>dodatkové tabulky E1, E2a,b , E6, E9, E10 E12c, E17 500x500mm</t>
  </si>
  <si>
    <t>1618935342</t>
  </si>
  <si>
    <t>A35</t>
  </si>
  <si>
    <t>"E2b - 2ks; 2"2</t>
  </si>
  <si>
    <t>40445649</t>
  </si>
  <si>
    <t>dodatkové tabulky E3-E5, E8, E14-E16 500x150mm</t>
  </si>
  <si>
    <t>757680354</t>
  </si>
  <si>
    <t>A38</t>
  </si>
  <si>
    <t>"E8a - 1ks, E8b - 1ks, E8c - 1ks,; 1+1+1"3</t>
  </si>
  <si>
    <t>40445650</t>
  </si>
  <si>
    <t>dodatkové tabulky E7, E12, E13 500x300mm</t>
  </si>
  <si>
    <t>862468831</t>
  </si>
  <si>
    <t>A34</t>
  </si>
  <si>
    <t>"E7b - 2ks, E13 - 1ks; 2+1"3</t>
  </si>
  <si>
    <t>914111111</t>
  </si>
  <si>
    <t>Montáž svislé dopravní značky do velikosti 1 m2 objímkami na sloupek nebo konzolu</t>
  </si>
  <si>
    <t>-448732645</t>
  </si>
  <si>
    <t>A27</t>
  </si>
  <si>
    <t>914511112</t>
  </si>
  <si>
    <t>Montáž sloupku dopravních značek délky do 3,5 m s betonovým základem a patkou D 60 mm</t>
  </si>
  <si>
    <t>1618615606</t>
  </si>
  <si>
    <t>A28</t>
  </si>
  <si>
    <t>"1+1+1+1+1+1+1+1+1+1+1+1"12</t>
  </si>
  <si>
    <t>919122132</t>
  </si>
  <si>
    <t>Těsnění spár zálivkou za tepla pro komůrky š 20 mm hl 40 mm s těsnicím profilem</t>
  </si>
  <si>
    <t>1843264406</t>
  </si>
  <si>
    <t>A36</t>
  </si>
  <si>
    <t>"- řezání vozovky v místě napojení na stávající stav; 0,5+68+0,5"69</t>
  </si>
  <si>
    <t>919735111</t>
  </si>
  <si>
    <t>Řezání stávajícího živičného krytu hl do 50 mm</t>
  </si>
  <si>
    <t>-1722952010</t>
  </si>
  <si>
    <t>A37</t>
  </si>
  <si>
    <t>099</t>
  </si>
  <si>
    <t>Přesun hmot a manipulace se sutí</t>
  </si>
  <si>
    <t>997013875</t>
  </si>
  <si>
    <t>Poplatek za uložení stavebního odpadu na recyklační skládce (skládkovné) asfaltového bez obsahu dehtu zatříděného do Katalogu odpadů pod kódem 17 03 02</t>
  </si>
  <si>
    <t>-54712959</t>
  </si>
  <si>
    <t>A42</t>
  </si>
  <si>
    <t>"- vyfrézovaný asfalt; 7,82"7.82</t>
  </si>
  <si>
    <t>997211511</t>
  </si>
  <si>
    <t>Vodorovná doprava suti po suchu na vzdálenost do 1 km</t>
  </si>
  <si>
    <t>134281750</t>
  </si>
  <si>
    <t>997211519</t>
  </si>
  <si>
    <t>Příplatek ZKD 1 km u vodorovné dopravy suti</t>
  </si>
  <si>
    <t>-2086685281</t>
  </si>
  <si>
    <t>997211611</t>
  </si>
  <si>
    <t>Nakládání suti na dopravní prostředky pro vodorovnou dopravu</t>
  </si>
  <si>
    <t>-1810226289</t>
  </si>
  <si>
    <t>A39</t>
  </si>
  <si>
    <t>"7,82"7.82</t>
  </si>
  <si>
    <t>998225111</t>
  </si>
  <si>
    <t>Přesun hmot pro pozemní komunikace s krytem z kamene, monolitickým betonovým nebo živičným</t>
  </si>
  <si>
    <t>-1460343072</t>
  </si>
  <si>
    <t xml:space="preserve">SO 101.2  - Zpevněné plochy - točna</t>
  </si>
  <si>
    <t>1431120403</t>
  </si>
  <si>
    <t>"350*0,01495"5.233</t>
  </si>
  <si>
    <t>1665856621</t>
  </si>
  <si>
    <t>"- nákup ornice pro ohumusování; 149,5*0,1*1,75"26.163</t>
  </si>
  <si>
    <t>111211101</t>
  </si>
  <si>
    <t>Odstranění křovin a stromů průměru kmene do 100 mm i s kořeny sklonu terénu do 1:5 ručně</t>
  </si>
  <si>
    <t>-1677850577</t>
  </si>
  <si>
    <t>"drobné náletové keře; 10*5"50</t>
  </si>
  <si>
    <t>112101101</t>
  </si>
  <si>
    <t>Odstranění stromů listnatých průměru kmene přes 100 do 300 mm</t>
  </si>
  <si>
    <t>1976982509</t>
  </si>
  <si>
    <t>"drobné stromy - nevyžadující povolení - nálet; 5"5</t>
  </si>
  <si>
    <t>112101121</t>
  </si>
  <si>
    <t>Odstranění stromů jehličnatých průměru kmene přes 100 do 300 mm</t>
  </si>
  <si>
    <t>1136739067</t>
  </si>
  <si>
    <t>112101122</t>
  </si>
  <si>
    <t>Odstranění stromů jehličnatých průměru kmene přes 300 do 500 mm</t>
  </si>
  <si>
    <t>-96902194</t>
  </si>
  <si>
    <t>"9"9</t>
  </si>
  <si>
    <t>112101123</t>
  </si>
  <si>
    <t>Odstranění stromů jehličnatých průměru kmene přes 500 do 700 mm</t>
  </si>
  <si>
    <t>1507762620</t>
  </si>
  <si>
    <t>"6"6</t>
  </si>
  <si>
    <t>112155215</t>
  </si>
  <si>
    <t>Štěpkování solitérních stromků a větví průměru kmene do 300 mm s naložením</t>
  </si>
  <si>
    <t>1329493915</t>
  </si>
  <si>
    <t>"včetně odvozu; 5+5"10</t>
  </si>
  <si>
    <t>112155221</t>
  </si>
  <si>
    <t>Štěpkování solitérních stromků a větví průměru kmene přes 300 do 500 mm s naložením</t>
  </si>
  <si>
    <t>-1628447319</t>
  </si>
  <si>
    <t>"včetně odvozu; 9"9</t>
  </si>
  <si>
    <t>112155225</t>
  </si>
  <si>
    <t>Štěpkování solitérních stromků a větví průměru kmene přes 500 do 700 mm s naložením</t>
  </si>
  <si>
    <t>1766722231</t>
  </si>
  <si>
    <t>"včetně odvozu; 6"6</t>
  </si>
  <si>
    <t>112155311</t>
  </si>
  <si>
    <t>Štěpkování keřového porostu středně hustého s naložením</t>
  </si>
  <si>
    <t>161592511</t>
  </si>
  <si>
    <t>"včetně odvozu; 50"50</t>
  </si>
  <si>
    <t>112201111</t>
  </si>
  <si>
    <t>Odstranění pařezů D do 0,2 m v rovině a svahu do 1:5 s odklizením do 20 m a zasypáním jámy</t>
  </si>
  <si>
    <t>1482588249</t>
  </si>
  <si>
    <t>"drobné stromy - nevyžadující povolení - nálet; 5+5"10</t>
  </si>
  <si>
    <t>112201113</t>
  </si>
  <si>
    <t>Odstranění pařezů D přes 0,3 do 0,4 m v rovině a svahu do 1:5 s odklizením do 20 m a zasypáním jámy</t>
  </si>
  <si>
    <t>-1388497911</t>
  </si>
  <si>
    <t>112201114</t>
  </si>
  <si>
    <t>Odstranění pařezů D přes 0,4 do 0,5 m v rovině a svahu do 1:5 s odklizením do 20 m a zasypáním jámy</t>
  </si>
  <si>
    <t>-1781087567</t>
  </si>
  <si>
    <t>112201115</t>
  </si>
  <si>
    <t>Odstranění pařezů D přes 0,5 do 0,6 m v rovině a svahu do 1:5 s odklizením do 20 m a zasypáním jámy</t>
  </si>
  <si>
    <t>1725861450</t>
  </si>
  <si>
    <t>-714298484</t>
  </si>
  <si>
    <t>" odstranění stávajícího krytu; 132"132</t>
  </si>
  <si>
    <t>-1503355994</t>
  </si>
  <si>
    <t>"dle tabulky kubatur; 562,7"562.7</t>
  </si>
  <si>
    <t>18</t>
  </si>
  <si>
    <t>803615926</t>
  </si>
  <si>
    <t>"drenáž; 0,5*0,5*35"8.75</t>
  </si>
  <si>
    <t>19</t>
  </si>
  <si>
    <t>162201416</t>
  </si>
  <si>
    <t>Vodorovné přemístění kmenů stromů jehličnatých do 1 km D kmene přes 300 do 500 mm</t>
  </si>
  <si>
    <t>-499983040</t>
  </si>
  <si>
    <t>20</t>
  </si>
  <si>
    <t>162201417</t>
  </si>
  <si>
    <t>Vodorovné přemístění kmenů stromů jehličnatých do 1 km D kmene přes 500 do 700 mm</t>
  </si>
  <si>
    <t>529185071</t>
  </si>
  <si>
    <t>162201421</t>
  </si>
  <si>
    <t>Vodorovné přemístění pařezů do 1 km D přes 100 do 300 mm</t>
  </si>
  <si>
    <t>-372998307</t>
  </si>
  <si>
    <t>22</t>
  </si>
  <si>
    <t>162201422</t>
  </si>
  <si>
    <t>Vodorovné přemístění pařezů do 1 km D přes 300 do 500 mm</t>
  </si>
  <si>
    <t>2054707850</t>
  </si>
  <si>
    <t>23</t>
  </si>
  <si>
    <t>162201423</t>
  </si>
  <si>
    <t>Vodorovné přemístění pařezů do 1 km D přes 500 do 700 mm</t>
  </si>
  <si>
    <t>1127424704</t>
  </si>
  <si>
    <t>24</t>
  </si>
  <si>
    <t>-57563342</t>
  </si>
  <si>
    <t>"562,7+8,75"571.45</t>
  </si>
  <si>
    <t>25</t>
  </si>
  <si>
    <t>-573420445</t>
  </si>
  <si>
    <t>"do 15km; (562,7+8,75)*5"2857.25</t>
  </si>
  <si>
    <t>26</t>
  </si>
  <si>
    <t>905632730</t>
  </si>
  <si>
    <t>"(562,7+8,75)*1,9"1085.755</t>
  </si>
  <si>
    <t>27</t>
  </si>
  <si>
    <t>-1117947425</t>
  </si>
  <si>
    <t>28</t>
  </si>
  <si>
    <t>794222694</t>
  </si>
  <si>
    <t>"- plochy pro ohumusování; 16,5+33,7+8,8+90,5"149.5</t>
  </si>
  <si>
    <t>29</t>
  </si>
  <si>
    <t>766693716</t>
  </si>
  <si>
    <t>"16,5+33,7+8,8+90,5"149.5</t>
  </si>
  <si>
    <t>30</t>
  </si>
  <si>
    <t>2014417757</t>
  </si>
  <si>
    <t>"134,8+541,75"676.55</t>
  </si>
  <si>
    <t>228859228</t>
  </si>
  <si>
    <t>"(0,5+0,5+0,5+0,5)*35"70</t>
  </si>
  <si>
    <t>2084472638</t>
  </si>
  <si>
    <t>"0,5*0,1*35"1.75</t>
  </si>
  <si>
    <t>250149299</t>
  </si>
  <si>
    <t>"35"35</t>
  </si>
  <si>
    <t>189291098</t>
  </si>
  <si>
    <t>-515564062</t>
  </si>
  <si>
    <t>564851011</t>
  </si>
  <si>
    <t>Podklad ze štěrkodrtě ŠD plochy do 100 m2 tl 150 mm</t>
  </si>
  <si>
    <t>-581320684</t>
  </si>
  <si>
    <t>A46</t>
  </si>
  <si>
    <t>"podklad chodníku; 114,7+20,1"134.8</t>
  </si>
  <si>
    <t>-1655303162</t>
  </si>
  <si>
    <t>"točna ; 392+(205+10,0+54,5+2+28)*0,5"541.75</t>
  </si>
  <si>
    <t>-1716418063</t>
  </si>
  <si>
    <t>A40</t>
  </si>
  <si>
    <t>" točna ; 392"392</t>
  </si>
  <si>
    <t>105741280</t>
  </si>
  <si>
    <t>A41</t>
  </si>
  <si>
    <t>"točna ; 392"392</t>
  </si>
  <si>
    <t>485757052</t>
  </si>
  <si>
    <t>-485880522</t>
  </si>
  <si>
    <t>"točna; 392"392</t>
  </si>
  <si>
    <t>-1173482219</t>
  </si>
  <si>
    <t>59245006</t>
  </si>
  <si>
    <t>dlažba tvar obdélník betonová pro nevidomé 200x100x60mm barevná</t>
  </si>
  <si>
    <t>2089573769</t>
  </si>
  <si>
    <t>A44</t>
  </si>
  <si>
    <t>"reliéfní dlažba; 1.4+1.4+1.9+1.7+1.7+1.7+1.6"11.4</t>
  </si>
  <si>
    <t>59245008</t>
  </si>
  <si>
    <t>dlažba tvar obdélník betonová 200x100x60mm barevná</t>
  </si>
  <si>
    <t>-650658718</t>
  </si>
  <si>
    <t>A45</t>
  </si>
  <si>
    <t>"vizuální dlažba hladká u BUS nástupiště; 4,5+4,2"8.7</t>
  </si>
  <si>
    <t>59246018-R</t>
  </si>
  <si>
    <t>dlažba velkoformátová pískovcová plochy do 0,5m2 tl 60mm přírodní</t>
  </si>
  <si>
    <t>-463224688</t>
  </si>
  <si>
    <t>596211120</t>
  </si>
  <si>
    <t>Kladení zámkové dlažby komunikací pro pěší ručně tl 60 mm skupiny B pl do 50 m2</t>
  </si>
  <si>
    <t>1612376105</t>
  </si>
  <si>
    <t>596811311</t>
  </si>
  <si>
    <t>Kladení velkoformátové betonové dlažby tl do 100 mm velikosti do 0,5 m2 pl do 300 m2</t>
  </si>
  <si>
    <t>-839611037</t>
  </si>
  <si>
    <t>1087681455</t>
  </si>
  <si>
    <t>A63</t>
  </si>
  <si>
    <t>"dopravní značky podél silnice; 1+1+1+1+1+1+1"7</t>
  </si>
  <si>
    <t>-1015430619</t>
  </si>
  <si>
    <t>A64</t>
  </si>
  <si>
    <t>-1847242646</t>
  </si>
  <si>
    <t>A65</t>
  </si>
  <si>
    <t>1468772095</t>
  </si>
  <si>
    <t>A66</t>
  </si>
  <si>
    <t>"3+1+1+1+1+1+1"9</t>
  </si>
  <si>
    <t>40445610</t>
  </si>
  <si>
    <t>značky upravující přednost P1, P4 1250mm retroreflexní</t>
  </si>
  <si>
    <t>1364203794</t>
  </si>
  <si>
    <t>A67</t>
  </si>
  <si>
    <t>"P4-2ks; 1+1"2</t>
  </si>
  <si>
    <t>-999102639</t>
  </si>
  <si>
    <t>A58</t>
  </si>
  <si>
    <t>"B1 - 1ks, B2 - 1ks, B24a - 1ks; 1+1+1 "3</t>
  </si>
  <si>
    <t>40445624</t>
  </si>
  <si>
    <t>informativní značky provozní IP4a 800x300mm</t>
  </si>
  <si>
    <t>-841797597</t>
  </si>
  <si>
    <t>A59</t>
  </si>
  <si>
    <t>"- IP4a-1ks; 1"1</t>
  </si>
  <si>
    <t>40445645</t>
  </si>
  <si>
    <t>informativní značky jiné IJ4b 500mm</t>
  </si>
  <si>
    <t>1941912216</t>
  </si>
  <si>
    <t>A68</t>
  </si>
  <si>
    <t>"IJ4b - 2ks; 1+1"2</t>
  </si>
  <si>
    <t>725062439</t>
  </si>
  <si>
    <t>A60</t>
  </si>
  <si>
    <t>"E13 - 1ks; 1"1</t>
  </si>
  <si>
    <t>59217029</t>
  </si>
  <si>
    <t>obrubník betonový silniční nájezdový 1000x150x150mm</t>
  </si>
  <si>
    <t>1693365731</t>
  </si>
  <si>
    <t>A52</t>
  </si>
  <si>
    <t xml:space="preserve">"místa pro přecházení; 4,1+4,1+4,3+4,0+4,0  "20.5</t>
  </si>
  <si>
    <t>59217030</t>
  </si>
  <si>
    <t>obrubník betonový silniční přechodový 1000x150x150-250mm</t>
  </si>
  <si>
    <t>424467416</t>
  </si>
  <si>
    <t>A53</t>
  </si>
  <si>
    <t>"napojení snížených obrub; 5*2"10</t>
  </si>
  <si>
    <t>59217031</t>
  </si>
  <si>
    <t>obrubník betonový silniční 1000x150x250mm</t>
  </si>
  <si>
    <t>-1602452468</t>
  </si>
  <si>
    <t>59217036</t>
  </si>
  <si>
    <t>obrubník betonový parkový přírodní 500x80x250mm</t>
  </si>
  <si>
    <t>-419733659</t>
  </si>
  <si>
    <t>A51</t>
  </si>
  <si>
    <t>"ohraničení chodníku; 9,3+7,0+9,3+37,7+5,7"69</t>
  </si>
  <si>
    <t>59217040</t>
  </si>
  <si>
    <t>obrubník betonový bezbariérový náběhový</t>
  </si>
  <si>
    <t>2009963820</t>
  </si>
  <si>
    <t>A55</t>
  </si>
  <si>
    <t>"2"2</t>
  </si>
  <si>
    <t>59217041</t>
  </si>
  <si>
    <t>obrubník betonový bezbariérový přímý</t>
  </si>
  <si>
    <t>644675500</t>
  </si>
  <si>
    <t>A56</t>
  </si>
  <si>
    <t>"nástupiště BUS zastávek; 28"28</t>
  </si>
  <si>
    <t>-736998873</t>
  </si>
  <si>
    <t>A61</t>
  </si>
  <si>
    <t>1481582974</t>
  </si>
  <si>
    <t>A62</t>
  </si>
  <si>
    <t>"1+1+1+1+1+1+1"7</t>
  </si>
  <si>
    <t>915231112</t>
  </si>
  <si>
    <t>Vodorovné dopravní značení přechody pro chodce, šipky, symboly retroreflexní bílý plast</t>
  </si>
  <si>
    <t>-1634943201</t>
  </si>
  <si>
    <t>A69</t>
  </si>
  <si>
    <t>"autobusová zastávka V11a 2x; (12+2,75*4+3,75*4+1,5*6)*2"94</t>
  </si>
  <si>
    <t>916131113</t>
  </si>
  <si>
    <t>Osazení silničního obrubníku betonového ležatého s boční opěrou do lože z betonu prostého</t>
  </si>
  <si>
    <t>659139579</t>
  </si>
  <si>
    <t>A57</t>
  </si>
  <si>
    <t>"nástupiště BUS zastávky; 28+2 "30</t>
  </si>
  <si>
    <t>916131213</t>
  </si>
  <si>
    <t>Osazení silničního obrubníku betonového stojatého s boční opěrou do lože z betonu prostého</t>
  </si>
  <si>
    <t>769742264</t>
  </si>
  <si>
    <t>916331112</t>
  </si>
  <si>
    <t>Osazení zahradního obrubníku betonového do lože z betonu s boční opěrou</t>
  </si>
  <si>
    <t>926866046</t>
  </si>
  <si>
    <t>A49</t>
  </si>
  <si>
    <t>916991121</t>
  </si>
  <si>
    <t>Lože pod obrubníky, krajníky nebo obruby z dlažebních kostek z betonu prostého</t>
  </si>
  <si>
    <t>164876502</t>
  </si>
  <si>
    <t>A50</t>
  </si>
  <si>
    <t>"69*0,1*0,3+30*0,1*0,6+82*0,1*0,35"6.74</t>
  </si>
  <si>
    <t>1539700893</t>
  </si>
  <si>
    <t>A73</t>
  </si>
  <si>
    <t>"- vyfrézovaný asfalt; 30,36"30.36</t>
  </si>
  <si>
    <t>-399486040</t>
  </si>
  <si>
    <t>1790185323</t>
  </si>
  <si>
    <t>A71</t>
  </si>
  <si>
    <t>"- odvoz na recyklační skládku, předpoklad do 15 km; 30,36*15"455.4</t>
  </si>
  <si>
    <t>-1570194577</t>
  </si>
  <si>
    <t>A70</t>
  </si>
  <si>
    <t>"30,36"30.36</t>
  </si>
  <si>
    <t>42</t>
  </si>
  <si>
    <t xml:space="preserve">SO 101.3   - Zpevněné plochy - účelová komunikace</t>
  </si>
  <si>
    <t>003 - Svislé a kompletní konstrukce</t>
  </si>
  <si>
    <t>004 - Vodorovné konstrukce</t>
  </si>
  <si>
    <t>-1447780960</t>
  </si>
  <si>
    <t>"350*(0,0230+0,0177)"14.245</t>
  </si>
  <si>
    <t>-1630726785</t>
  </si>
  <si>
    <t>"- nákup ornice pro ohumusování" 230*0,1*1,75</t>
  </si>
  <si>
    <t>B15</t>
  </si>
  <si>
    <t>"v drenážních tvárnicích" 177*0,015*1,75</t>
  </si>
  <si>
    <t>Součet</t>
  </si>
  <si>
    <t>-2035998095</t>
  </si>
  <si>
    <t>"drobné náletové keře; 20*5"100</t>
  </si>
  <si>
    <t>-860110104</t>
  </si>
  <si>
    <t>794162360</t>
  </si>
  <si>
    <t>674164256</t>
  </si>
  <si>
    <t>"včetně odvozu; 3"3</t>
  </si>
  <si>
    <t>286822699</t>
  </si>
  <si>
    <t>"včetně odvozu; 2"2</t>
  </si>
  <si>
    <t>-1392219382</t>
  </si>
  <si>
    <t>"včetně odvozu; 100"100</t>
  </si>
  <si>
    <t>-1012253238</t>
  </si>
  <si>
    <t>1679655064</t>
  </si>
  <si>
    <t>935892129</t>
  </si>
  <si>
    <t>1230801317</t>
  </si>
  <si>
    <t>" odstranění stávajícího krytu; 516"516</t>
  </si>
  <si>
    <t>409158215</t>
  </si>
  <si>
    <t>94180381</t>
  </si>
  <si>
    <t>1244085441</t>
  </si>
  <si>
    <t>441322257</t>
  </si>
  <si>
    <t>-1616567127</t>
  </si>
  <si>
    <t>-2065586370</t>
  </si>
  <si>
    <t>"482,20-30,90+1,65"452.95</t>
  </si>
  <si>
    <t>-577710108</t>
  </si>
  <si>
    <t>"do 15km; (482,20-30,90+1,65)*5"2264.75</t>
  </si>
  <si>
    <t>171152111</t>
  </si>
  <si>
    <t>Uložení sypaniny z hornin nesoudržných a sypkých do násypů zhutněných v aktivní zóně silnic a dálnic</t>
  </si>
  <si>
    <t>2012196271</t>
  </si>
  <si>
    <t>"dle tabulky kubatur; 30,90"30.9</t>
  </si>
  <si>
    <t>1048600738</t>
  </si>
  <si>
    <t>"(482,20-30,90+1,65)*1,9"860.605</t>
  </si>
  <si>
    <t>-797837572</t>
  </si>
  <si>
    <t>"482,20-30,90"451.3</t>
  </si>
  <si>
    <t>-1485403742</t>
  </si>
  <si>
    <t>859149610</t>
  </si>
  <si>
    <t>-1146332155</t>
  </si>
  <si>
    <t>"201,5+169,3+270,15"640.95</t>
  </si>
  <si>
    <t>272313711</t>
  </si>
  <si>
    <t>Základové klenby z betonu tř. C 20/25</t>
  </si>
  <si>
    <t>1141984543</t>
  </si>
  <si>
    <t>"prodloužení schodiště ; 1,15*0,8*0,8*2"1.472</t>
  </si>
  <si>
    <t>003</t>
  </si>
  <si>
    <t>Svislé a kompletní konstrukce</t>
  </si>
  <si>
    <t>327213111</t>
  </si>
  <si>
    <t>Zdění zdiva opěrných zdí z nepravidelných kamenů na maltu obj kamene do 0,02 m3 š spáry do 4 mm</t>
  </si>
  <si>
    <t>-410934323</t>
  </si>
  <si>
    <t>"boční zídky u schodiště; 1,15*0,6*0,6*2"0.828</t>
  </si>
  <si>
    <t>58381086</t>
  </si>
  <si>
    <t>kámen lomový upravený štípaný (80, 40, 20 cm) pískovec</t>
  </si>
  <si>
    <t>-2130389778</t>
  </si>
  <si>
    <t>"1,15*0,6*0,6*2*2,4"1.987</t>
  </si>
  <si>
    <t>004</t>
  </si>
  <si>
    <t>Vodorovné konstrukce</t>
  </si>
  <si>
    <t>430321515</t>
  </si>
  <si>
    <t>Schodišťová konstrukce a rampa ze ŽB tř. C 20/25</t>
  </si>
  <si>
    <t>-554673293</t>
  </si>
  <si>
    <t>"1,0*1,2*0,2"0.24</t>
  </si>
  <si>
    <t>430362021</t>
  </si>
  <si>
    <t>Výztuž schodišťové konstrukce a rampy svařovanými sítěmi Kari</t>
  </si>
  <si>
    <t>1448311686</t>
  </si>
  <si>
    <t>"0,01"0.01</t>
  </si>
  <si>
    <t>434191421</t>
  </si>
  <si>
    <t>Osazení schodišťových stupňů kamenných broušených nebo leštěných na desku</t>
  </si>
  <si>
    <t>-130150746</t>
  </si>
  <si>
    <t>"4*1,0"4</t>
  </si>
  <si>
    <t>58388024-R</t>
  </si>
  <si>
    <t>stupeň schodišťový pískovcový s drážkou 200x300x1000mm</t>
  </si>
  <si>
    <t>-1858267432</t>
  </si>
  <si>
    <t>564831111</t>
  </si>
  <si>
    <t>Podklad ze štěrkodrtě ŠD plochy přes 100 m2 tl 100 mm</t>
  </si>
  <si>
    <t>-1962581611</t>
  </si>
  <si>
    <t>"parkovací stání; 177+49*0,5"201.5</t>
  </si>
  <si>
    <t>564841112</t>
  </si>
  <si>
    <t>Podklad ze štěrkodrtě ŠD plochy přes 100 m2 tl 130 mm</t>
  </si>
  <si>
    <t>-1948492571</t>
  </si>
  <si>
    <t>408921151</t>
  </si>
  <si>
    <t>1851825662</t>
  </si>
  <si>
    <t>-1581149659</t>
  </si>
  <si>
    <t>317508819</t>
  </si>
  <si>
    <t>A48</t>
  </si>
  <si>
    <t>"dle tabulky kubatur; 2.80"2.8</t>
  </si>
  <si>
    <t>-1654011327</t>
  </si>
  <si>
    <t>"rozšíření pod komunikací; 185"185</t>
  </si>
  <si>
    <t>-2023392605</t>
  </si>
  <si>
    <t>"účelová komunikace; 502*2-185"819</t>
  </si>
  <si>
    <t>635334663</t>
  </si>
  <si>
    <t>"účelová komunikace; 502"502</t>
  </si>
  <si>
    <t>-343824573</t>
  </si>
  <si>
    <t>-346522656</t>
  </si>
  <si>
    <t>"chodník; 1,2+1,1"2.3</t>
  </si>
  <si>
    <t>59246017-R</t>
  </si>
  <si>
    <t>dlažba zatravňovací tvárnice vegetační tl.120mm</t>
  </si>
  <si>
    <t>-1667141520</t>
  </si>
  <si>
    <t xml:space="preserve">" dlažba  scada - parkovací stání; 177"177</t>
  </si>
  <si>
    <t>1797346032</t>
  </si>
  <si>
    <t>1399898179</t>
  </si>
  <si>
    <t>"reliéfní dlažba chodník; 1,2+1,1"2.3</t>
  </si>
  <si>
    <t>596412313</t>
  </si>
  <si>
    <t>Kladení dlažby z vegetačních tvárnic pozemních komunikací tl do 100 mm pl přes 300 m2</t>
  </si>
  <si>
    <t>-599249687</t>
  </si>
  <si>
    <t>"parkovací stání; 177"177</t>
  </si>
  <si>
    <t>837420188</t>
  </si>
  <si>
    <t>40445158</t>
  </si>
  <si>
    <t>sloupek směrový silniční plastový 1,2m</t>
  </si>
  <si>
    <t>-1109444028</t>
  </si>
  <si>
    <t>"sloupky Z11g ; 2"2</t>
  </si>
  <si>
    <t>537994276</t>
  </si>
  <si>
    <t>"1+1"2</t>
  </si>
  <si>
    <t>-1478681355</t>
  </si>
  <si>
    <t>-1867407220</t>
  </si>
  <si>
    <t>449595012</t>
  </si>
  <si>
    <t>"2+2+4"8</t>
  </si>
  <si>
    <t>-243913308</t>
  </si>
  <si>
    <t>"B11 - 1ks; 1"1</t>
  </si>
  <si>
    <t>-1480559382</t>
  </si>
  <si>
    <t>"- IP11a - 1ks; 1"1</t>
  </si>
  <si>
    <t>-1054420600</t>
  </si>
  <si>
    <t xml:space="preserve">"E7b - 1ks, E13 - 1ks;  1+1"2</t>
  </si>
  <si>
    <t>58381007</t>
  </si>
  <si>
    <t>kostka štípaná dlažební žula drobná 8/10</t>
  </si>
  <si>
    <t>-137680078</t>
  </si>
  <si>
    <t>"5*12*0,1"6</t>
  </si>
  <si>
    <t>-1766861872</t>
  </si>
  <si>
    <t>"oddělení parkoviště A59 místa pro přecházení; 37+2,5+2,5 "42</t>
  </si>
  <si>
    <t>-1703287395</t>
  </si>
  <si>
    <t>"napojení snížených obrub; 1+1+1"3</t>
  </si>
  <si>
    <t>-334168526</t>
  </si>
  <si>
    <t>2115371458</t>
  </si>
  <si>
    <t>912221111</t>
  </si>
  <si>
    <t>Montáž směrového sloupku silničního ocelového pružného zinkovaného ručním beraněním</t>
  </si>
  <si>
    <t>289389331</t>
  </si>
  <si>
    <t>-142001661</t>
  </si>
  <si>
    <t>"- nové dopravní značky ; 1+1+2"4</t>
  </si>
  <si>
    <t>-1150871458</t>
  </si>
  <si>
    <t>A54</t>
  </si>
  <si>
    <t>"nové dopravní značky; 2"2</t>
  </si>
  <si>
    <t>916111123</t>
  </si>
  <si>
    <t>Osazení obruby z drobných kostek s boční opěrou do lože z betonu prostého</t>
  </si>
  <si>
    <t>-940572785</t>
  </si>
  <si>
    <t>"vyznačení stání; 5*12"60</t>
  </si>
  <si>
    <t>-363879577</t>
  </si>
  <si>
    <t>1172024370</t>
  </si>
  <si>
    <t>1020104381</t>
  </si>
  <si>
    <t>"207*0,35*0,1+106*0,3*0,1"10.425</t>
  </si>
  <si>
    <t>-1776748081</t>
  </si>
  <si>
    <t>A72</t>
  </si>
  <si>
    <t>" vyfrézovaný asfalt; 118,68"118.68</t>
  </si>
  <si>
    <t>-2114522864</t>
  </si>
  <si>
    <t>-393295023</t>
  </si>
  <si>
    <t>764534192</t>
  </si>
  <si>
    <t>"118,68"118.68</t>
  </si>
  <si>
    <t>-689838511</t>
  </si>
  <si>
    <t>210,5</t>
  </si>
  <si>
    <t>21,5</t>
  </si>
  <si>
    <t>153</t>
  </si>
  <si>
    <t>SO 101.4 - Zpevněné plochy - parkoviště</t>
  </si>
  <si>
    <t>008 - Vedení dálková a přípojná</t>
  </si>
  <si>
    <t>260622954</t>
  </si>
  <si>
    <t>"350*(0,02921+0,064185*0,5)"21.456</t>
  </si>
  <si>
    <t>-2039201098</t>
  </si>
  <si>
    <t>-498570968</t>
  </si>
  <si>
    <t>"- dle tabulky kubatur; 495,06"495.06</t>
  </si>
  <si>
    <t>1002652233</t>
  </si>
  <si>
    <t>-517854911</t>
  </si>
  <si>
    <t>1554167001</t>
  </si>
  <si>
    <t>856660248</t>
  </si>
  <si>
    <t>"dle tabulky kubatur; 34,0"34</t>
  </si>
  <si>
    <t>386798029</t>
  </si>
  <si>
    <t>-103244976</t>
  </si>
  <si>
    <t>174151101</t>
  </si>
  <si>
    <t>Zásyp jam, šachet rýh nebo kolem objektů sypaninou se zhutněním</t>
  </si>
  <si>
    <t>-468467669</t>
  </si>
  <si>
    <t>"potrubí od budovy sociálního zařízení; 0,3*1,0*22"6.6</t>
  </si>
  <si>
    <t>175151101</t>
  </si>
  <si>
    <t>Obsypání potrubí strojně sypaninou bez prohození, uloženou do 3 m</t>
  </si>
  <si>
    <t>-1217000713</t>
  </si>
  <si>
    <t>"potrubí od budovy sociálního zařízení; 0,8*0,5*22"8.8</t>
  </si>
  <si>
    <t>581073552</t>
  </si>
  <si>
    <t>465879389</t>
  </si>
  <si>
    <t>1791697329</t>
  </si>
  <si>
    <t>"1479,6+249,0+102,3"1830.9</t>
  </si>
  <si>
    <t>58331200</t>
  </si>
  <si>
    <t>štěrkopísek netříděný</t>
  </si>
  <si>
    <t>-757597538</t>
  </si>
  <si>
    <t>"potrubí od budovy sociálního zařízení; (6,6+8,8)*1,8"27.72</t>
  </si>
  <si>
    <t>-471577004</t>
  </si>
  <si>
    <t>"(0,5+0,5+0,5+0,5)*41"82</t>
  </si>
  <si>
    <t>-347464169</t>
  </si>
  <si>
    <t>"0,5*0,1*41"2.05</t>
  </si>
  <si>
    <t>-1964825921</t>
  </si>
  <si>
    <t>"38+3"41</t>
  </si>
  <si>
    <t>-1188438256</t>
  </si>
  <si>
    <t>"41"41</t>
  </si>
  <si>
    <t>1112194460</t>
  </si>
  <si>
    <t>339921132</t>
  </si>
  <si>
    <t>Osazování betonových palisád do betonového základu v řadě výšky prvku přes 0,5 do 1 m</t>
  </si>
  <si>
    <t>536280698</t>
  </si>
  <si>
    <t>"konec chodníku; 2,0"2</t>
  </si>
  <si>
    <t>59228413</t>
  </si>
  <si>
    <t>palisáda betonová tyčová půlkulatá přírodní 175x200x800mm</t>
  </si>
  <si>
    <t>191326316</t>
  </si>
  <si>
    <t>"ukončení chodníku; 2,0/0,2"10</t>
  </si>
  <si>
    <t>-470046368</t>
  </si>
  <si>
    <t>1299448033</t>
  </si>
  <si>
    <t>"parkovací stání; 72,75*4,5+67,75*4,5+3,2*3,0"641.85</t>
  </si>
  <si>
    <t>-590203839</t>
  </si>
  <si>
    <t>1340389342</t>
  </si>
  <si>
    <t>"manipulační plocha;249+24"273</t>
  </si>
  <si>
    <t>564932111</t>
  </si>
  <si>
    <t>Podklad z mechanicky zpevněného kameniva MZK tl 100 mm</t>
  </si>
  <si>
    <t>-339182957</t>
  </si>
  <si>
    <t>"manipulační plocha; 249"249</t>
  </si>
  <si>
    <t>1932530666</t>
  </si>
  <si>
    <t>2030373104</t>
  </si>
  <si>
    <t>"dle tabulky kubatur; 21,73"21.73</t>
  </si>
  <si>
    <t>58381007-R</t>
  </si>
  <si>
    <t>kostka štípaná dlažební pískovcová drobná 8/10</t>
  </si>
  <si>
    <t>1403498283</t>
  </si>
  <si>
    <t>591211111</t>
  </si>
  <si>
    <t>Kladení dlažby z kostek drobných z kamene do lože z kameniva těženého tl 50 mm</t>
  </si>
  <si>
    <t>-1452837268</t>
  </si>
  <si>
    <t>-548958560</t>
  </si>
  <si>
    <t>"místo pro přecházení; 2,1+1,9+1,9"5.9</t>
  </si>
  <si>
    <t>59245226</t>
  </si>
  <si>
    <t>dlažba tvar obdélník betonová pro nevidomé 200x100x80mm barevná</t>
  </si>
  <si>
    <t>197242587</t>
  </si>
  <si>
    <t>"před objektem, přejezdný chodník; 3,9"3.9</t>
  </si>
  <si>
    <t>729540176</t>
  </si>
  <si>
    <t>"dlažba např. scada parkovací stání; 72,75*4,5+67,75*4,5+3,2*3,0"641.85</t>
  </si>
  <si>
    <t>-230274846</t>
  </si>
  <si>
    <t>-658498679</t>
  </si>
  <si>
    <t>"reliéfní dlažba; 2,1+1,9+1,9"5.9</t>
  </si>
  <si>
    <t>596211220</t>
  </si>
  <si>
    <t>Kladení zámkové dlažby komunikací pro pěší ručně tl 80 mm skupiny B pl do 50 m2</t>
  </si>
  <si>
    <t>-788988671</t>
  </si>
  <si>
    <t>499037031</t>
  </si>
  <si>
    <t>-1943230771</t>
  </si>
  <si>
    <t>008</t>
  </si>
  <si>
    <t>Vedení dálková a přípojná</t>
  </si>
  <si>
    <t>56241494x</t>
  </si>
  <si>
    <t>Uliční vpust komplet</t>
  </si>
  <si>
    <t>-244171683</t>
  </si>
  <si>
    <t>"ukončení odvodňovacího žlabu za budovou sociálního zařízení; 1"1</t>
  </si>
  <si>
    <t>59223260</t>
  </si>
  <si>
    <t>mříž vtoková litinová k uliční vpusti C250/D400 500x500mm</t>
  </si>
  <si>
    <t>2111971711</t>
  </si>
  <si>
    <t>871355221</t>
  </si>
  <si>
    <t>Kanalizační potrubí z tvrdého PVC jednovrstvé tuhost třídy SN8 DN 200</t>
  </si>
  <si>
    <t>-819836994</t>
  </si>
  <si>
    <t>"odpadní potrubí ze zadní části budovy včetně napojení; 22,0"22</t>
  </si>
  <si>
    <t>895941101</t>
  </si>
  <si>
    <t>Osazení vpusti kanalizační horské z betonových dílců rozměru 600/600 mm</t>
  </si>
  <si>
    <t>2144418380</t>
  </si>
  <si>
    <t>899203112</t>
  </si>
  <si>
    <t>Osazení mříží litinových včetně rámů a košů na bahno pro třídu zatížení B125, C250</t>
  </si>
  <si>
    <t>1636600951</t>
  </si>
  <si>
    <t>A43</t>
  </si>
  <si>
    <t>401395701</t>
  </si>
  <si>
    <t>"2+2+1+1"6</t>
  </si>
  <si>
    <t>-534136919</t>
  </si>
  <si>
    <t>898085534</t>
  </si>
  <si>
    <t>-1591828560</t>
  </si>
  <si>
    <t>"2+4+6+2"14</t>
  </si>
  <si>
    <t>40445608</t>
  </si>
  <si>
    <t>značky upravující přednost P1, P4 700mm</t>
  </si>
  <si>
    <t>1073638296</t>
  </si>
  <si>
    <t>"P4-1ks ; 1"1</t>
  </si>
  <si>
    <t>-497328041</t>
  </si>
  <si>
    <t>"C4a - 2ks ; 2"2</t>
  </si>
  <si>
    <t>-450052261</t>
  </si>
  <si>
    <t>1253365486</t>
  </si>
  <si>
    <t>"E9 - 1ks; 1"1</t>
  </si>
  <si>
    <t>59217019</t>
  </si>
  <si>
    <t>obrubník betonový chodníkový 1000x100x200mm</t>
  </si>
  <si>
    <t>-368540224</t>
  </si>
  <si>
    <t>"oddělení parkoviště A52 komunikace; 74+79"153</t>
  </si>
  <si>
    <t>-885590681</t>
  </si>
  <si>
    <t xml:space="preserve">"ohraničení pojížděného chodníku A51 místa pro přecházení; 9+4+4+4,5  "21.5</t>
  </si>
  <si>
    <t>-878968426</t>
  </si>
  <si>
    <t>"napojení snížených obrub; 1+1+1+1+1"5</t>
  </si>
  <si>
    <t>-115044266</t>
  </si>
  <si>
    <t>"ohraničení parkoviště A50 komunikace; 16+4,5+74+2+3,5+3,0+2,0+6+4,5+79+4,5+33-4-4-4,5-9 "210.5</t>
  </si>
  <si>
    <t>59217034</t>
  </si>
  <si>
    <t>obrubník betonový silniční 1000x150x300mm</t>
  </si>
  <si>
    <t>1737419106</t>
  </si>
  <si>
    <t>"dělicí ostrůvek; 1,6+2,5+1,6+2,5"8.2</t>
  </si>
  <si>
    <t>-244753371</t>
  </si>
  <si>
    <t>"ohraničení chodníku; 17,5+14,5"32</t>
  </si>
  <si>
    <t>59227054</t>
  </si>
  <si>
    <t>žlabovka příkopová betonová 500x500x130mm</t>
  </si>
  <si>
    <t>-286522987</t>
  </si>
  <si>
    <t>"odvodňovací žlab za budovou sociálního zařízení; 11,5"11.5</t>
  </si>
  <si>
    <t>1072308392</t>
  </si>
  <si>
    <t>"- nové dopravní značky ; 7"7</t>
  </si>
  <si>
    <t>-1345811270</t>
  </si>
  <si>
    <t>"nové dopravní značky; 6"6</t>
  </si>
  <si>
    <t>-1049037951</t>
  </si>
  <si>
    <t>"vyznačení parkovacích stání; 4,5*(28+30)"261</t>
  </si>
  <si>
    <t>847978141</t>
  </si>
  <si>
    <t>-882278783</t>
  </si>
  <si>
    <t>1443121342</t>
  </si>
  <si>
    <t>"405,2*0,35*0,1"14.182</t>
  </si>
  <si>
    <t>935112111</t>
  </si>
  <si>
    <t>Osazení příkopového žlabu do betonu tl 100 mm z betonových tvárnic š 500 mm</t>
  </si>
  <si>
    <t>-122751875</t>
  </si>
  <si>
    <t>-1938194763</t>
  </si>
  <si>
    <t>2,8</t>
  </si>
  <si>
    <t>37</t>
  </si>
  <si>
    <t xml:space="preserve">SO 101.5  - Zpevněné plochy - chodníky</t>
  </si>
  <si>
    <t>1380084</t>
  </si>
  <si>
    <t>"350*0,02974"10.409</t>
  </si>
  <si>
    <t>-1522454203</t>
  </si>
  <si>
    <t>"- nákup ornice pro ohumusování; 297,4*0,1*1,75"52.045</t>
  </si>
  <si>
    <t>1426797036</t>
  </si>
  <si>
    <t>"drobné náletové keře; 10*20"200</t>
  </si>
  <si>
    <t>-1582745274</t>
  </si>
  <si>
    <t>"drobné stromy - nevyžadující povolení - nálet; 15"15</t>
  </si>
  <si>
    <t>1512817312</t>
  </si>
  <si>
    <t>-1461333323</t>
  </si>
  <si>
    <t>1717424271</t>
  </si>
  <si>
    <t>112101125</t>
  </si>
  <si>
    <t>Odstranění stromů jehličnatých průměru kmene přes 900 do 1100 mm</t>
  </si>
  <si>
    <t>2116056992</t>
  </si>
  <si>
    <t>432245303</t>
  </si>
  <si>
    <t>"včetně odvozu; 30"30</t>
  </si>
  <si>
    <t>1656942027</t>
  </si>
  <si>
    <t>"včetně odvozu; 1"1</t>
  </si>
  <si>
    <t>-1295346790</t>
  </si>
  <si>
    <t>"včetně odvozu; 4"4</t>
  </si>
  <si>
    <t>1040924904</t>
  </si>
  <si>
    <t>"včetně odvozu; 200"200</t>
  </si>
  <si>
    <t>325562771</t>
  </si>
  <si>
    <t>"drobné stromy - nevyžadující povolení - nálet; 30"30</t>
  </si>
  <si>
    <t>-934730536</t>
  </si>
  <si>
    <t>-1659892016</t>
  </si>
  <si>
    <t>-2111430492</t>
  </si>
  <si>
    <t>112251105</t>
  </si>
  <si>
    <t>Odstranění pařezů průměru přes 900 do 1100 mm</t>
  </si>
  <si>
    <t>1327589449</t>
  </si>
  <si>
    <t>113106122</t>
  </si>
  <si>
    <t>Rozebrání dlažeb z kamenných dlaždic komunikací pro pěší ručně</t>
  </si>
  <si>
    <t>311418453</t>
  </si>
  <si>
    <t>"chodník podél přehrady; 68"68</t>
  </si>
  <si>
    <t>113107151</t>
  </si>
  <si>
    <t>Odstranění podkladu z kameniva těženého tl do 100 mm strojně pl přes 50 do 200 m2</t>
  </si>
  <si>
    <t>2125293665</t>
  </si>
  <si>
    <t>113202111</t>
  </si>
  <si>
    <t>Vytrhání obrub krajníků obrubníků stojatých</t>
  </si>
  <si>
    <t>-107885992</t>
  </si>
  <si>
    <t>"chodník u přehrady; 63"63</t>
  </si>
  <si>
    <t>-18520319</t>
  </si>
  <si>
    <t>-1688892425</t>
  </si>
  <si>
    <t>162201411</t>
  </si>
  <si>
    <t>Vodorovné přemístění kmenů stromů listnatých do 1 km D kmene přes 100 do 300 mm</t>
  </si>
  <si>
    <t>-1773751526</t>
  </si>
  <si>
    <t>162201415</t>
  </si>
  <si>
    <t>Vodorovné přemístění kmenů stromů jehličnatých do 1 km D kmene přes 100 do 300 mm</t>
  </si>
  <si>
    <t>290361580</t>
  </si>
  <si>
    <t>-1107110750</t>
  </si>
  <si>
    <t>-35421776</t>
  </si>
  <si>
    <t>-1618183850</t>
  </si>
  <si>
    <t>1178718644</t>
  </si>
  <si>
    <t>-1503409512</t>
  </si>
  <si>
    <t>162201514</t>
  </si>
  <si>
    <t>Vodorovné přemístění kmenů stromů jehličnatých do 1 km D kmene přes 900 do 1100 mm</t>
  </si>
  <si>
    <t>-1114738378</t>
  </si>
  <si>
    <t>31</t>
  </si>
  <si>
    <t>162201520</t>
  </si>
  <si>
    <t>Vodorovné přemístění pařezů do 1 km D přes 900 do 1100 mm</t>
  </si>
  <si>
    <t>-893818550</t>
  </si>
  <si>
    <t>32</t>
  </si>
  <si>
    <t>162351104</t>
  </si>
  <si>
    <t>Vodorovné přemístění přes 500 do 1000 m výkopku/sypaniny z horniny třídy těžitelnosti I skupiny 1 až 3</t>
  </si>
  <si>
    <t>-450544188</t>
  </si>
  <si>
    <t>A24</t>
  </si>
  <si>
    <t>"181,30"181.3</t>
  </si>
  <si>
    <t>33</t>
  </si>
  <si>
    <t>167151111</t>
  </si>
  <si>
    <t>Nakládání výkopku z hornin třídy těžitelnosti I skupiny 1 až 3 přes 100 m3</t>
  </si>
  <si>
    <t>1505233004</t>
  </si>
  <si>
    <t>34</t>
  </si>
  <si>
    <t>-1589206814</t>
  </si>
  <si>
    <t>"dle tabulky kubatur; 181,30"181.3</t>
  </si>
  <si>
    <t>35</t>
  </si>
  <si>
    <t>1045193264</t>
  </si>
  <si>
    <t>"- plochy pro ohumusování; 297,40"297.4</t>
  </si>
  <si>
    <t>36</t>
  </si>
  <si>
    <t>-1373621805</t>
  </si>
  <si>
    <t>"dle tabulky kubatur; 297,40"297.4</t>
  </si>
  <si>
    <t>24781170</t>
  </si>
  <si>
    <t>"156,8+41,0+229,90"427.7</t>
  </si>
  <si>
    <t>1614102575</t>
  </si>
  <si>
    <t>405727042</t>
  </si>
  <si>
    <t>-1122353074</t>
  </si>
  <si>
    <t>-957520285</t>
  </si>
  <si>
    <t>1573180426</t>
  </si>
  <si>
    <t>-807643758</t>
  </si>
  <si>
    <t>-1931032757</t>
  </si>
  <si>
    <t>-550312666</t>
  </si>
  <si>
    <t>"0,80*2,0*0,2"0.32</t>
  </si>
  <si>
    <t>-1188165131</t>
  </si>
  <si>
    <t>A47</t>
  </si>
  <si>
    <t>-288391675</t>
  </si>
  <si>
    <t>"2*2,0"4</t>
  </si>
  <si>
    <t>637716872</t>
  </si>
  <si>
    <t>1534473964</t>
  </si>
  <si>
    <t>190103271</t>
  </si>
  <si>
    <t>706593950</t>
  </si>
  <si>
    <t>-1333288435</t>
  </si>
  <si>
    <t>-1235568238</t>
  </si>
  <si>
    <t>-2117973721</t>
  </si>
  <si>
    <t>"dle tabulky kubatur; 2,10"2.1</t>
  </si>
  <si>
    <t>-1182415781</t>
  </si>
  <si>
    <t>"chodník pojížděný u vjezdu k výtahu; 29,0"29</t>
  </si>
  <si>
    <t>470886204</t>
  </si>
  <si>
    <t>"chodník pojížděný u vjezdu k výtahu; 29"29</t>
  </si>
  <si>
    <t>629182706</t>
  </si>
  <si>
    <t>"u silnice 0,04570km A61 0,14410km; 1,6+1,2"2.8</t>
  </si>
  <si>
    <t>1282497861</t>
  </si>
  <si>
    <t>"u vjezdu na silnici; 12"12</t>
  </si>
  <si>
    <t>819287862</t>
  </si>
  <si>
    <t>656539559</t>
  </si>
  <si>
    <t>"u silnice 0,04570km A52 0,14410km; 1,6+1,2"2.8</t>
  </si>
  <si>
    <t>-125603250</t>
  </si>
  <si>
    <t>1380122019</t>
  </si>
  <si>
    <t>2090126415</t>
  </si>
  <si>
    <t>"odpadní potrubí ze žlabu; 3,0"3</t>
  </si>
  <si>
    <t>-1246653563</t>
  </si>
  <si>
    <t>A75</t>
  </si>
  <si>
    <t>"1"1</t>
  </si>
  <si>
    <t>-533057615</t>
  </si>
  <si>
    <t>A76</t>
  </si>
  <si>
    <t>258861206</t>
  </si>
  <si>
    <t>A77</t>
  </si>
  <si>
    <t>-281218089</t>
  </si>
  <si>
    <t>A78</t>
  </si>
  <si>
    <t>"4"4</t>
  </si>
  <si>
    <t>777924475</t>
  </si>
  <si>
    <t>"- SDZ č. IP11a-1ks; 1"1</t>
  </si>
  <si>
    <t>-281545132</t>
  </si>
  <si>
    <t>"E9 - 1ks ; 1"1</t>
  </si>
  <si>
    <t>1423075158</t>
  </si>
  <si>
    <t>"ohraničení pojížděného chodníku A67 místa pro přecházení; 30,0+3,0+4,0"37</t>
  </si>
  <si>
    <t>-1897299327</t>
  </si>
  <si>
    <t>"oddělení chodníku A69 plochy před výtahem; 8,0"8</t>
  </si>
  <si>
    <t>-1330978141</t>
  </si>
  <si>
    <t>1862298962</t>
  </si>
  <si>
    <t>"- nové dopravní značky ; 2"2</t>
  </si>
  <si>
    <t>-685781170</t>
  </si>
  <si>
    <t>A74</t>
  </si>
  <si>
    <t>"nové dopravní značky; 1"1</t>
  </si>
  <si>
    <t>-781784817</t>
  </si>
  <si>
    <t>-1316037412</t>
  </si>
  <si>
    <t>287421972</t>
  </si>
  <si>
    <t>"401,2*0,35*0,1"14.042</t>
  </si>
  <si>
    <t>935932325</t>
  </si>
  <si>
    <t>Odvodňovací plastový žlab pro zatížení C250 vnitřní š 200 mm s roštem mřížkovým z nerez oceli</t>
  </si>
  <si>
    <t>-1953754601</t>
  </si>
  <si>
    <t>"0,14290-0,16280km; 18"18</t>
  </si>
  <si>
    <t>997013873</t>
  </si>
  <si>
    <t>Poplatek za uložení stavebního odpadu na recyklační skládce (skládkovné) zeminy a kamení zatříděného do Katalogu odpadů pod kódem 17 05 04</t>
  </si>
  <si>
    <t>-874388993</t>
  </si>
  <si>
    <t>-1586323985</t>
  </si>
  <si>
    <t>1996106607</t>
  </si>
  <si>
    <t>A81</t>
  </si>
  <si>
    <t>"odvoz do 15km; 41,135*15"617.025</t>
  </si>
  <si>
    <t>1819648583</t>
  </si>
  <si>
    <t>811913711</t>
  </si>
  <si>
    <t>SO 302 - Splašková kanalizace - septik</t>
  </si>
  <si>
    <t>006 - Úpravy povrchů, podlahy a osazovaní výplní</t>
  </si>
  <si>
    <t>115101201</t>
  </si>
  <si>
    <t>Čerpání vody na dopravní výšku do 10 m průměrný přítok do 500 l/min</t>
  </si>
  <si>
    <t>hod</t>
  </si>
  <si>
    <t>1936377617</t>
  </si>
  <si>
    <t>"viz příloha D302.1 - Technická zpráva; 15"15</t>
  </si>
  <si>
    <t>115101301</t>
  </si>
  <si>
    <t>Pohotovost čerpací soupravy pro dopravní výšku do 10 m přítok do 500 l/min</t>
  </si>
  <si>
    <t>den</t>
  </si>
  <si>
    <t>-1473379539</t>
  </si>
  <si>
    <t>"viz příloha D302.1 - Technická zpráva; 1,5"1.5</t>
  </si>
  <si>
    <t>131251204</t>
  </si>
  <si>
    <t>Hloubení jam zapažených v hornině třídy těžitelnosti I skupiny 3 objem do 500 m3 strojně</t>
  </si>
  <si>
    <t>138656168</t>
  </si>
  <si>
    <t>132254104.1</t>
  </si>
  <si>
    <t>Hloubení rýh zapažených š do 800 mm v hornině třídy těžitelnosti I skupiny 3 objem přes 100 m3 strojně</t>
  </si>
  <si>
    <t>-2041404300</t>
  </si>
  <si>
    <t>132254104.2</t>
  </si>
  <si>
    <t>1496867647</t>
  </si>
  <si>
    <t>"havarijní vsakovací potrubí; 10*0,60*1,7"10.2</t>
  </si>
  <si>
    <t>132254204</t>
  </si>
  <si>
    <t>Hloubení zapažených rýh š do 2000 mm v hornině třídy těžitelnosti I skupiny 3 objem do 500 m3</t>
  </si>
  <si>
    <t>1539073586</t>
  </si>
  <si>
    <t>151101101</t>
  </si>
  <si>
    <t>Zřízení příložného pažení a rozepření stěn rýh hl do 2 m</t>
  </si>
  <si>
    <t>-997424708</t>
  </si>
  <si>
    <t>151101102</t>
  </si>
  <si>
    <t>Zřízení příložného pažení a rozepření stěn rýh hl přes 2 do 4 m</t>
  </si>
  <si>
    <t>-1733671234</t>
  </si>
  <si>
    <t>151101111</t>
  </si>
  <si>
    <t>Odstranění příložného pažení a rozepření stěn rýh hl do 2 m</t>
  </si>
  <si>
    <t>-1795829880</t>
  </si>
  <si>
    <t>151101112</t>
  </si>
  <si>
    <t>Odstranění příložného pažení a rozepření stěn rýh hl přes 2 do 4 m</t>
  </si>
  <si>
    <t>1622185857</t>
  </si>
  <si>
    <t>"dle pol.č.151101102; 57.404"57.404</t>
  </si>
  <si>
    <t>162351103</t>
  </si>
  <si>
    <t>Vodorovné přemístění přes 50 do 500 m výkopku/sypaniny z horniny třídy těžitelnosti I skupiny 1 až 3</t>
  </si>
  <si>
    <t>410451239</t>
  </si>
  <si>
    <t>-1060067046</t>
  </si>
  <si>
    <t>-1049966633</t>
  </si>
  <si>
    <t>"86,496*5"432.48</t>
  </si>
  <si>
    <t>167151101</t>
  </si>
  <si>
    <t>Nakládání výkopku z hornin třídy těžitelnosti I skupiny 1 až 3 do 100 m3</t>
  </si>
  <si>
    <t>-404807345</t>
  </si>
  <si>
    <t>"58,896"58.896</t>
  </si>
  <si>
    <t>1519242753</t>
  </si>
  <si>
    <t>111114702</t>
  </si>
  <si>
    <t>"86,496*1,8"155.693</t>
  </si>
  <si>
    <t>790528640</t>
  </si>
  <si>
    <t>934343309</t>
  </si>
  <si>
    <t>"10,20+32,136+153,925+31,052-82,164"145.149</t>
  </si>
  <si>
    <t>174251101</t>
  </si>
  <si>
    <t>Zásyp jam, šachet rýh nebo kolem objektů sypaninou bez zhutnění</t>
  </si>
  <si>
    <t>2102557180</t>
  </si>
  <si>
    <t>1446267264</t>
  </si>
  <si>
    <t>-1752999833</t>
  </si>
  <si>
    <t>23531470x</t>
  </si>
  <si>
    <t>písek křemičitý frakce 2-4mm</t>
  </si>
  <si>
    <t>976142417</t>
  </si>
  <si>
    <t>"zemní filtr - náplň; 19,35*1,7"32.895</t>
  </si>
  <si>
    <t>-813551977</t>
  </si>
  <si>
    <t>"zásyp štěrk kom; 4,332*1,8"7.798</t>
  </si>
  <si>
    <t>58333651</t>
  </si>
  <si>
    <t>kamenivo těžené hrubé frakce 8/16</t>
  </si>
  <si>
    <t>-869718636</t>
  </si>
  <si>
    <t>"32,836"32.836</t>
  </si>
  <si>
    <t>58344003</t>
  </si>
  <si>
    <t>kamenivo drcené hrubé frakce 63/125</t>
  </si>
  <si>
    <t>-1105788765</t>
  </si>
  <si>
    <t>"vsak rýha;7,8*1,8"14.04</t>
  </si>
  <si>
    <t>213141111</t>
  </si>
  <si>
    <t>Zřízení vrstvy z geotextilie v rovině nebo ve sklonu do 1:5 š do 3 m</t>
  </si>
  <si>
    <t>566405449</t>
  </si>
  <si>
    <t>69311080</t>
  </si>
  <si>
    <t>geotextilie netkaná separační, ochranná, filtrační, drenážní PES 200g/m2</t>
  </si>
  <si>
    <t>-183123533</t>
  </si>
  <si>
    <t>451541111</t>
  </si>
  <si>
    <t>Lože pod potrubí otevřený výkop ze štěrkodrtě</t>
  </si>
  <si>
    <t>-214088776</t>
  </si>
  <si>
    <t>451573111</t>
  </si>
  <si>
    <t>Lože pod potrubí otevřený výkop ze štěrkopísku</t>
  </si>
  <si>
    <t>-1704051342</t>
  </si>
  <si>
    <t>"septik -podsyp; 3,14*2,64*0,05"0.414</t>
  </si>
  <si>
    <t>452112112</t>
  </si>
  <si>
    <t>Osazení betonových prstenců nebo rámů v do 100 mm pod poklopy a mříže</t>
  </si>
  <si>
    <t>-246642673</t>
  </si>
  <si>
    <t>452311141</t>
  </si>
  <si>
    <t>Podkladní desky z betonu prostého bez zvýšených nároků na prostředí tř. C 16/20 otevřený výkop</t>
  </si>
  <si>
    <t>-1269649811</t>
  </si>
  <si>
    <t>452351101</t>
  </si>
  <si>
    <t>Bednění podkladních desek nebo bloků nebo sedlového lože otevřený výkop</t>
  </si>
  <si>
    <t>1117086805</t>
  </si>
  <si>
    <t>452368211</t>
  </si>
  <si>
    <t>Výztuž podkladních desek nebo bloků nebo pražců otevřený výkop ze svařovaných sítí Kari</t>
  </si>
  <si>
    <t>1648276708</t>
  </si>
  <si>
    <t>59224146</t>
  </si>
  <si>
    <t>prstenec šachtový vyrovnávací betonový rovný 625x100x60mm</t>
  </si>
  <si>
    <t>2105950265</t>
  </si>
  <si>
    <t>59224148</t>
  </si>
  <si>
    <t>prstenec šachtový vyrovnávací betonový rovný 625x100x100mm</t>
  </si>
  <si>
    <t>-1333607020</t>
  </si>
  <si>
    <t>"septik; 3*1,01"3.03</t>
  </si>
  <si>
    <t>006</t>
  </si>
  <si>
    <t>Úpravy povrchů, podlahy a osazovaní výplní</t>
  </si>
  <si>
    <t>24633007</t>
  </si>
  <si>
    <t>pěna montážní PUR potrubí a studnařských skruží</t>
  </si>
  <si>
    <t>litr</t>
  </si>
  <si>
    <t>346642411</t>
  </si>
  <si>
    <t>632452123</t>
  </si>
  <si>
    <t>Potěr cementový stropu šachet hlazený ocelovým hladítkem</t>
  </si>
  <si>
    <t>-11278433</t>
  </si>
  <si>
    <t>"septik - utěsnění spojů; (2*3,14+2*2,64)*0,12"1.387</t>
  </si>
  <si>
    <t>28611223</t>
  </si>
  <si>
    <t>trubka drenážní flexibilní celoperforovaná PVC-U SN 4 DN 100 pro meliorace, dočasné nebo odlehčovací drenáže</t>
  </si>
  <si>
    <t>855936646</t>
  </si>
  <si>
    <t>"havarijní vsakovací potrubí; 10,0*1,015"10.15</t>
  </si>
  <si>
    <t>28611224</t>
  </si>
  <si>
    <t>trubka drenážní flexibilní celoperforovaná PVC-U SN 4 DN 125 pro meliorace, dočasné nebo odlehčovací drenáže</t>
  </si>
  <si>
    <t>-1713142975</t>
  </si>
  <si>
    <t>"vsakovací rýha; 24,0*1,015"24.36</t>
  </si>
  <si>
    <t>28611356</t>
  </si>
  <si>
    <t>koleno kanalizační PVC KG 125x45°</t>
  </si>
  <si>
    <t>453776162</t>
  </si>
  <si>
    <t>" vsakovací rýha;2*1,015"2.03</t>
  </si>
  <si>
    <t>28611358</t>
  </si>
  <si>
    <t>koleno kanalizační PVC KG 125x87°</t>
  </si>
  <si>
    <t>1251470793</t>
  </si>
  <si>
    <t>"vsakovací rýha; 2*1,015"2.03</t>
  </si>
  <si>
    <t>28611566</t>
  </si>
  <si>
    <t>objímka převlečná kanalizace plastové KG DN 125</t>
  </si>
  <si>
    <t>-1045687453</t>
  </si>
  <si>
    <t>"vsakovací rýha; 3*1,015"3.045</t>
  </si>
  <si>
    <t>28612244</t>
  </si>
  <si>
    <t>přesuvka kanalizační plastová PVC KG DN 200 SN12/16</t>
  </si>
  <si>
    <t>1988390232</t>
  </si>
  <si>
    <t>"3*1,015"3.045</t>
  </si>
  <si>
    <t>28619312</t>
  </si>
  <si>
    <t>trubka kanalizační PE-HD D 50mm</t>
  </si>
  <si>
    <t>-115397797</t>
  </si>
  <si>
    <t>"8*1,015"8.12</t>
  </si>
  <si>
    <t>28661762x</t>
  </si>
  <si>
    <t xml:space="preserve">poklop  litina DN 300 pro kontrolní šachtu s odvětráním</t>
  </si>
  <si>
    <t>310988441</t>
  </si>
  <si>
    <t>28661933</t>
  </si>
  <si>
    <t>poklop šachtový litinový DN 600 pro třídu zatížení B125</t>
  </si>
  <si>
    <t>1188005666</t>
  </si>
  <si>
    <t>"šachty 3ks, septik 3ks; 3+3"6</t>
  </si>
  <si>
    <t>59224051</t>
  </si>
  <si>
    <t>skruž pro kanalizační šachty se zabudovanými stupadly 100x50x12cm</t>
  </si>
  <si>
    <t>-1793263354</t>
  </si>
  <si>
    <t>"3*1,01"3.03</t>
  </si>
  <si>
    <t>59224052</t>
  </si>
  <si>
    <t>skruž pro kanalizační šachty se zabudovanými stupadly 100x100x12cm</t>
  </si>
  <si>
    <t>-506106494</t>
  </si>
  <si>
    <t>"2*1,01"2.02</t>
  </si>
  <si>
    <t>59224312</t>
  </si>
  <si>
    <t>kónus šachetní betonový kapsové plastové stupadlo 100x62,5x58cm</t>
  </si>
  <si>
    <t>-1996000265</t>
  </si>
  <si>
    <t>"šachty; 1*1,01"1.01</t>
  </si>
  <si>
    <t>59224315</t>
  </si>
  <si>
    <t>deska betonová zákrytová pro kruhové šachty 100/62,5x16,5cm</t>
  </si>
  <si>
    <t>-314910346</t>
  </si>
  <si>
    <t>"šachta; 2*1,01"2.02</t>
  </si>
  <si>
    <t>59224348</t>
  </si>
  <si>
    <t>těsnění elastomerové pro spojení šachetních dílů DN 1000</t>
  </si>
  <si>
    <t>-215005801</t>
  </si>
  <si>
    <t>871214201</t>
  </si>
  <si>
    <t>Montáž kanalizačního potrubí z PE SDR11 otevřený výkop sklon do 20 % svařovaných na tupo D 50x4,6 mm</t>
  </si>
  <si>
    <t>-97539643</t>
  </si>
  <si>
    <t>"výtlak z čerpací stanice do rozdělovací šachty; 8,0"8</t>
  </si>
  <si>
    <t>871228111</t>
  </si>
  <si>
    <t>Kladení drenážního potrubí z tvrdého PVC průměru přes 90 do 150 mm</t>
  </si>
  <si>
    <t>-1871648685</t>
  </si>
  <si>
    <t>871275211</t>
  </si>
  <si>
    <t>Kanalizační potrubí z tvrdého PVC jednovrstvé tuhost třídy SN4 DN 125</t>
  </si>
  <si>
    <t>1636889479</t>
  </si>
  <si>
    <t>"z rozdělovací šachty do vsaku; 6,0"6</t>
  </si>
  <si>
    <t>173182774</t>
  </si>
  <si>
    <t>871375221</t>
  </si>
  <si>
    <t>Kanalizační potrubí z tvrdého PVC jednovrstvé tuhost třídy SN8 DN 315</t>
  </si>
  <si>
    <t>1647167744</t>
  </si>
  <si>
    <t>"vsakovací rýha- kontrolní šachta;2,0"2</t>
  </si>
  <si>
    <t>877275210</t>
  </si>
  <si>
    <t>Montáž elektrokolen 45° na kanalizačním potrubí z PE trub d 125</t>
  </si>
  <si>
    <t>526034789</t>
  </si>
  <si>
    <t>"vsakovací rýha; 2+2+3"7</t>
  </si>
  <si>
    <t>877355210</t>
  </si>
  <si>
    <t>Montáž elektrokolen 45° na kanalizačním potrubí z PE trub d 200</t>
  </si>
  <si>
    <t>-157080147</t>
  </si>
  <si>
    <t>"3"3</t>
  </si>
  <si>
    <t>892352121</t>
  </si>
  <si>
    <t>Tlaková zkouška vzduchem potrubí DN 200 těsnícím vakem ucpávkovým</t>
  </si>
  <si>
    <t>úsek</t>
  </si>
  <si>
    <t>-1191432868</t>
  </si>
  <si>
    <t>894138001</t>
  </si>
  <si>
    <t>Příplatek ZKD 0,60 m výšky vstupu na stokách</t>
  </si>
  <si>
    <t>-671737263</t>
  </si>
  <si>
    <t>8944111115</t>
  </si>
  <si>
    <t>Čerpací stanice průměr 800mm, výčka 3,0m včetně poklopu a vystrjení</t>
  </si>
  <si>
    <t>-775061418</t>
  </si>
  <si>
    <t>8944111116</t>
  </si>
  <si>
    <t>Čerpací stanice - doprava</t>
  </si>
  <si>
    <t>398441848</t>
  </si>
  <si>
    <t>894411111x</t>
  </si>
  <si>
    <t>Zemní filtr</t>
  </si>
  <si>
    <t>-2080045146</t>
  </si>
  <si>
    <t>"biologický zemní filtr o rozměrech 5,3x3,1x1,5m, včetně osazení; 1"1</t>
  </si>
  <si>
    <t>894411112x</t>
  </si>
  <si>
    <t>Septik</t>
  </si>
  <si>
    <t>208590906</t>
  </si>
  <si>
    <t>"betonová tříkomorová nádrž o rozměrech 2840x2340x1895mm, včetně zákrytové desky A51 osazení; 1"1</t>
  </si>
  <si>
    <t>894411113x</t>
  </si>
  <si>
    <t>Zemní filtr - doprava</t>
  </si>
  <si>
    <t>1264661185</t>
  </si>
  <si>
    <t>894411114x</t>
  </si>
  <si>
    <t>Septik - doprava</t>
  </si>
  <si>
    <t>1760319082</t>
  </si>
  <si>
    <t>894411311</t>
  </si>
  <si>
    <t>Osazení betonových nebo železobetonových dílců pro šachty skruží rovných</t>
  </si>
  <si>
    <t>-325123907</t>
  </si>
  <si>
    <t>894412411</t>
  </si>
  <si>
    <t>Osazení betonových nebo železobetonových dílců pro šachty skruží přechodových</t>
  </si>
  <si>
    <t>-631438221</t>
  </si>
  <si>
    <t>894414211</t>
  </si>
  <si>
    <t>Osazení betonových nebo železobetonových dílců pro šachty desek zákrytových</t>
  </si>
  <si>
    <t>-1643803563</t>
  </si>
  <si>
    <t>899103112</t>
  </si>
  <si>
    <t>Osazení poklopů litinových, ocelových nebo železobetonových včetně rámů pro třídu zatížení B125, C250</t>
  </si>
  <si>
    <t>1266713945</t>
  </si>
  <si>
    <t>58562043x</t>
  </si>
  <si>
    <t>malta speciální nesmršťovací bal 25kg</t>
  </si>
  <si>
    <t>-593387424</t>
  </si>
  <si>
    <t>953334112</t>
  </si>
  <si>
    <t>Bobtnavý pásek do pracovních spar betonových kcí bentonitový 15 x 10 mm</t>
  </si>
  <si>
    <t>1498516780</t>
  </si>
  <si>
    <t>"utěsnění prostupů; 3,14*0,2*4+3,14*0,25*2"4.082</t>
  </si>
  <si>
    <t>977151125</t>
  </si>
  <si>
    <t>Jádrové vrty diamantovými korunkami do stavebních materiálů D přes 180 do 200 mm</t>
  </si>
  <si>
    <t>-538135567</t>
  </si>
  <si>
    <t>"4*0,12"0.48</t>
  </si>
  <si>
    <t>977151127</t>
  </si>
  <si>
    <t>Jádrové vrty diamantovými korunkami do stavebních materiálů D přes 225 do 250 mm</t>
  </si>
  <si>
    <t>-1744539314</t>
  </si>
  <si>
    <t>"2*0,12"0.24</t>
  </si>
  <si>
    <t>997221551</t>
  </si>
  <si>
    <t>Vodorovná doprava suti ze sypkých materiálů do 1 km</t>
  </si>
  <si>
    <t>-1868825706</t>
  </si>
  <si>
    <t>997221559</t>
  </si>
  <si>
    <t>Příplatek ZKD 1 km u vodorovné dopravy suti ze sypkých materiálů</t>
  </si>
  <si>
    <t>-1171595573</t>
  </si>
  <si>
    <t>"0,6*14"8.4</t>
  </si>
  <si>
    <t>997221611</t>
  </si>
  <si>
    <t>-192360078</t>
  </si>
  <si>
    <t>"0.6"0.6</t>
  </si>
  <si>
    <t>997221861</t>
  </si>
  <si>
    <t>Poplatek za uložení na recyklační skládce (skládkovné) stavebního odpadu z prostého betonu pod kódem 17 01 01</t>
  </si>
  <si>
    <t>229716754</t>
  </si>
  <si>
    <t>998276101</t>
  </si>
  <si>
    <t>Přesun hmot pro trubní vedení z trub z plastických hmot otevřený výkop</t>
  </si>
  <si>
    <t>1606873479</t>
  </si>
  <si>
    <t>HZS41311</t>
  </si>
  <si>
    <t>Jeřáb automobilní T148 AD 080.1</t>
  </si>
  <si>
    <t>mH</t>
  </si>
  <si>
    <t>1139355415</t>
  </si>
  <si>
    <t>A80</t>
  </si>
  <si>
    <t xml:space="preserve">SO 402.1  - Parkovací systém</t>
  </si>
  <si>
    <t>005122021T</t>
  </si>
  <si>
    <t>Doprava</t>
  </si>
  <si>
    <t>1915574376</t>
  </si>
  <si>
    <t>101233351223T</t>
  </si>
  <si>
    <t>Kabel BELDEN Cat.5e FTP, 4x2xAWG 24, LSOH plášť</t>
  </si>
  <si>
    <t>146223060</t>
  </si>
  <si>
    <t>222280214R00</t>
  </si>
  <si>
    <t>Kabel UTP/FTP Kat.5e v trubkách</t>
  </si>
  <si>
    <t>-2064039833</t>
  </si>
  <si>
    <t>3457114701R</t>
  </si>
  <si>
    <t>Trubka kabelová ohebná dvoupláštová korugovaná chránička,</t>
  </si>
  <si>
    <t>215007519</t>
  </si>
  <si>
    <t>"vnější plášť z HDPE, vnitřní z LDPE; vnější pr.=50mm, vnitřní pr.=41mm, mezní hodnota zatížení 450N/5 cm, teplptní rozsah -45; 215 "215</t>
  </si>
  <si>
    <t>35997444T</t>
  </si>
  <si>
    <t>MAN PATCHCORD UTP Cat 5e 0,5m</t>
  </si>
  <si>
    <t>ks</t>
  </si>
  <si>
    <t>1160992988</t>
  </si>
  <si>
    <t>371201110R</t>
  </si>
  <si>
    <t>Panel 19" rozvodný panel s filtrem a ochranou pojistkou,</t>
  </si>
  <si>
    <t>-1903214027</t>
  </si>
  <si>
    <t>"určení panelu k montáži do recku, výška 1,5U, délka kabelu 3m, plast odolný proti požáru A15 výboji; 5zásuvek s ochranným kolíkem 10A/250V; 1"1</t>
  </si>
  <si>
    <t>62230028</t>
  </si>
  <si>
    <t>Montáž chráničky kabelu kopoflex, včetně materiálu</t>
  </si>
  <si>
    <t>1936372199</t>
  </si>
  <si>
    <t>AB101</t>
  </si>
  <si>
    <t>Automatická pokladna - LED 8" displej, čárový kód, motorová čtecí štěrbina s pohlcením karty, příjem mincí a bankovek, vracení přeplatku</t>
  </si>
  <si>
    <t>-1871601795</t>
  </si>
  <si>
    <t>AB1200</t>
  </si>
  <si>
    <t>Kotevní sada automatické pokladny</t>
  </si>
  <si>
    <t>660381513</t>
  </si>
  <si>
    <t>AB500</t>
  </si>
  <si>
    <t>Kotevní sada terminálu nebo chemické kotvení</t>
  </si>
  <si>
    <t>1848210212</t>
  </si>
  <si>
    <t>ANT_02</t>
  </si>
  <si>
    <t>Externí antena LTE, včetně 10m kabelu</t>
  </si>
  <si>
    <t>701562583</t>
  </si>
  <si>
    <t>AS300BX2</t>
  </si>
  <si>
    <t>Samostatně stojící platební automat s platbou poplatku pomocí mincí, s vrácení přeplatku, barevný di mincemi, přijímá mince 5/10/20/50 CZK, 8"</t>
  </si>
  <si>
    <t>-1605728226</t>
  </si>
  <si>
    <t>Btmon</t>
  </si>
  <si>
    <t>Licence+mechanická montáž doplnění pokladny o možnost placení VISA a MASTERCARD</t>
  </si>
  <si>
    <t>1568214199</t>
  </si>
  <si>
    <t>CCTVIP218T</t>
  </si>
  <si>
    <t>PoE switch 16-port 10/100BaseT/Tx, 100M RJ45 portů:8, Podpora PoE, montáž do rozvaděče</t>
  </si>
  <si>
    <t>1169489447</t>
  </si>
  <si>
    <t>CD100</t>
  </si>
  <si>
    <t>Řídící PC parkovacího systému, OS Windous 10 Pro 64bit</t>
  </si>
  <si>
    <t>1410059677</t>
  </si>
  <si>
    <t>D01</t>
  </si>
  <si>
    <t>Parkovací systém - doprava 3,5T</t>
  </si>
  <si>
    <t>-136113625</t>
  </si>
  <si>
    <t>EB170</t>
  </si>
  <si>
    <t>Vjezdový terminál, napájení 230V AC/600W, vydavač papírových karet s čárovým kódem a kapacitou na jedno naplnění 5.000ks</t>
  </si>
  <si>
    <t>-1239407831</t>
  </si>
  <si>
    <t>KNZ_02</t>
  </si>
  <si>
    <t>Antení konzola pro externí antenu LTE, včetně kotvení</t>
  </si>
  <si>
    <t>-1099085985</t>
  </si>
  <si>
    <t>KS20</t>
  </si>
  <si>
    <t>Kotevní sada závory PARKnebo chemické kotvení</t>
  </si>
  <si>
    <t>-1723948693</t>
  </si>
  <si>
    <t>LD 102</t>
  </si>
  <si>
    <t>1-kanálový indukční detektor vozidel</t>
  </si>
  <si>
    <t>199617693</t>
  </si>
  <si>
    <t>M01</t>
  </si>
  <si>
    <t>Parkovací systém - montáž</t>
  </si>
  <si>
    <t>-1135583544</t>
  </si>
  <si>
    <t>M02</t>
  </si>
  <si>
    <t>Platební automat - montáž</t>
  </si>
  <si>
    <t>1962574219</t>
  </si>
  <si>
    <t>M03</t>
  </si>
  <si>
    <t>Parkovací systém - konfigurace komponennt</t>
  </si>
  <si>
    <t>-27398302</t>
  </si>
  <si>
    <t>M04</t>
  </si>
  <si>
    <t>Parkovací systém zaškolení</t>
  </si>
  <si>
    <t>2066101722</t>
  </si>
  <si>
    <t>M06</t>
  </si>
  <si>
    <t>Osazení indukčních smyček včetně jejich zapravení</t>
  </si>
  <si>
    <t>-1695094530</t>
  </si>
  <si>
    <t>M07</t>
  </si>
  <si>
    <t>Vyzkoušení a uvedení do provozu</t>
  </si>
  <si>
    <t>-48774336</t>
  </si>
  <si>
    <t>M08</t>
  </si>
  <si>
    <t>Montáž datového rozvaděče</t>
  </si>
  <si>
    <t>1507204141</t>
  </si>
  <si>
    <t>M09</t>
  </si>
  <si>
    <t>Zakončení datové kabeláže FTP</t>
  </si>
  <si>
    <t>-87687026</t>
  </si>
  <si>
    <t>MOD_24</t>
  </si>
  <si>
    <t>Modularní patch panel 24 modulů, včetně 6x keystoun CAT.5E STP včetně montáže</t>
  </si>
  <si>
    <t>368324356</t>
  </si>
  <si>
    <t>MOD01</t>
  </si>
  <si>
    <t>Připojení místní LAN do Internetu, LTE modem, SIM kartu zajistí provozovatel</t>
  </si>
  <si>
    <t>-1914729440</t>
  </si>
  <si>
    <t>NZZ-S</t>
  </si>
  <si>
    <t>Samostatné zastřešení platebního automatu</t>
  </si>
  <si>
    <t>1200803351</t>
  </si>
  <si>
    <t>P300</t>
  </si>
  <si>
    <t>Rameno závory, 3m 45*100mm</t>
  </si>
  <si>
    <t>2015764576</t>
  </si>
  <si>
    <t>PARK 15</t>
  </si>
  <si>
    <t>Automatická závora, max.3m, rychlost 0,8-1,5</t>
  </si>
  <si>
    <t>75272587</t>
  </si>
  <si>
    <t>R02</t>
  </si>
  <si>
    <t>Elektrorevize</t>
  </si>
  <si>
    <t>-97248778</t>
  </si>
  <si>
    <t>RAX-UP-450</t>
  </si>
  <si>
    <t>Ukládací police do datového rozvaděče s pertorací, výška 1U, hloubka 450M</t>
  </si>
  <si>
    <t>-1845346564</t>
  </si>
  <si>
    <t>RAX-VP</t>
  </si>
  <si>
    <t>Vyvyzovací panel pro datové rozvaděče, výška 1U</t>
  </si>
  <si>
    <t>-1541457273</t>
  </si>
  <si>
    <t>RBA_09</t>
  </si>
  <si>
    <t>Nástěnný jednodílný datový rozvaděč v provedení 9U a rozměrech 600x500x595mm</t>
  </si>
  <si>
    <t>-1436636720</t>
  </si>
  <si>
    <t>38</t>
  </si>
  <si>
    <t>SB171</t>
  </si>
  <si>
    <t>Výjezdový terminál, nerezové provední skříně, napájení 230v AC/600W čtení parkovací karty</t>
  </si>
  <si>
    <t>1495791204</t>
  </si>
  <si>
    <t>39</t>
  </si>
  <si>
    <t>SELF2000</t>
  </si>
  <si>
    <t>Doplnění pokladny o možnost placení VISA a MASTERCARD, bez pinu/s pinem, bezkontaktně, vyžaduje připojení pokladny na LAN/internet</t>
  </si>
  <si>
    <t>-1854989995</t>
  </si>
  <si>
    <t>40</t>
  </si>
  <si>
    <t>SWDAT</t>
  </si>
  <si>
    <t>Základní SW licence pro technologii parkovacího systému++kompletní sada reportů - instaluje se na CD100</t>
  </si>
  <si>
    <t>-1378569343</t>
  </si>
  <si>
    <t>41</t>
  </si>
  <si>
    <t>Tab2</t>
  </si>
  <si>
    <t>Zobrazovací tablo - volné kapacity parkoviště, umístěné na sloupek včetně montáže</t>
  </si>
  <si>
    <t>1318390104</t>
  </si>
  <si>
    <t>WIRE1</t>
  </si>
  <si>
    <t>Návin indukční smyčky ve vozovce</t>
  </si>
  <si>
    <t>-513268332</t>
  </si>
  <si>
    <t>43</t>
  </si>
  <si>
    <t>WIZLAN2</t>
  </si>
  <si>
    <t>Převodník LAN pro terminály</t>
  </si>
  <si>
    <t>-91831844</t>
  </si>
  <si>
    <t>44</t>
  </si>
  <si>
    <t>ZP_02</t>
  </si>
  <si>
    <t>Zednické práce, vysekání+zapravení</t>
  </si>
  <si>
    <t>-1596353657</t>
  </si>
  <si>
    <t xml:space="preserve">SO 402.2  - Kamerový systém</t>
  </si>
  <si>
    <t>0051220217</t>
  </si>
  <si>
    <t>Mimostaveništní doprava</t>
  </si>
  <si>
    <t>1179728753</t>
  </si>
  <si>
    <t>101233334043T</t>
  </si>
  <si>
    <t>SWITCH POE - součást parkovacího systému</t>
  </si>
  <si>
    <t>863304279</t>
  </si>
  <si>
    <t>210010003RU2</t>
  </si>
  <si>
    <t>Trubka ohebná pod omítkou, vnější průměr 25mmvčetně dodávky</t>
  </si>
  <si>
    <t>-494198595</t>
  </si>
  <si>
    <t>460680022RT1</t>
  </si>
  <si>
    <t>Průraz zdivem v cihlové zdi tloušťky 300mmdo průměru 60mm</t>
  </si>
  <si>
    <t>1403610421</t>
  </si>
  <si>
    <t>612403382R00</t>
  </si>
  <si>
    <t>Hrubá výplň ve stěnách do 50*70mm maltou ze SMS</t>
  </si>
  <si>
    <t>1745033753</t>
  </si>
  <si>
    <t>7608</t>
  </si>
  <si>
    <t>Záznamové zařízení až pro 8 IP kamer s umožněním zašifrování záznamu</t>
  </si>
  <si>
    <t>-1509786688</t>
  </si>
  <si>
    <t>974031132</t>
  </si>
  <si>
    <t>Vysekání rýh ve zdivu cihelném hl do 50 mm š do 70 mm</t>
  </si>
  <si>
    <t>1508668471</t>
  </si>
  <si>
    <t>CCT-pat</t>
  </si>
  <si>
    <t>Patice pro kameru</t>
  </si>
  <si>
    <t>-1850110956</t>
  </si>
  <si>
    <t>CCTV381t</t>
  </si>
  <si>
    <t>Provozní kniha kamerových systémů CCTV - Asociace Gremium Alarm</t>
  </si>
  <si>
    <t>1600931762</t>
  </si>
  <si>
    <t>disk 1T</t>
  </si>
  <si>
    <t>Pevný disk 1TB 24/7</t>
  </si>
  <si>
    <t>-2101513112</t>
  </si>
  <si>
    <t>ELE-25</t>
  </si>
  <si>
    <t>Kabel speciální FTP Cat5e pevně uložený</t>
  </si>
  <si>
    <t>1444487944</t>
  </si>
  <si>
    <t>ER-65</t>
  </si>
  <si>
    <t>Spojovací materiál, konektory, keystouny, hmoždinky</t>
  </si>
  <si>
    <t>-329132723</t>
  </si>
  <si>
    <t>HIK2T</t>
  </si>
  <si>
    <t>4,0Megapixelová, IP venkovní s IR přísvitem serie EXIR 1/3" obj.2,8mm</t>
  </si>
  <si>
    <t>-1892343005</t>
  </si>
  <si>
    <t>IN_45</t>
  </si>
  <si>
    <t>Informační cedulka - kamerový systém</t>
  </si>
  <si>
    <t>-848781693</t>
  </si>
  <si>
    <t>KB-2</t>
  </si>
  <si>
    <t>Kabeláž FTP CAT 5.E</t>
  </si>
  <si>
    <t>-90716389</t>
  </si>
  <si>
    <t>MTŽ</t>
  </si>
  <si>
    <t>Elektromontážní práce, montáž, nastavení, zaškolení obsluhy</t>
  </si>
  <si>
    <t>-602081124</t>
  </si>
  <si>
    <t>SO 701.1 - Bodova sociálního zařízení- stavební část</t>
  </si>
  <si>
    <t>711 - Izolace proti vodě, vlhkosti a plynu</t>
  </si>
  <si>
    <t>713 - Izolace tepelné</t>
  </si>
  <si>
    <t>762 - Konstrukce tesařské</t>
  </si>
  <si>
    <t>763 - Konstrukce montované</t>
  </si>
  <si>
    <t>764 - Konstrukce klempířské</t>
  </si>
  <si>
    <t>766 - Konstrukce truhlářské</t>
  </si>
  <si>
    <t>767 - Konstrukce zámečnické</t>
  </si>
  <si>
    <t>771 - Podlahy z dlaždic</t>
  </si>
  <si>
    <t>781 - Obklady</t>
  </si>
  <si>
    <t>783 - Nátěry</t>
  </si>
  <si>
    <t>784 - Malby a tapety</t>
  </si>
  <si>
    <t>122251102</t>
  </si>
  <si>
    <t>Odkopávky a prokopávky nezapažené v hornině třídy těžitelnosti I skupiny 3 objem do 50 m3 strojně</t>
  </si>
  <si>
    <t>355084895</t>
  </si>
  <si>
    <t>"12,5*7,50*0,35"32.813</t>
  </si>
  <si>
    <t>132251101</t>
  </si>
  <si>
    <t>Hloubení rýh nezapažených š do 800 mm v hornině třídy těžitelnosti I skupiny 3 objem do 20 m3 strojně</t>
  </si>
  <si>
    <t>-1512855215</t>
  </si>
  <si>
    <t>1532015565</t>
  </si>
  <si>
    <t>"32,813+10,152"42.965</t>
  </si>
  <si>
    <t>1963633611</t>
  </si>
  <si>
    <t>"42,965*10"429.65</t>
  </si>
  <si>
    <t>1529008132</t>
  </si>
  <si>
    <t>-1261435789</t>
  </si>
  <si>
    <t>"42,965*1,7"73.041</t>
  </si>
  <si>
    <t>531443485</t>
  </si>
  <si>
    <t>271532213</t>
  </si>
  <si>
    <t>Podsyp pod základové konstrukce se zhutněním z hrubého kameniva frakce 8 až 16 mm</t>
  </si>
  <si>
    <t>1153414478</t>
  </si>
  <si>
    <t>"3,55*9,00*0,15"4.792</t>
  </si>
  <si>
    <t>273313511</t>
  </si>
  <si>
    <t>Základové desky z betonu tř. C 12/15</t>
  </si>
  <si>
    <t>-1728391129</t>
  </si>
  <si>
    <t>"4,05*9,5*0,12"4.617</t>
  </si>
  <si>
    <t>273313611</t>
  </si>
  <si>
    <t>Základové desky z betonu tř. C 16/20</t>
  </si>
  <si>
    <t>-1401914096</t>
  </si>
  <si>
    <t>273362021</t>
  </si>
  <si>
    <t>Výztuž základových desek svařovanými sítěmi Kari</t>
  </si>
  <si>
    <t>496483944</t>
  </si>
  <si>
    <t>"4,05*9,50*4,44*1,25*0,001"0.214</t>
  </si>
  <si>
    <t>274313611</t>
  </si>
  <si>
    <t>Základové pásy z betonu tř. C 16/20</t>
  </si>
  <si>
    <t>-1724915085</t>
  </si>
  <si>
    <t>275313611</t>
  </si>
  <si>
    <t>Základové patky z betonu tř. C 16/20</t>
  </si>
  <si>
    <t>-1205201568</t>
  </si>
  <si>
    <t>275351121</t>
  </si>
  <si>
    <t>Zřízení bednění základových patek</t>
  </si>
  <si>
    <t>-1876408321</t>
  </si>
  <si>
    <t>"(0,50+0,50+0,55+0,55)*0,50*4"4.2</t>
  </si>
  <si>
    <t>275351122</t>
  </si>
  <si>
    <t>Odstranění bednění základových patek</t>
  </si>
  <si>
    <t>-1584263489</t>
  </si>
  <si>
    <t>279113133</t>
  </si>
  <si>
    <t>Základová zeď tl přes 200 do 250 mm z tvárnic ztraceného bednění včetně výplně z betonu tř. C 16/20</t>
  </si>
  <si>
    <t>-1441925939</t>
  </si>
  <si>
    <t>"(9,50+9,50+3,55+3,55)*0,28"7.308</t>
  </si>
  <si>
    <t>279113135</t>
  </si>
  <si>
    <t>Základová zeď tl přes 300 do 400 mm z tvárnic ztraceného bednění včetně výplně z betonu tř. C 16/20</t>
  </si>
  <si>
    <t>734572892</t>
  </si>
  <si>
    <t>"2,50*0,28"0.7</t>
  </si>
  <si>
    <t>279361821</t>
  </si>
  <si>
    <t>Výztuž základových zdí nosných betonářskou ocelí 10 505</t>
  </si>
  <si>
    <t>1534598699</t>
  </si>
  <si>
    <t>"(7,308+0,70)*12,00*0,001"0.096</t>
  </si>
  <si>
    <t>311113135</t>
  </si>
  <si>
    <t>Nosná zeď tl přes 300 do 400 mm z hladkých tvárnic ztraceného bednění včetně výplně z betonu tř. C 16/20</t>
  </si>
  <si>
    <t>-1676686928</t>
  </si>
  <si>
    <t>311235145</t>
  </si>
  <si>
    <t>Zdivo jednovrstvé z cihel broušených přes P10 do P15 na tenkovrstvou maltu tl 250 mm</t>
  </si>
  <si>
    <t>-515146702</t>
  </si>
  <si>
    <t>"((9,60+9,60+3,55+3,55)*2,75)-(0,90*2,50*3)"65.575</t>
  </si>
  <si>
    <t>311361821</t>
  </si>
  <si>
    <t>Výztuž nosných zdí betonářskou ocelí 10 505</t>
  </si>
  <si>
    <t>-959712589</t>
  </si>
  <si>
    <t>317168012</t>
  </si>
  <si>
    <t>Překlad keramický plochý š 115 mm dl 1250 mm</t>
  </si>
  <si>
    <t>391457596</t>
  </si>
  <si>
    <t>342244211</t>
  </si>
  <si>
    <t>Příčka z cihel broušených na tenkovrstvou maltu tloušťky 115 mm</t>
  </si>
  <si>
    <t>626384968</t>
  </si>
  <si>
    <t>"((3,55+3,55+3,55+3,55+1,90)*2,75)-(0,85*2,50*2)-(0,80*2,00)"38.425</t>
  </si>
  <si>
    <t>342291121</t>
  </si>
  <si>
    <t>Ukotvení příček k cihelným konstrukcím plochými kotvami</t>
  </si>
  <si>
    <t>1048223245</t>
  </si>
  <si>
    <t>"8*2,75"22</t>
  </si>
  <si>
    <t>346244353</t>
  </si>
  <si>
    <t>Obezdívka koupelnových van ploch rovných tl 75 mm z pórobetonových přesných tvárnic</t>
  </si>
  <si>
    <t>-728398372</t>
  </si>
  <si>
    <t>417321515</t>
  </si>
  <si>
    <t>Ztužující pásy a věnce ze ŽB tř. C 25/30</t>
  </si>
  <si>
    <t>675057206</t>
  </si>
  <si>
    <t>417351115</t>
  </si>
  <si>
    <t>Zřízení bednění ztužujících věnců</t>
  </si>
  <si>
    <t>-975791200</t>
  </si>
  <si>
    <t>417351116</t>
  </si>
  <si>
    <t>Odstranění bednění ztužujících věnců</t>
  </si>
  <si>
    <t>15998602</t>
  </si>
  <si>
    <t>417361821</t>
  </si>
  <si>
    <t>Výztuž ztužujících pásů a věnců betonářskou ocelí 10 505</t>
  </si>
  <si>
    <t>-981939004</t>
  </si>
  <si>
    <t>"1,191*150*0,001"0.179</t>
  </si>
  <si>
    <t>28376011</t>
  </si>
  <si>
    <t>deska perimetrická fasádní soklová 150kPa λ=0,035 tl 30mm</t>
  </si>
  <si>
    <t>-585073256</t>
  </si>
  <si>
    <t>"13,75*1,08"14.85</t>
  </si>
  <si>
    <t>612323111</t>
  </si>
  <si>
    <t>Vápenocementová omítka hladkých vnitřních stěn tloušťky do 5 mm nanášená ručně</t>
  </si>
  <si>
    <t>-604322444</t>
  </si>
  <si>
    <t>612323191</t>
  </si>
  <si>
    <t>Příplatek k vápenocementové omítce hladkých vnitřních stěn za každý další 1 mm tloušťky ručně</t>
  </si>
  <si>
    <t>361755282</t>
  </si>
  <si>
    <t>622131121</t>
  </si>
  <si>
    <t>Penetrační nátěr vnějších stěn nanášený ručně</t>
  </si>
  <si>
    <t>-1192089656</t>
  </si>
  <si>
    <t>"pod KZS; (9,60+9,60+4,15+4,15)*3,00"82.5</t>
  </si>
  <si>
    <t>622142001</t>
  </si>
  <si>
    <t>Potažení vnějších stěn sklovláknitým pletivem vtlačeným do tenkovrstvé hmoty</t>
  </si>
  <si>
    <t>1603914562</t>
  </si>
  <si>
    <t>"zídka pro přípojkové skříně; (0,40+0,40+2,50+2,50)*1,50"8.7</t>
  </si>
  <si>
    <t>622151031</t>
  </si>
  <si>
    <t>Penetrační silikonový nátěr vnějších pastovitých tenkovrstvých omítek stěn</t>
  </si>
  <si>
    <t>1700065944</t>
  </si>
  <si>
    <t>622211001</t>
  </si>
  <si>
    <t>Montáž kontaktního zateplení vnějších stěn lepením a mechanickým kotvením polystyrénových desek do betonu a zdiva tl do 40 mm</t>
  </si>
  <si>
    <t>-1409145680</t>
  </si>
  <si>
    <t>"(9,60+9,60+4,15+4,15)*0,50"13.75</t>
  </si>
  <si>
    <t>622221101</t>
  </si>
  <si>
    <t>Montáž kontaktního zateplení vnějších stěn lepením a mechanickým kotvením desek z minerální vlny s kolmou orientací do zdiva a betonu tl do 40 mm</t>
  </si>
  <si>
    <t>410204300</t>
  </si>
  <si>
    <t>"(9,60+9,60+4,15+4,15)*2,60"71.5</t>
  </si>
  <si>
    <t>622531002</t>
  </si>
  <si>
    <t>Tenkovrstvá silikonová zrnitá omítka zrnitost 1,0 mm vnějších stěn</t>
  </si>
  <si>
    <t>53704618</t>
  </si>
  <si>
    <t>631311115</t>
  </si>
  <si>
    <t>Mazanina tl přes 50 do 80 mm z betonu prostého bez zvýšených nároků na prostředí tř. C 20/25</t>
  </si>
  <si>
    <t>-1220272929</t>
  </si>
  <si>
    <t>"(11,60+2,40+4,20+11,60+1,00)*0,08"2.464</t>
  </si>
  <si>
    <t>631319011</t>
  </si>
  <si>
    <t>Příplatek k mazanině tl přes 50 do 80 mm za přehlazení povrchu</t>
  </si>
  <si>
    <t>-1733940526</t>
  </si>
  <si>
    <t>631319171</t>
  </si>
  <si>
    <t>Příplatek k mazanině tl přes 50 do 80 mm za stržení povrchu spodní vrstvy před vložením výztuže</t>
  </si>
  <si>
    <t>1169765797</t>
  </si>
  <si>
    <t>631319195</t>
  </si>
  <si>
    <t>Příplatek k mazanině tl přes 50 do 80 mm za plochu do 5 m2</t>
  </si>
  <si>
    <t>-2035846204</t>
  </si>
  <si>
    <t>"(2,40+4,20)*0,08"0.528</t>
  </si>
  <si>
    <t>631362021</t>
  </si>
  <si>
    <t>Výztuž mazanin svařovanými sítěmi Kari</t>
  </si>
  <si>
    <t>-1149632383</t>
  </si>
  <si>
    <t>"(11,60+2,40+4,20+11,60+1,00)*3,33*1,25*0,001"0.128</t>
  </si>
  <si>
    <t>63151506</t>
  </si>
  <si>
    <t>deska tepelně izolační minerální kontaktních fasád kolmé vlákno λ=0,040-0,041 tl 30mm</t>
  </si>
  <si>
    <t>-1817694683</t>
  </si>
  <si>
    <t>"71,5*1,08"77.22</t>
  </si>
  <si>
    <t>632481213</t>
  </si>
  <si>
    <t>Separační vrstva z PE fólie</t>
  </si>
  <si>
    <t>-2025247893</t>
  </si>
  <si>
    <t>"(11,60+2,40+4,20+11,60+1,00)"30.8</t>
  </si>
  <si>
    <t>634112114</t>
  </si>
  <si>
    <t>Obvodová dilatace podlahovým páskem z pěnového PE mezi stěnou a mazaninou nebo potěrem v 120 mm</t>
  </si>
  <si>
    <t>-248915145</t>
  </si>
  <si>
    <t>"(3,55*10)+9,00+9,00+1,90+1,90"57.3</t>
  </si>
  <si>
    <t>941211111</t>
  </si>
  <si>
    <t>Montáž lešení řadového rámového lehkého zatížení do 200 kg/m2 š od 0,6 do 0,9 m v do 10 m</t>
  </si>
  <si>
    <t>672694678</t>
  </si>
  <si>
    <t>"(10,70+10,70+6,00+6,00)*3,20"106.88</t>
  </si>
  <si>
    <t>941211211</t>
  </si>
  <si>
    <t>Příplatek k lešení řadovému rámovému lehkému do 200 kg/m2 š od 0,6 do 0,9 m v do 10 m za každý den použití</t>
  </si>
  <si>
    <t>-844655253</t>
  </si>
  <si>
    <t>"106,88*30"3206.4</t>
  </si>
  <si>
    <t>941211811</t>
  </si>
  <si>
    <t>Demontáž lešení řadového rámového lehkého zatížení do 200 kg/m2 š od 0,6 do 0,9 m v do 10 m</t>
  </si>
  <si>
    <t>1013235031</t>
  </si>
  <si>
    <t>949101111</t>
  </si>
  <si>
    <t>Lešení pomocné pro objekty pozemních staveb s lešeňovou podlahou v do 1,9 m zatížení do 150 kg/m2</t>
  </si>
  <si>
    <t>-1291828753</t>
  </si>
  <si>
    <t>"11,60+2,40+4,20+11,60"29.8</t>
  </si>
  <si>
    <t>952901221</t>
  </si>
  <si>
    <t>Vyčištění budov průmyslových objektů při jakékoliv výšce podlaží</t>
  </si>
  <si>
    <t>-1121393759</t>
  </si>
  <si>
    <t>998011001</t>
  </si>
  <si>
    <t>Přesun hmot pro budovy zděné v do 6 m</t>
  </si>
  <si>
    <t>-1436231784</t>
  </si>
  <si>
    <t>711</t>
  </si>
  <si>
    <t>Izolace proti vodě, vlhkosti a plynu</t>
  </si>
  <si>
    <t>11163150</t>
  </si>
  <si>
    <t>lak penetrační asfaltový</t>
  </si>
  <si>
    <t>-1385445680</t>
  </si>
  <si>
    <t>"(39,475+13,55)*0,00034"0.018</t>
  </si>
  <si>
    <t>28323005</t>
  </si>
  <si>
    <t>fólie profilovaná (nopová) drenážní HDPE s výškou nopů 8mm</t>
  </si>
  <si>
    <t>-1560775468</t>
  </si>
  <si>
    <t>"27,5*1,221"33.578</t>
  </si>
  <si>
    <t>62853004</t>
  </si>
  <si>
    <t>pás asfaltový natavitelný modifikovaný SBS s vložkou ze skleněné tkaniny a spalitelnou PE fólií nebo jemnozrnným minerálním posypem na horním povrchu tl 4,0mm</t>
  </si>
  <si>
    <t>2137335193</t>
  </si>
  <si>
    <t>"(39,475+13,55)*1,1655"61.801</t>
  </si>
  <si>
    <t>711111001</t>
  </si>
  <si>
    <t>Provedení izolace proti zemní vlhkosti vodorovné za studena nátěrem penetračním</t>
  </si>
  <si>
    <t>-1386590563</t>
  </si>
  <si>
    <t>"(4,05*9,50)+(2,50*0,40)"39.475</t>
  </si>
  <si>
    <t>711112001</t>
  </si>
  <si>
    <t>Provedení izolace proti zemní vlhkosti svislé za studena nátěrem penetračním</t>
  </si>
  <si>
    <t>-1451599109</t>
  </si>
  <si>
    <t>"(4,05+4,05+9,50+9,50)*0,50"13.55</t>
  </si>
  <si>
    <t>711141559</t>
  </si>
  <si>
    <t>Provedení izolace proti zemní vlhkosti pásy přitavením vodorovné NAIP</t>
  </si>
  <si>
    <t>-111120222</t>
  </si>
  <si>
    <t>711142559</t>
  </si>
  <si>
    <t>Provedení izolace proti zemní vlhkosti pásy přitavením svislé NAIP</t>
  </si>
  <si>
    <t>1483129607</t>
  </si>
  <si>
    <t>711161273</t>
  </si>
  <si>
    <t>Provedení izolace proti zemní vlhkosti svislé z nopové fólie</t>
  </si>
  <si>
    <t>1464781528</t>
  </si>
  <si>
    <t>"(9,60+9,60+4,15+4,15)*1,00"27.5</t>
  </si>
  <si>
    <t>711161384</t>
  </si>
  <si>
    <t>Izolace proti zemní vlhkosti nopovou fólií ukončení provětrávací lištou</t>
  </si>
  <si>
    <t>290070121</t>
  </si>
  <si>
    <t>"(9,60+9,60+4,15+4,15)"27.5</t>
  </si>
  <si>
    <t>998711101</t>
  </si>
  <si>
    <t>Přesun hmot tonážní pro izolace proti vodě, vlhkosti a plynům v objektech v do 6 m</t>
  </si>
  <si>
    <t>1339108429</t>
  </si>
  <si>
    <t>713</t>
  </si>
  <si>
    <t>Izolace tepelné</t>
  </si>
  <si>
    <t>28375909</t>
  </si>
  <si>
    <t>deska EPS 150 pro konstrukce s vysokým zatížením λ=0,035 tl 50mm</t>
  </si>
  <si>
    <t>-1755640488</t>
  </si>
  <si>
    <t>"30,8*2,1"64.68</t>
  </si>
  <si>
    <t>713121121</t>
  </si>
  <si>
    <t>Montáž izolace tepelné podlah volně kladenými rohožemi, pásy, dílci, deskami 2 vrstvy</t>
  </si>
  <si>
    <t>380362407</t>
  </si>
  <si>
    <t>"11,60+2,40+4,20+11,60+1,00"30.8</t>
  </si>
  <si>
    <t>713191132</t>
  </si>
  <si>
    <t>Montáž izolace tepelné podlah, stropů vrchem nebo střech překrytí separační fólií z PE</t>
  </si>
  <si>
    <t>-1604050888</t>
  </si>
  <si>
    <t>998713101</t>
  </si>
  <si>
    <t>Přesun hmot tonážní pro izolace tepelné v objektech v do 6 m</t>
  </si>
  <si>
    <t>467035085</t>
  </si>
  <si>
    <t>FTR.32100569</t>
  </si>
  <si>
    <t>PE folie tl.0,20mm</t>
  </si>
  <si>
    <t>-478028185</t>
  </si>
  <si>
    <t>"30,8*1,1655"35.897</t>
  </si>
  <si>
    <t>762</t>
  </si>
  <si>
    <t>Konstrukce tesařské</t>
  </si>
  <si>
    <t>60512130</t>
  </si>
  <si>
    <t>hranol stavební řezivo průřezu do 224cm2 do dl 6m</t>
  </si>
  <si>
    <t>1771811211</t>
  </si>
  <si>
    <t>60512131</t>
  </si>
  <si>
    <t>hranol stavební řezivo průřezu do 224cm2 dl 6-8m</t>
  </si>
  <si>
    <t>74362470</t>
  </si>
  <si>
    <t>60515111</t>
  </si>
  <si>
    <t>řezivo jehličnaté boční prkno 20-30mm</t>
  </si>
  <si>
    <t>1185104244</t>
  </si>
  <si>
    <t>"94,115*0,025*1,2"2.823</t>
  </si>
  <si>
    <t>762083122</t>
  </si>
  <si>
    <t>Impregnace řeziva proti dřevokaznému hmyzu, houbám a plísním máčením třída ohrožení 3 a 4</t>
  </si>
  <si>
    <t>1663512580</t>
  </si>
  <si>
    <t>762332132</t>
  </si>
  <si>
    <t>Montáž vázaných kcí krovů pravidelných z hraněného řeziva průřezové pl přes 120 do 224 cm2</t>
  </si>
  <si>
    <t>-520449513</t>
  </si>
  <si>
    <t>762341210</t>
  </si>
  <si>
    <t>Montáž bednění střech rovných a šikmých sklonu do 60° z hrubých prken na sraz tl do 32 mm</t>
  </si>
  <si>
    <t>-2006132254</t>
  </si>
  <si>
    <t>762395000</t>
  </si>
  <si>
    <t>Spojovací prostředky krovů, bednění, laťování, nadstřešních konstrukcí</t>
  </si>
  <si>
    <t>-389909976</t>
  </si>
  <si>
    <t>762822110</t>
  </si>
  <si>
    <t>Montáž stropního trámu z hraněného řeziva průřezové pl do 144 cm2 s výměnami</t>
  </si>
  <si>
    <t>-989335202</t>
  </si>
  <si>
    <t>762895000</t>
  </si>
  <si>
    <t>Spojovací prostředky pro montáž záklopu, stropnice a podbíjení</t>
  </si>
  <si>
    <t>-189424272</t>
  </si>
  <si>
    <t>998762101</t>
  </si>
  <si>
    <t>Přesun hmot tonážní pro kce tesařské v objektech v do 6 m</t>
  </si>
  <si>
    <t>-312799651</t>
  </si>
  <si>
    <t>763</t>
  </si>
  <si>
    <t>Konstrukce montované</t>
  </si>
  <si>
    <t>28329276</t>
  </si>
  <si>
    <t>fólie PE vyztužená pro parotěsnou vrstvu (reakce na oheň - třída E) 140g/m2</t>
  </si>
  <si>
    <t>1569551195</t>
  </si>
  <si>
    <t>A85</t>
  </si>
  <si>
    <t>"30,8*1,1235"34.604</t>
  </si>
  <si>
    <t>63152098</t>
  </si>
  <si>
    <t>pás tepelně izolační univerzální λ=0,032-0,033 tl 80mm</t>
  </si>
  <si>
    <t>818278389</t>
  </si>
  <si>
    <t>A86</t>
  </si>
  <si>
    <t>"(11,60+2,40+4,20+11,60+10,00)*1,03"40.994</t>
  </si>
  <si>
    <t>63152100</t>
  </si>
  <si>
    <t>pás tepelně izolační univerzální λ=0,032-0,033 tl 120mm</t>
  </si>
  <si>
    <t>715556776</t>
  </si>
  <si>
    <t>A84</t>
  </si>
  <si>
    <t>763131451</t>
  </si>
  <si>
    <t>SDK podhled deska 1xH2 12,5 bez izolace dvouvrstvá spodní kce profil CD+UD</t>
  </si>
  <si>
    <t>2138680836</t>
  </si>
  <si>
    <t>763131751</t>
  </si>
  <si>
    <t>Montáž parotěsné zábrany do SDK podhledu</t>
  </si>
  <si>
    <t>193750975</t>
  </si>
  <si>
    <t>A79</t>
  </si>
  <si>
    <t>763131752</t>
  </si>
  <si>
    <t>Montáž jedné vrstvy tepelné izolace do SDK podhledu</t>
  </si>
  <si>
    <t>2047054705</t>
  </si>
  <si>
    <t>763131771</t>
  </si>
  <si>
    <t>Příplatek k SDK podhledu za rovinnost kvality Q3</t>
  </si>
  <si>
    <t>1551174781</t>
  </si>
  <si>
    <t>763411115</t>
  </si>
  <si>
    <t>Sanitární příčky do mokrého prostředí, kompaktní desky tl 10 mm</t>
  </si>
  <si>
    <t>1726247826</t>
  </si>
  <si>
    <t>A82</t>
  </si>
  <si>
    <t>"(1,725+1,725+1,70+1,70+0,85)*2,10"16.17</t>
  </si>
  <si>
    <t>763411125</t>
  </si>
  <si>
    <t>Dveře sanitárních příček, kompaktní desky tl 10 mm, š do 800 mm, v do 2000 mm</t>
  </si>
  <si>
    <t>1749091312</t>
  </si>
  <si>
    <t>998763101</t>
  </si>
  <si>
    <t>Přesun hmot tonážní pro dřevostavby v objektech v přes 6 do 12 m</t>
  </si>
  <si>
    <t>-1147658980</t>
  </si>
  <si>
    <t>764</t>
  </si>
  <si>
    <t>Konstrukce klempířské</t>
  </si>
  <si>
    <t>764042419</t>
  </si>
  <si>
    <t>Strukturovaná oddělovací rohož s integrovanou pojistnou hydroizolací jakékoliv rš</t>
  </si>
  <si>
    <t>-135485612</t>
  </si>
  <si>
    <t>764121411</t>
  </si>
  <si>
    <t>Krytina střechy rovné drážkováním ze svitků z Al plechu rš 670 mm sklonu do 30°</t>
  </si>
  <si>
    <t>1481221642</t>
  </si>
  <si>
    <t>764221406</t>
  </si>
  <si>
    <t>Oplechování větraného hřebene s větrací mřížkou z Al plechu rš 500 mm</t>
  </si>
  <si>
    <t>-1148471579</t>
  </si>
  <si>
    <t>764221436</t>
  </si>
  <si>
    <t>Oplechování větraného nároží s větrací mřížkou z Al plechu rš 500 mm</t>
  </si>
  <si>
    <t>-629024344</t>
  </si>
  <si>
    <t>A91</t>
  </si>
  <si>
    <t>"4,50*4"18</t>
  </si>
  <si>
    <t>764225408</t>
  </si>
  <si>
    <t>Oplechování horních ploch a nadezdívek (atik) bez rohů z Al plechu celoplošně lepené rš 750 mm</t>
  </si>
  <si>
    <t>-11727285</t>
  </si>
  <si>
    <t>764226401</t>
  </si>
  <si>
    <t>Oplechování parapetů rovných mechanicky kotvené z Al plechu rš 150 mm</t>
  </si>
  <si>
    <t>437795742</t>
  </si>
  <si>
    <t>A93</t>
  </si>
  <si>
    <t>"10,70+10,70+4,15+4,15"29.7</t>
  </si>
  <si>
    <t>764521404</t>
  </si>
  <si>
    <t>Žlab podokapní půlkruhový z Al plechu rš 330 mm</t>
  </si>
  <si>
    <t>-1144700963</t>
  </si>
  <si>
    <t>A94</t>
  </si>
  <si>
    <t>"10,90+10,90+7,10+7,10"36</t>
  </si>
  <si>
    <t>764521424</t>
  </si>
  <si>
    <t>Roh nebo kout půlkruhového podokapního žlabu z Al plechu rš 330 mm</t>
  </si>
  <si>
    <t>431267485</t>
  </si>
  <si>
    <t>764521444</t>
  </si>
  <si>
    <t>Kotlík oválný (trychtýřový) pro podokapní žlaby z Al plechu 330/100 mm</t>
  </si>
  <si>
    <t>-510122952</t>
  </si>
  <si>
    <t>764528422</t>
  </si>
  <si>
    <t>Svody kruhové včetně objímek, kolen, odskoků z Al plechu průměru 100 mm</t>
  </si>
  <si>
    <t>-1529837026</t>
  </si>
  <si>
    <t>A97</t>
  </si>
  <si>
    <t>"2*3,40"6.8</t>
  </si>
  <si>
    <t>998764101</t>
  </si>
  <si>
    <t>Přesun hmot tonážní pro konstrukce klempířské v objektech v do 6 m</t>
  </si>
  <si>
    <t>1501370552</t>
  </si>
  <si>
    <t>766</t>
  </si>
  <si>
    <t>Konstrukce truhlářské</t>
  </si>
  <si>
    <t>61191157</t>
  </si>
  <si>
    <t>palubky obkladové modřín profil klasický 21x121mm jakost A/B</t>
  </si>
  <si>
    <t>1987471781</t>
  </si>
  <si>
    <t>61223260</t>
  </si>
  <si>
    <t>hranol konstrukční KVH lepený průřezu 40x60-280mm nepohledový</t>
  </si>
  <si>
    <t>-1161289625</t>
  </si>
  <si>
    <t>A105</t>
  </si>
  <si>
    <t>"206,388*0,04*0,06*1,15"0.57</t>
  </si>
  <si>
    <t>766412223</t>
  </si>
  <si>
    <t>Montáž obložení stěn pl přes 5 m2 palubkami modřínovými š přes 80 do 100 mm</t>
  </si>
  <si>
    <t>1482834774</t>
  </si>
  <si>
    <t>A100</t>
  </si>
  <si>
    <t>"(10,70+10,70+4,15+4,15-0,80-0,80-0,80)*2,10"57.33</t>
  </si>
  <si>
    <t>766412x</t>
  </si>
  <si>
    <t>Obložení sloupů a průvlaků modřínovými prkny tl.30mm, spoje pod 45°</t>
  </si>
  <si>
    <t>1477251566</t>
  </si>
  <si>
    <t>766417211</t>
  </si>
  <si>
    <t>Montáž podkladového roštu pro obložení stěn</t>
  </si>
  <si>
    <t>-1474152179</t>
  </si>
  <si>
    <t>A101</t>
  </si>
  <si>
    <t>"57,33*3,60"206.388</t>
  </si>
  <si>
    <t>766421223</t>
  </si>
  <si>
    <t>Montáž obložení podhledů jednoduchých palubkami modřínovými š přes 80 do 100 mm</t>
  </si>
  <si>
    <t>-1500086633</t>
  </si>
  <si>
    <t>766492100</t>
  </si>
  <si>
    <t>Montáž obložení ostění</t>
  </si>
  <si>
    <t>-1322393944</t>
  </si>
  <si>
    <t>A103</t>
  </si>
  <si>
    <t>"(0,90+2,50+2,50)*3*0,15"2.655</t>
  </si>
  <si>
    <t>7666601x</t>
  </si>
  <si>
    <t>odávka a montáž dřevěných vstupních dveří 800/1970 + 530 mm s proskleným nadsvětlíkem, včetně piktogramu - bližší specifikace viz výkres D.1.1.2.</t>
  </si>
  <si>
    <t>1934636900</t>
  </si>
  <si>
    <t>7666602x</t>
  </si>
  <si>
    <t>Dodávka a montáž dřevěných vstupních dveří 900/1970 + 530 mm s proskleným nadsvětlíkem, včetně piktogramu - bližší specifikace viz výkres D.1.1.2.</t>
  </si>
  <si>
    <t>-814738178</t>
  </si>
  <si>
    <t>7666603x</t>
  </si>
  <si>
    <t>Dodávka a montáž dřevěné zástěny z dřevěných lamel + lavice, včetně povrchové úpravy 3x olejový nátěr - bližší specifikace viz výkres D.1.1.2.</t>
  </si>
  <si>
    <t>2069483620</t>
  </si>
  <si>
    <t>7666604</t>
  </si>
  <si>
    <t>Dodávka a montáž vnitřní dveří otevíravých 800x1970 mm včetně obložkové zárubně, kování klika/klika, vložkový bezpečnostní zámek, povrchová úprava HPL - klima 3</t>
  </si>
  <si>
    <t>952824242</t>
  </si>
  <si>
    <t>998766101</t>
  </si>
  <si>
    <t>Přesun hmot tonážní pro kce truhlářské v objektech v do 6 m</t>
  </si>
  <si>
    <t>-1053411475</t>
  </si>
  <si>
    <t>767</t>
  </si>
  <si>
    <t>Konstrukce zámečnické</t>
  </si>
  <si>
    <t>7679951x</t>
  </si>
  <si>
    <t>Dodávka a montáž nosné ocelové k-ce v jaklu 100/80/4 včetně kotevních plechů, kotvení a povrchové úpravy 3x nátěr syntetickou barvou</t>
  </si>
  <si>
    <t>640979472</t>
  </si>
  <si>
    <t>7679952x</t>
  </si>
  <si>
    <t>Dodávka a montáž uzavíratelného poklopu 600x600 mm - umístění ve vnějším podhledu</t>
  </si>
  <si>
    <t>-628179172</t>
  </si>
  <si>
    <t>7679953x</t>
  </si>
  <si>
    <t>Dodávka a montáž piktogramu "WC muži, ženy, invalidní" na vnější straně fasády, rozměr 1250x420 mm</t>
  </si>
  <si>
    <t>-1590210004</t>
  </si>
  <si>
    <t>998767101</t>
  </si>
  <si>
    <t>Přesun hmot tonážní pro zámečnické konstrukce v objektech v do 6 m</t>
  </si>
  <si>
    <t>-674196153</t>
  </si>
  <si>
    <t>771</t>
  </si>
  <si>
    <t>Podlahy z dlaždic</t>
  </si>
  <si>
    <t>59761159</t>
  </si>
  <si>
    <t>dlažba keramická slinutá mrazuvzdorná do interiéru i exteriéru povrch hladký/matný tl do 10mm přes 22 do 25ks/m2</t>
  </si>
  <si>
    <t>-48354488</t>
  </si>
  <si>
    <t>A120</t>
  </si>
  <si>
    <t>"30,80*1,15"35.42</t>
  </si>
  <si>
    <t>771111011</t>
  </si>
  <si>
    <t>Vysátí podkladu před pokládkou dlažby</t>
  </si>
  <si>
    <t>1921191816</t>
  </si>
  <si>
    <t>A115</t>
  </si>
  <si>
    <t>"30,8"30.8</t>
  </si>
  <si>
    <t>771121011</t>
  </si>
  <si>
    <t>Nátěr penetrační na podlahu</t>
  </si>
  <si>
    <t>-20451169</t>
  </si>
  <si>
    <t>A116</t>
  </si>
  <si>
    <t>771574419</t>
  </si>
  <si>
    <t>Montáž podlah keramických hladkých lepených cementovým flexibilním lepidlem přes 22 do 25 ks/m2</t>
  </si>
  <si>
    <t>-281406088</t>
  </si>
  <si>
    <t>A117</t>
  </si>
  <si>
    <t>771591112</t>
  </si>
  <si>
    <t>Izolace pod dlažbu nátěrem nebo stěrkou ve dvou vrstvách</t>
  </si>
  <si>
    <t>1075308249</t>
  </si>
  <si>
    <t>771592011</t>
  </si>
  <si>
    <t>Čištění vnitřních ploch podlah nebo schodišť po položení dlažby chemickými prostředky</t>
  </si>
  <si>
    <t>2128410148</t>
  </si>
  <si>
    <t>998771101</t>
  </si>
  <si>
    <t>Přesun hmot tonážní pro podlahy z dlaždic v objektech v do 6 m</t>
  </si>
  <si>
    <t>-384525155</t>
  </si>
  <si>
    <t>781</t>
  </si>
  <si>
    <t>Obklady</t>
  </si>
  <si>
    <t>55347203</t>
  </si>
  <si>
    <t>dvířka vanová nerezová 200x200mm</t>
  </si>
  <si>
    <t>788892685</t>
  </si>
  <si>
    <t>59761039</t>
  </si>
  <si>
    <t>obklad keramický hladký přes 22 do 25ks/m2</t>
  </si>
  <si>
    <t>857543710</t>
  </si>
  <si>
    <t>A134</t>
  </si>
  <si>
    <t>"131,691*1,15"151.445</t>
  </si>
  <si>
    <t>63465124</t>
  </si>
  <si>
    <t>zrcadlo nemontované čiré tl 4mm max rozměr 3210x2250mm</t>
  </si>
  <si>
    <t>-1378597975</t>
  </si>
  <si>
    <t>A135</t>
  </si>
  <si>
    <t>"3*1,1"3.3</t>
  </si>
  <si>
    <t>781111011</t>
  </si>
  <si>
    <t>Ometení (oprášení) stěny při přípravě podkladu</t>
  </si>
  <si>
    <t>1363405734</t>
  </si>
  <si>
    <t>781121011</t>
  </si>
  <si>
    <t>Nátěr penetrační na stěnu</t>
  </si>
  <si>
    <t>323874537</t>
  </si>
  <si>
    <t>781131112</t>
  </si>
  <si>
    <t>Izolace pod obklad nátěrem nebo stěrkou ve dvou vrstvách</t>
  </si>
  <si>
    <t>403964531</t>
  </si>
  <si>
    <t>781474115</t>
  </si>
  <si>
    <t>Montáž obkladů vnitřních keramických hladkých přes 22 do 25 ks/m2 lepených flexibilním lepidlem</t>
  </si>
  <si>
    <t>-508711909</t>
  </si>
  <si>
    <t>781491021</t>
  </si>
  <si>
    <t>Montáž zrcadel plochy do 1 m2 lepených silikonovým tmelem na keramický obklad</t>
  </si>
  <si>
    <t>-614052076</t>
  </si>
  <si>
    <t>781493610</t>
  </si>
  <si>
    <t>Montáž vanových plastových dvířek lepených s uchycením na magnet</t>
  </si>
  <si>
    <t>-871319702</t>
  </si>
  <si>
    <t>781494111x</t>
  </si>
  <si>
    <t>Plastové profily rohové lepené flexibilním lepidlem</t>
  </si>
  <si>
    <t>608794061</t>
  </si>
  <si>
    <t>A136</t>
  </si>
  <si>
    <t>"2,60+2,60+2,60+2,60+1,70+1,70"13.8</t>
  </si>
  <si>
    <t>781495115</t>
  </si>
  <si>
    <t>Spárování vnitřních obkladů silikonem</t>
  </si>
  <si>
    <t>775198488</t>
  </si>
  <si>
    <t>781495141</t>
  </si>
  <si>
    <t>Průnik obkladem kruhový do DN 30</t>
  </si>
  <si>
    <t>-1110617283</t>
  </si>
  <si>
    <t>781495142</t>
  </si>
  <si>
    <t>Průnik obkladem kruhový přes DN 30 do DN 90</t>
  </si>
  <si>
    <t>416637195</t>
  </si>
  <si>
    <t>781495143</t>
  </si>
  <si>
    <t>Průnik obkladem kruhový přes DN 90</t>
  </si>
  <si>
    <t>512866385</t>
  </si>
  <si>
    <t>781495211</t>
  </si>
  <si>
    <t>Čištění vnitřních ploch stěn po provedení obkladu chemickými prostředky</t>
  </si>
  <si>
    <t>1809492072</t>
  </si>
  <si>
    <t>998781101</t>
  </si>
  <si>
    <t>Přesun hmot tonážní pro obklady keramické v objektech v do 6 m</t>
  </si>
  <si>
    <t>-207346237</t>
  </si>
  <si>
    <t>783</t>
  </si>
  <si>
    <t>Nátěry</t>
  </si>
  <si>
    <t>783101203</t>
  </si>
  <si>
    <t>Jemné obroušení podkladu truhlářských konstrukcí před provedením nátěru</t>
  </si>
  <si>
    <t>-420327386</t>
  </si>
  <si>
    <t>A138</t>
  </si>
  <si>
    <t>"modřínové palubky; 46,446+79,682"126.128</t>
  </si>
  <si>
    <t>783163101</t>
  </si>
  <si>
    <t>Jednonásobný napouštěcí olejový nátěr truhlářských konstrukcí</t>
  </si>
  <si>
    <t>-1086389239</t>
  </si>
  <si>
    <t>A139</t>
  </si>
  <si>
    <t>783164101</t>
  </si>
  <si>
    <t>Základní jednonásobný olejový nátěr truhlářských konstrukcí</t>
  </si>
  <si>
    <t>1077378390</t>
  </si>
  <si>
    <t>A140</t>
  </si>
  <si>
    <t>783168101</t>
  </si>
  <si>
    <t>Lazurovací jednonásobný olejový nátěr truhlářských konstrukcí</t>
  </si>
  <si>
    <t>1231717621</t>
  </si>
  <si>
    <t>A141</t>
  </si>
  <si>
    <t>784</t>
  </si>
  <si>
    <t>Malby a tapety</t>
  </si>
  <si>
    <t>784111001</t>
  </si>
  <si>
    <t>Oprášení (ometení ) podkladu v místnostech v do 3,80 m</t>
  </si>
  <si>
    <t>-73070962</t>
  </si>
  <si>
    <t>A142</t>
  </si>
  <si>
    <t>784181101</t>
  </si>
  <si>
    <t>Základní akrylátová jednonásobná bezbarvá penetrace podkladu v místnostech v do 3,80 m</t>
  </si>
  <si>
    <t>-1836268466</t>
  </si>
  <si>
    <t>A143</t>
  </si>
  <si>
    <t>784211011</t>
  </si>
  <si>
    <t>Jednonásobné bílé malby ze směsí za mokra velmi dobře oděruvzdorných v místnostech v do 3,80 m</t>
  </si>
  <si>
    <t>1766312992</t>
  </si>
  <si>
    <t>A144</t>
  </si>
  <si>
    <t xml:space="preserve">SO 701.2  - ZTI vodovod - kanalizace</t>
  </si>
  <si>
    <t>721 - Kanalizace</t>
  </si>
  <si>
    <t>722 - Vodovod</t>
  </si>
  <si>
    <t>725 - Zařizovací předměty</t>
  </si>
  <si>
    <t>726 - Předstěnové instalace</t>
  </si>
  <si>
    <t>132251253</t>
  </si>
  <si>
    <t>Hloubení rýh nezapažených š do 2000 mm v hornině třídy těžitelnosti I skupiny 3 objem do 100 m3 strojně</t>
  </si>
  <si>
    <t>1993847586</t>
  </si>
  <si>
    <t>1852779479</t>
  </si>
  <si>
    <t>520727356</t>
  </si>
  <si>
    <t>253654404</t>
  </si>
  <si>
    <t>-389884747</t>
  </si>
  <si>
    <t>188818978</t>
  </si>
  <si>
    <t>"105,48*5"527.4</t>
  </si>
  <si>
    <t>171151103</t>
  </si>
  <si>
    <t>Uložení sypaniny z hornin soudržných do násypů zhutněných strojně</t>
  </si>
  <si>
    <t>-1150607995</t>
  </si>
  <si>
    <t>171201221</t>
  </si>
  <si>
    <t>Poplatek za uložení na skládce (skládkovné) zeminy a kamení kód odpadu 17 05 04</t>
  </si>
  <si>
    <t>-1133278907</t>
  </si>
  <si>
    <t>"105,48*2"210.96</t>
  </si>
  <si>
    <t>1518923096</t>
  </si>
  <si>
    <t>-2048408927</t>
  </si>
  <si>
    <t>58333625</t>
  </si>
  <si>
    <t>kamenivo těžené hrubé frakce 4/8</t>
  </si>
  <si>
    <t>-1022469777</t>
  </si>
  <si>
    <t>"38,25*2"76.5</t>
  </si>
  <si>
    <t>58337600</t>
  </si>
  <si>
    <t>štěrkopísek frakce 0/45</t>
  </si>
  <si>
    <t>714986483</t>
  </si>
  <si>
    <t>"59,58*2"119.16</t>
  </si>
  <si>
    <t>451572111</t>
  </si>
  <si>
    <t>Lože pod potrubí otevřený výkop z kameniva drobného těženého</t>
  </si>
  <si>
    <t>378250602</t>
  </si>
  <si>
    <t>612135101</t>
  </si>
  <si>
    <t>Hrubá výplň rýh ve stěnách maltou jakékoli šířky rýhy</t>
  </si>
  <si>
    <t>-1197553844</t>
  </si>
  <si>
    <t>"44*0,2"8.8</t>
  </si>
  <si>
    <t>28613170</t>
  </si>
  <si>
    <t>trubka vodovodní PE100 SDR11 se signalizační vrstvou 32x3,0mm</t>
  </si>
  <si>
    <t>1762447067</t>
  </si>
  <si>
    <t>"42,55*1,015"43.188</t>
  </si>
  <si>
    <t>28615969</t>
  </si>
  <si>
    <t>elektrospojka SDR11 PE 100 PN16 D 32mm</t>
  </si>
  <si>
    <t>137976339</t>
  </si>
  <si>
    <t>42221558</t>
  </si>
  <si>
    <t>šoupátko domovní přípojky litinové ISO hrdlo PN16 32x32</t>
  </si>
  <si>
    <t>-772653285</t>
  </si>
  <si>
    <t>42291057</t>
  </si>
  <si>
    <t>souprava zemní pro navrtávací pas s kohoutem Rd 1,5m</t>
  </si>
  <si>
    <t>2010919218</t>
  </si>
  <si>
    <t>42291352</t>
  </si>
  <si>
    <t>poklop litinový šoupátkový pro zemní soupravy osazení do terénu a do vozovky</t>
  </si>
  <si>
    <t>1571271547</t>
  </si>
  <si>
    <t>871161211</t>
  </si>
  <si>
    <t>Montáž potrubí z PE100 SDR 11 otevřený výkop svařovaných elektrotvarovkou D 32 x 3,0 mm</t>
  </si>
  <si>
    <t>1730572976</t>
  </si>
  <si>
    <t>871315211</t>
  </si>
  <si>
    <t>Kanalizační potrubí z tvrdého PVC jednovrstvé tuhost třídy SN4 DN 160</t>
  </si>
  <si>
    <t>-1229694952</t>
  </si>
  <si>
    <t>877161101</t>
  </si>
  <si>
    <t>Montáž elektrospojek na vodovodním potrubí z PE trub d 32</t>
  </si>
  <si>
    <t>-928850916</t>
  </si>
  <si>
    <t>891171324</t>
  </si>
  <si>
    <t>Montáž vodovodních šoupátek domovní přípojky s nástrčnými konci PN16 otevřený výkop DN 32</t>
  </si>
  <si>
    <t>-833327431</t>
  </si>
  <si>
    <t>894812001</t>
  </si>
  <si>
    <t>Revizní a čistící šachta z PP šachtové dno DN 400/150 přímý tok</t>
  </si>
  <si>
    <t>542944863</t>
  </si>
  <si>
    <t>894812031</t>
  </si>
  <si>
    <t>Revizní a čistící šachta z PP DN 400 šachtová roura korugovaná bez hrdla světlé hloubky 1000 mm</t>
  </si>
  <si>
    <t>-974207622</t>
  </si>
  <si>
    <t>894812041</t>
  </si>
  <si>
    <t>Příplatek k rourám revizní a čistící šachty z PP DN 400 za uříznutí šachtové roury</t>
  </si>
  <si>
    <t>-1441968133</t>
  </si>
  <si>
    <t>894812062</t>
  </si>
  <si>
    <t>Revizní a čistící šachta z PP DN 400 poklop litinový s betonovým rámem pro třídu zatížení B125</t>
  </si>
  <si>
    <t>2024056917</t>
  </si>
  <si>
    <t>899721111</t>
  </si>
  <si>
    <t>Signalizační vodič DN do 150 mm na potrubí</t>
  </si>
  <si>
    <t>1074509814</t>
  </si>
  <si>
    <t>899722112</t>
  </si>
  <si>
    <t>Krytí potrubí z plastů výstražnou fólií z PVC 25 cm</t>
  </si>
  <si>
    <t>-2119297061</t>
  </si>
  <si>
    <t>936941131x</t>
  </si>
  <si>
    <t>Chránička vodovodu D 110 mm</t>
  </si>
  <si>
    <t>660385388</t>
  </si>
  <si>
    <t>"chránička pro vodovod DN110mm; 42"42</t>
  </si>
  <si>
    <t>974031142</t>
  </si>
  <si>
    <t>Vysekání rýh ve zdivu cihelném hl do 70 mm š do 70 mm</t>
  </si>
  <si>
    <t>-1877591945</t>
  </si>
  <si>
    <t>"2+2+2+2+4+4+2+2+2+2+4"28</t>
  </si>
  <si>
    <t>974031154</t>
  </si>
  <si>
    <t>Vysekání rýh ve zdivu cihelném hl do 100 mm š do 150 mm</t>
  </si>
  <si>
    <t>-1798294238</t>
  </si>
  <si>
    <t>"4+4+2+2+2+2"16</t>
  </si>
  <si>
    <t>977151113</t>
  </si>
  <si>
    <t>Jádrové vrty diamantovými korunkami do stavebních materiálů D přes 40 do 50 mm</t>
  </si>
  <si>
    <t>2057057095</t>
  </si>
  <si>
    <t>997002611</t>
  </si>
  <si>
    <t>Nakládání suti a vybouraných hmot</t>
  </si>
  <si>
    <t>503923913</t>
  </si>
  <si>
    <t>997006512</t>
  </si>
  <si>
    <t>Vodorovné doprava suti s naložením a složením na skládku přes 100 m do 1 km</t>
  </si>
  <si>
    <t>332952720</t>
  </si>
  <si>
    <t>997006519</t>
  </si>
  <si>
    <t>Příplatek k vodorovnému přemístění suti na skládku ZKD 1 km přes 1 km</t>
  </si>
  <si>
    <t>2078800555</t>
  </si>
  <si>
    <t>"0,685*14"9.59</t>
  </si>
  <si>
    <t>997006551</t>
  </si>
  <si>
    <t>Hrubé urovnání suti na skládce bez zhutnění</t>
  </si>
  <si>
    <t>-1498251420</t>
  </si>
  <si>
    <t>997013151</t>
  </si>
  <si>
    <t>Vnitrostaveništní doprava suti a vybouraných hmot pro budovy v do 6 m s omezením mechanizace</t>
  </si>
  <si>
    <t>1871196387</t>
  </si>
  <si>
    <t>997013603</t>
  </si>
  <si>
    <t>Poplatek za uložení na skládce (skládkovné) stavebního odpadu cihelného kód odpadu 17 01 02</t>
  </si>
  <si>
    <t>269001912</t>
  </si>
  <si>
    <t>721</t>
  </si>
  <si>
    <t>Kanalizace</t>
  </si>
  <si>
    <t>721173401.1</t>
  </si>
  <si>
    <t>Potrubí kanalizační z PVC SN 4 svodné DN 110</t>
  </si>
  <si>
    <t>-863811825</t>
  </si>
  <si>
    <t>"2+3+2+2+2+2+2+4"19</t>
  </si>
  <si>
    <t>721173401.2</t>
  </si>
  <si>
    <t>1857318533</t>
  </si>
  <si>
    <t>"4+2+2+2+4+2+2"18</t>
  </si>
  <si>
    <t>721173403</t>
  </si>
  <si>
    <t>Potrubí kanalizační z PVC SN 4 svodné DN 160</t>
  </si>
  <si>
    <t>-1785266931</t>
  </si>
  <si>
    <t>"5+2+2"9</t>
  </si>
  <si>
    <t>721174024</t>
  </si>
  <si>
    <t>Potrubí kanalizační z PP odpadní DN 75</t>
  </si>
  <si>
    <t>1922533222</t>
  </si>
  <si>
    <t>721174025</t>
  </si>
  <si>
    <t>Potrubí kanalizační z PP odpadní DN 110</t>
  </si>
  <si>
    <t>-2011046203</t>
  </si>
  <si>
    <t>721174042</t>
  </si>
  <si>
    <t>Potrubí kanalizační z PP připojovací DN 40</t>
  </si>
  <si>
    <t>-1140658085</t>
  </si>
  <si>
    <t>721174043</t>
  </si>
  <si>
    <t>Potrubí kanalizační z PP připojovací DN 50</t>
  </si>
  <si>
    <t>725516557</t>
  </si>
  <si>
    <t>721174044</t>
  </si>
  <si>
    <t>Potrubí kanalizační z PP připojovací DN 75</t>
  </si>
  <si>
    <t>-504541163</t>
  </si>
  <si>
    <t>721174045</t>
  </si>
  <si>
    <t>Potrubí kanalizační z PP připojovací DN 110</t>
  </si>
  <si>
    <t>1801616676</t>
  </si>
  <si>
    <t>721194103</t>
  </si>
  <si>
    <t>Vyvedení a upevnění odpadních výpustek DN 32</t>
  </si>
  <si>
    <t>219770750</t>
  </si>
  <si>
    <t>721194104</t>
  </si>
  <si>
    <t>Vyvedení a upevnění odpadních výpustek DN 40</t>
  </si>
  <si>
    <t>2069596635</t>
  </si>
  <si>
    <t>721194105</t>
  </si>
  <si>
    <t>Vyvedení a upevnění odpadních výpustek DN 50</t>
  </si>
  <si>
    <t>-1594333651</t>
  </si>
  <si>
    <t>721194109</t>
  </si>
  <si>
    <t>Vyvedení a upevnění odpadních výpustek DN 110</t>
  </si>
  <si>
    <t>-924171341</t>
  </si>
  <si>
    <t>721211421</t>
  </si>
  <si>
    <t>Vpusť podlahová se svislým odtokem DN 50/75/110 mřížka nerez 115x115</t>
  </si>
  <si>
    <t>1312244728</t>
  </si>
  <si>
    <t>721274103</t>
  </si>
  <si>
    <t>Přivzdušňovací ventil venkovní odpadních potrubí DN 110</t>
  </si>
  <si>
    <t>-1295685614</t>
  </si>
  <si>
    <t>721290111</t>
  </si>
  <si>
    <t>Zkouška těsnosti potrubí kanalizace vodou DN do 125</t>
  </si>
  <si>
    <t>-1446331194</t>
  </si>
  <si>
    <t>"4+2+8+4+10+4+19"51</t>
  </si>
  <si>
    <t>721290112</t>
  </si>
  <si>
    <t>Zkouška těsnosti potrubí kanalizace vodou DN 150/DN 200</t>
  </si>
  <si>
    <t>185796551</t>
  </si>
  <si>
    <t>"18+9"27</t>
  </si>
  <si>
    <t>998721101</t>
  </si>
  <si>
    <t>Přesun hmot tonážní pro vnitřní kanalizace v objektech v do 6 m</t>
  </si>
  <si>
    <t>733659120</t>
  </si>
  <si>
    <t>722</t>
  </si>
  <si>
    <t>Vodovod</t>
  </si>
  <si>
    <t>722130234</t>
  </si>
  <si>
    <t>Potrubí vodovodní ocelové závitové pozinkované svařované běžné DN 32</t>
  </si>
  <si>
    <t>85466759</t>
  </si>
  <si>
    <t>"5+2"7</t>
  </si>
  <si>
    <t>722130916</t>
  </si>
  <si>
    <t>Potrubí pozinkované závitové přeřezání ocelové trubky DN od 25 do 50</t>
  </si>
  <si>
    <t>-645718206</t>
  </si>
  <si>
    <t>722131916</t>
  </si>
  <si>
    <t>Potrubí pozinkované závitové vsazení odbočky do potrubí DN 50</t>
  </si>
  <si>
    <t>-344440553</t>
  </si>
  <si>
    <t>722131934</t>
  </si>
  <si>
    <t>Potrubí pozinkované závitové propojení potrubí DN 32</t>
  </si>
  <si>
    <t>-1206986657</t>
  </si>
  <si>
    <t>722174022</t>
  </si>
  <si>
    <t>Potrubí vodovodní plastové PPR svar polyfúze PN 20 D 20x3,4 mm</t>
  </si>
  <si>
    <t>-1655336499</t>
  </si>
  <si>
    <t>"3+3+6+8+4+4+2+2+2+2"36</t>
  </si>
  <si>
    <t>722174023</t>
  </si>
  <si>
    <t>Potrubí vodovodní plastové PPR svar polyfúze PN 20 D 25x4,2 mm</t>
  </si>
  <si>
    <t>-1450732519</t>
  </si>
  <si>
    <t>"2+2+2+2+2+2+2+10+2+8+4+2+4"44</t>
  </si>
  <si>
    <t>722181232</t>
  </si>
  <si>
    <t>Ochrana vodovodního potrubí přilepenými termoizolačními trubicemi z PE tl přes 9 do 13 mm DN přes 22 do 45 mm</t>
  </si>
  <si>
    <t>173442473</t>
  </si>
  <si>
    <t>"36+52"88</t>
  </si>
  <si>
    <t>722190401</t>
  </si>
  <si>
    <t>Vyvedení a upevnění výpustku DN do 25</t>
  </si>
  <si>
    <t>-1697896195</t>
  </si>
  <si>
    <t>"22"22</t>
  </si>
  <si>
    <t>722220152</t>
  </si>
  <si>
    <t>Nástěnka závitová plastová PPR PN 20 DN 20 x G 1/2"</t>
  </si>
  <si>
    <t>-1173459571</t>
  </si>
  <si>
    <t>722220233</t>
  </si>
  <si>
    <t>Přechodka dGK PPR PN 20 D 32 x G 1" s kovovým vnitřním závitem</t>
  </si>
  <si>
    <t>-1246481675</t>
  </si>
  <si>
    <t>722220234</t>
  </si>
  <si>
    <t>Přechodka dGK PPR PN 20 D 40 x G 5/4" s kovovým vnitřním závitem</t>
  </si>
  <si>
    <t>-365236484</t>
  </si>
  <si>
    <t>722220243</t>
  </si>
  <si>
    <t>Přechodka dGK PPR PN 20 D 32 x G 1" s kovovým vnitřním závitem a převlečnou maticí</t>
  </si>
  <si>
    <t>-584698740</t>
  </si>
  <si>
    <t>722225302</t>
  </si>
  <si>
    <t>Šroubení přechodové krátké s vnitřním závitem D 20xR 1/2"</t>
  </si>
  <si>
    <t>1007911931</t>
  </si>
  <si>
    <t>722230104</t>
  </si>
  <si>
    <t>Ventil přímý G 5/4" se dvěma závity</t>
  </si>
  <si>
    <t>-1535687909</t>
  </si>
  <si>
    <t>722230112</t>
  </si>
  <si>
    <t>Ventil přímý G 3/4" s odvodněním a dvěma závity</t>
  </si>
  <si>
    <t>501300302</t>
  </si>
  <si>
    <t>722230114</t>
  </si>
  <si>
    <t>Ventil přímý G 5/4" s odvodněním a dvěma závity</t>
  </si>
  <si>
    <t>583751722</t>
  </si>
  <si>
    <t>722231074</t>
  </si>
  <si>
    <t>Ventil zpětný mosazný G 1" PN 10 do 110°C se dvěma závity</t>
  </si>
  <si>
    <t>409855490</t>
  </si>
  <si>
    <t>722231221</t>
  </si>
  <si>
    <t>Ventil pojistný mosazný G 1/2" PN 6 do 100°C k bojleru s vnitřním x vnějším závitem</t>
  </si>
  <si>
    <t>1343750981</t>
  </si>
  <si>
    <t>722240101</t>
  </si>
  <si>
    <t>Ventily plastové PPR přímé DN 20</t>
  </si>
  <si>
    <t>1756181665</t>
  </si>
  <si>
    <t>722240102</t>
  </si>
  <si>
    <t>Ventily plastové PPR přímé DN 25</t>
  </si>
  <si>
    <t>1214057970</t>
  </si>
  <si>
    <t>"2+2+2"6</t>
  </si>
  <si>
    <t>722263207</t>
  </si>
  <si>
    <t>Vodoměr závitový jednovtokový suchoběžný do 100°C G 3/4"x 130 mm Qn 1,5 m3/h horizontální</t>
  </si>
  <si>
    <t>-657021651</t>
  </si>
  <si>
    <t>722270101</t>
  </si>
  <si>
    <t>Sestava vodoměrová závitová G 3/4"</t>
  </si>
  <si>
    <t>-1919991580</t>
  </si>
  <si>
    <t>722290226</t>
  </si>
  <si>
    <t>Zkouška těsnosti vodovodního potrubí závitového DN do 50</t>
  </si>
  <si>
    <t>-1761060738</t>
  </si>
  <si>
    <t>"80+37"117</t>
  </si>
  <si>
    <t>722290234</t>
  </si>
  <si>
    <t>Proplach a dezinfekce vodovodního potrubí DN do 80</t>
  </si>
  <si>
    <t>1293712477</t>
  </si>
  <si>
    <t>998722101</t>
  </si>
  <si>
    <t>Přesun hmot tonážní pro vnitřní vodovod v objektech v do 6 m</t>
  </si>
  <si>
    <t>-945303884</t>
  </si>
  <si>
    <t>725</t>
  </si>
  <si>
    <t>Zařizovací předměty</t>
  </si>
  <si>
    <t>55167381</t>
  </si>
  <si>
    <t>sedátko klozetové duroplastové bílé s poklopem</t>
  </si>
  <si>
    <t>-770491151</t>
  </si>
  <si>
    <t>55281792</t>
  </si>
  <si>
    <t>tlačítko pro ovládání WC zepředu, chrom, Stop splachování, 246x164mm</t>
  </si>
  <si>
    <t>872159046</t>
  </si>
  <si>
    <t>725111132</t>
  </si>
  <si>
    <t>Splachovač nádržkový plastový nízkopoložený nebo vysokopoložený</t>
  </si>
  <si>
    <t>346655567</t>
  </si>
  <si>
    <t>725112022</t>
  </si>
  <si>
    <t>Klozet keramický závěsný na nosné stěny s hlubokým splachováním odpad vodorovný</t>
  </si>
  <si>
    <t>1517013464</t>
  </si>
  <si>
    <t>725121527</t>
  </si>
  <si>
    <t>Pisoárový záchodek automatický s integrovaným napájecím zdrojem</t>
  </si>
  <si>
    <t>1696769054</t>
  </si>
  <si>
    <t>725211681</t>
  </si>
  <si>
    <t>Umyvadlo keramické bílé zdravotní šířky 640 mm připevněné na stěnu šrouby</t>
  </si>
  <si>
    <t>540254056</t>
  </si>
  <si>
    <t>725339111</t>
  </si>
  <si>
    <t>Montáž výlevky</t>
  </si>
  <si>
    <t>-2125003059</t>
  </si>
  <si>
    <t>725532111</t>
  </si>
  <si>
    <t>Elektrický ohřívač zásobníkový akumulační závěsný svislý 30 l / 2 kW</t>
  </si>
  <si>
    <t>-782123094</t>
  </si>
  <si>
    <t>725535211</t>
  </si>
  <si>
    <t>Ventil pojistný G 1/2"</t>
  </si>
  <si>
    <t>1301129857</t>
  </si>
  <si>
    <t>725535222</t>
  </si>
  <si>
    <t>Ventil pojistný bezpečnostní souprava s redukčním ventilem a výlevkou</t>
  </si>
  <si>
    <t>1232301017</t>
  </si>
  <si>
    <t>725813111</t>
  </si>
  <si>
    <t>Ventil rohový bez připojovací trubičky nebo flexi hadičky G 1/2"</t>
  </si>
  <si>
    <t>-476186748</t>
  </si>
  <si>
    <t>725821312</t>
  </si>
  <si>
    <t>Baterie dřezová nástěnná páková s otáčivým kulatým ústím a délkou ramínka 300 mm</t>
  </si>
  <si>
    <t>-145657234</t>
  </si>
  <si>
    <t>A92</t>
  </si>
  <si>
    <t>"pro výlevku; 1"1</t>
  </si>
  <si>
    <t>725822611</t>
  </si>
  <si>
    <t>Baterie umyvadlová stojánková páková bez výpusti</t>
  </si>
  <si>
    <t>-670776285</t>
  </si>
  <si>
    <t>725822613</t>
  </si>
  <si>
    <t>Baterie umyvadlová stojánková páková s výpustí</t>
  </si>
  <si>
    <t>1034822886</t>
  </si>
  <si>
    <t>725862113</t>
  </si>
  <si>
    <t>Zápachová uzávěrka pro dřezy s přípojkou pro pračku nebo myčku DN 40/50</t>
  </si>
  <si>
    <t>-1889998361</t>
  </si>
  <si>
    <t>x72501</t>
  </si>
  <si>
    <t>Oddálené ovládání pro splachování WC závěsného pro imobilní, pneumatické, pro 2množství splachování, vyvěšené, alpská bílá</t>
  </si>
  <si>
    <t>-1624925742</t>
  </si>
  <si>
    <t>X725011</t>
  </si>
  <si>
    <t>Umyvadlo - žlab atyp rozměry 2,20/0,45m se třemi odtoky DN40 D+M</t>
  </si>
  <si>
    <t>595625241</t>
  </si>
  <si>
    <t>725119125</t>
  </si>
  <si>
    <t>Montáž klozetových mís závěsných na nosné stěny</t>
  </si>
  <si>
    <t>-2021103440</t>
  </si>
  <si>
    <t>"pro handicapované; 1"1</t>
  </si>
  <si>
    <t>64236051</t>
  </si>
  <si>
    <t>klozet keramický bílý závěsný hluboké splachování pro handicapované</t>
  </si>
  <si>
    <t>-505725729</t>
  </si>
  <si>
    <t>725291721</t>
  </si>
  <si>
    <t>Doplňky zařízení koupelen a záchodů smaltované madlo krakorcové sklopné dl 550 mm</t>
  </si>
  <si>
    <t>2047324212</t>
  </si>
  <si>
    <t>A102</t>
  </si>
  <si>
    <t>"sklopná pro imobilní; 1"1</t>
  </si>
  <si>
    <t>725291711</t>
  </si>
  <si>
    <t>Doplňky zařízení koupelen a záchodů smaltované madlo krakorcové dl 550 mm</t>
  </si>
  <si>
    <t>-430665315</t>
  </si>
  <si>
    <t>"pevná pro imobilní; 1"1</t>
  </si>
  <si>
    <t>725331111</t>
  </si>
  <si>
    <t>Výlevka bez výtokových armatur keramická se sklopnou plastovou mřížkou 500 mm</t>
  </si>
  <si>
    <t>-180533951</t>
  </si>
  <si>
    <t>726</t>
  </si>
  <si>
    <t>Předstěnové instalace</t>
  </si>
  <si>
    <t>726131031</t>
  </si>
  <si>
    <t>Instalační předstěna pro podpěry a madla v 1120 mm do lehkých stěn s kovovou kcí</t>
  </si>
  <si>
    <t>-1217809929</t>
  </si>
  <si>
    <t>726131041</t>
  </si>
  <si>
    <t>Instalační předstěna pro klozet závěsný v 1120 mm s ovládáním zepředu do lehkých stěn s kovovou kcí</t>
  </si>
  <si>
    <t>1002946055</t>
  </si>
  <si>
    <t>726131043</t>
  </si>
  <si>
    <t>Instalační předstěna pro klozet závěsný v 1120 mm s ovládáním zepředu pro postižené do stěn s kov kcí</t>
  </si>
  <si>
    <t>1359311776</t>
  </si>
  <si>
    <t>726191001</t>
  </si>
  <si>
    <t>Zvukoizolační souprava pro klozet a bidet</t>
  </si>
  <si>
    <t>1007594468</t>
  </si>
  <si>
    <t>726191002</t>
  </si>
  <si>
    <t>Souprava pro předstěnovou montáž</t>
  </si>
  <si>
    <t>-451662092</t>
  </si>
  <si>
    <t>998726111</t>
  </si>
  <si>
    <t>Přesun hmot tonážní pro instalační prefabrikáty v objektech v do 6 m</t>
  </si>
  <si>
    <t>1747145578</t>
  </si>
  <si>
    <t xml:space="preserve">SO 701.3  - NN - rozvody</t>
  </si>
  <si>
    <t>046 - Zemní práce pro montážní práce</t>
  </si>
  <si>
    <t>740 - Silnoproud</t>
  </si>
  <si>
    <t>741 - Silnoproud</t>
  </si>
  <si>
    <t>946 - Zemní práce při externích montážích</t>
  </si>
  <si>
    <t>14011062</t>
  </si>
  <si>
    <t>trubka ocelová bezešvá hladká jakost 11 353 89x5mm</t>
  </si>
  <si>
    <t>-1783035134</t>
  </si>
  <si>
    <t>141720014</t>
  </si>
  <si>
    <t>Neřízený zemní protlak strojně průměru přes 75 do 90 mm v hornině třídy těžitelnosti I a II skupiny 3 a 4</t>
  </si>
  <si>
    <t>-862653294</t>
  </si>
  <si>
    <t>-464546731</t>
  </si>
  <si>
    <t>"(0,5*1,2*12)+(0,35*0,5*20)+(0,35*0,2*145)"20.85</t>
  </si>
  <si>
    <t>1677948644</t>
  </si>
  <si>
    <t>"((0,5*1,2*12)+(0,35*0,5*20)+(0,35*0,2*145))*5"104.25</t>
  </si>
  <si>
    <t>-255013462</t>
  </si>
  <si>
    <t>-295816775</t>
  </si>
  <si>
    <t>"((0,5*1,2*12)+(0,35*0,5*20)+(0,35*0,2*145))*1,9"39.615</t>
  </si>
  <si>
    <t>-525038240</t>
  </si>
  <si>
    <t>181111111</t>
  </si>
  <si>
    <t>Plošná úprava terénu do 500 m2 zemina skupiny 1 až 4 nerovnosti přes 50 do 100 mm v rovinně a svahu do 1:5</t>
  </si>
  <si>
    <t>-73700614</t>
  </si>
  <si>
    <t>XE26</t>
  </si>
  <si>
    <t>Úprava trubek pro protlačování ( řezání, svařování, apod.)</t>
  </si>
  <si>
    <t>-253639397</t>
  </si>
  <si>
    <t>1840914423</t>
  </si>
  <si>
    <t>973031714</t>
  </si>
  <si>
    <t>Vysekání kapes v klenbách z cihel na MV nebo MVC pro špalíky do 50x50x50 mm</t>
  </si>
  <si>
    <t>-491834130</t>
  </si>
  <si>
    <t>973031716</t>
  </si>
  <si>
    <t>Vysekání kapes v klenbách z cihel na MV nebo MVC pro špalíky do 100x100x50 mm</t>
  </si>
  <si>
    <t>-1564405968</t>
  </si>
  <si>
    <t>974031121</t>
  </si>
  <si>
    <t>Vysekání rýh ve zdivu cihelném hl do 30 mm š do 30 mm</t>
  </si>
  <si>
    <t>-1201334071</t>
  </si>
  <si>
    <t>046</t>
  </si>
  <si>
    <t>Zemní práce pro montážní práce</t>
  </si>
  <si>
    <t>58337303</t>
  </si>
  <si>
    <t>štěrkopísek frakce 0/8</t>
  </si>
  <si>
    <t>1645601043</t>
  </si>
  <si>
    <t>"((0,35*0,2*145)+(0,35*0,2*20)+(0,5*0,2*12))*1,97"25.118</t>
  </si>
  <si>
    <t>58344197</t>
  </si>
  <si>
    <t>štěrkodrť frakce 0/63</t>
  </si>
  <si>
    <t>-1098740700</t>
  </si>
  <si>
    <t>"((0,5*0,6*12)+(0,35*0,3*20))*1,97"11.229</t>
  </si>
  <si>
    <t>X27</t>
  </si>
  <si>
    <t>Ochrana stávajících sítí</t>
  </si>
  <si>
    <t>2056868291</t>
  </si>
  <si>
    <t>740</t>
  </si>
  <si>
    <t>Silnoproud</t>
  </si>
  <si>
    <t>34111005</t>
  </si>
  <si>
    <t>kabel instalační jádro Cu plné izolace PVC plášť PVC 450/750V (CYKY) 2x1,5mm2</t>
  </si>
  <si>
    <t>1322179160</t>
  </si>
  <si>
    <t>34111030</t>
  </si>
  <si>
    <t>kabel instalační jádro Cu plné izolace PVC plášť PVC 450/750V (CYKY) 3x1,5mm2</t>
  </si>
  <si>
    <t>-1192216607</t>
  </si>
  <si>
    <t>34111036</t>
  </si>
  <si>
    <t>kabel instalační jádro Cu plné izolace PVC plášť PVC 450/750V (CYKY) 3x2,5mm2</t>
  </si>
  <si>
    <t>1978648879</t>
  </si>
  <si>
    <t>34111076</t>
  </si>
  <si>
    <t>kabel instalační jádro Cu plné izolace PVC plášť PVC 450/750V (CYKY) 4x10mm2</t>
  </si>
  <si>
    <t>1830698577</t>
  </si>
  <si>
    <t>34111090</t>
  </si>
  <si>
    <t>kabel instalační jádro Cu plné izolace PVC plášť PVC 450/750V (CYKY) 5x1,5mm2</t>
  </si>
  <si>
    <t>824013922</t>
  </si>
  <si>
    <t>34121550</t>
  </si>
  <si>
    <t>Kabel sdělovací JYTY Al laminovanou fólií 2x1 mm</t>
  </si>
  <si>
    <t>1453570213</t>
  </si>
  <si>
    <t>34140844</t>
  </si>
  <si>
    <t>vodič propojovací jádro Cu lanované izolace PVC 450/750V (H07V-R) 1x6mm2</t>
  </si>
  <si>
    <t>-88250506</t>
  </si>
  <si>
    <t>34140846</t>
  </si>
  <si>
    <t>vodič propojovací jádro Cu lanované izolace PVC 450/750V (H07V-R) 1x10mm2</t>
  </si>
  <si>
    <t>2030691263</t>
  </si>
  <si>
    <t>34535000</t>
  </si>
  <si>
    <t>spínač kompletní, zápustný, jednopólový, řazení 1, šroubové svorky</t>
  </si>
  <si>
    <t>-942144019</t>
  </si>
  <si>
    <t>34555202</t>
  </si>
  <si>
    <t>zásuvka zápustná jednonásobná chráněná, šroubové svorky</t>
  </si>
  <si>
    <t>2105161890</t>
  </si>
  <si>
    <t>34555204</t>
  </si>
  <si>
    <t>zásuvka zápustná jednonásobná, s optickou přepěťovou ochranou, šroubové svorky</t>
  </si>
  <si>
    <t>-1324889714</t>
  </si>
  <si>
    <t>34571074</t>
  </si>
  <si>
    <t>trubka elektroinstalační ohebná z PVC (EN) 2332</t>
  </si>
  <si>
    <t>1571060568</t>
  </si>
  <si>
    <t>34571350</t>
  </si>
  <si>
    <t>trubka elektroinstalační ohebná dvouplášťová korugovaná (chránička) D 32/40mm, HDPE+LDPE</t>
  </si>
  <si>
    <t>406383529</t>
  </si>
  <si>
    <t>34571451</t>
  </si>
  <si>
    <t>krabice pod omítku PVC přístrojová kruhová D 70mm hluboká</t>
  </si>
  <si>
    <t>6374399</t>
  </si>
  <si>
    <t>34571521</t>
  </si>
  <si>
    <t>krabice pod omítku PVC odbočná kruhová D 70mm s víčkem a svorkovnicí</t>
  </si>
  <si>
    <t>440154793</t>
  </si>
  <si>
    <t>35441073</t>
  </si>
  <si>
    <t>drát D 10mm FeZn</t>
  </si>
  <si>
    <t>1682016808</t>
  </si>
  <si>
    <t>35441077</t>
  </si>
  <si>
    <t>drát D 8mm AlMgSi</t>
  </si>
  <si>
    <t>1119666407</t>
  </si>
  <si>
    <t>35441415</t>
  </si>
  <si>
    <t>podpěra vedení FeZn do zdiva 150mm</t>
  </si>
  <si>
    <t>90055027</t>
  </si>
  <si>
    <t>35441560</t>
  </si>
  <si>
    <t>podpěra vedení FeZn na plechovou krytinu 110mm</t>
  </si>
  <si>
    <t>945589689</t>
  </si>
  <si>
    <t>35441885</t>
  </si>
  <si>
    <t>svorka spojovací pro lano D 8-10mm</t>
  </si>
  <si>
    <t>1217495826</t>
  </si>
  <si>
    <t>35441895.1</t>
  </si>
  <si>
    <t>svorka připojovací k připojení kovových částí</t>
  </si>
  <si>
    <t>-575267047</t>
  </si>
  <si>
    <t>35441895.2</t>
  </si>
  <si>
    <t>-1914987318</t>
  </si>
  <si>
    <t>35441905</t>
  </si>
  <si>
    <t>svorka připojovací k připojení okapových žlabů</t>
  </si>
  <si>
    <t>-585087257</t>
  </si>
  <si>
    <t>35441925</t>
  </si>
  <si>
    <t>svorka zkušební pro lano D 6-12mm, FeZn</t>
  </si>
  <si>
    <t>1246710006</t>
  </si>
  <si>
    <t>35441986</t>
  </si>
  <si>
    <t>svorka odbočovací a spojovací pro pásek 30x4mm, FeZn</t>
  </si>
  <si>
    <t>-1135329300</t>
  </si>
  <si>
    <t>35441996</t>
  </si>
  <si>
    <t>svorka odbočovací a spojovací pro spojování kruhových a páskových vodičů, FeZn</t>
  </si>
  <si>
    <t>1085562408</t>
  </si>
  <si>
    <t>35441997</t>
  </si>
  <si>
    <t>svorka na potrubí 1/2" - 22mm, FeZn</t>
  </si>
  <si>
    <t>1465898925</t>
  </si>
  <si>
    <t>35442062</t>
  </si>
  <si>
    <t>pás zemnící 30x4mm FeZn</t>
  </si>
  <si>
    <t>2133267938</t>
  </si>
  <si>
    <t>35825230</t>
  </si>
  <si>
    <t>pojistka nožová 40A nízkoztrátová 3,60W, provedení normální, charakteristika gG</t>
  </si>
  <si>
    <t>89554363</t>
  </si>
  <si>
    <t>XE027</t>
  </si>
  <si>
    <t>Signalizační systém pro imobilní - trafo FLM 1000, vč. krab. + rámečku</t>
  </si>
  <si>
    <t>-1278466822</t>
  </si>
  <si>
    <t>XE0271</t>
  </si>
  <si>
    <t>Signalizační systém pro imobilní - kontrolní modul s alarmem FEH 2001, vč. krab. + rámečku</t>
  </si>
  <si>
    <t>-738339641</t>
  </si>
  <si>
    <t>XE0272</t>
  </si>
  <si>
    <t>Signalizační systém pro imobilní - potvrzovací tlačítko FAP 1001, vč. krab. + rámečku</t>
  </si>
  <si>
    <t>-538658937</t>
  </si>
  <si>
    <t>XE0273</t>
  </si>
  <si>
    <t>Signalizační systém pro imobilní - tlačítko signální prosvětlené FAP 2001, vč. krab. + rámečku</t>
  </si>
  <si>
    <t>1187853358</t>
  </si>
  <si>
    <t>XE0274</t>
  </si>
  <si>
    <t>Signalizační systém pro imobilní - sdělovací kabel J-Y(St)-Y 2x2x0,8 mm</t>
  </si>
  <si>
    <t>1892578574</t>
  </si>
  <si>
    <t>XE0275</t>
  </si>
  <si>
    <t>Signalizační systém pro imobilní - montáž</t>
  </si>
  <si>
    <t>2100798850</t>
  </si>
  <si>
    <t>XE050</t>
  </si>
  <si>
    <t>Ventilátor 230 V / 30 W, vč. příslušenství, venkovní mřížky, montáže, apod</t>
  </si>
  <si>
    <t>687831366</t>
  </si>
  <si>
    <t>XE051</t>
  </si>
  <si>
    <t>Časové relé, instalace do krabice SMR-T- zpožděné vypnutí ventilátoru,vč. montáže</t>
  </si>
  <si>
    <t>142659282</t>
  </si>
  <si>
    <t>XE052</t>
  </si>
  <si>
    <t>Snímač pohybu - 1 relé</t>
  </si>
  <si>
    <t>339250030</t>
  </si>
  <si>
    <t>XE053</t>
  </si>
  <si>
    <t>Snímač pohybu - 2 relé ( ovládání ventilátoru)</t>
  </si>
  <si>
    <t>-2092769069</t>
  </si>
  <si>
    <t>XE0541</t>
  </si>
  <si>
    <t xml:space="preserve">E1 -svítidlo stropní zapuštěné downlight  LED-OP-1700-4K, 19W, 1800 lm</t>
  </si>
  <si>
    <t>1859487200</t>
  </si>
  <si>
    <t>XE0542</t>
  </si>
  <si>
    <t xml:space="preserve">E2 -svítidlo stropní zapuštěné downlight  LED-OP-3000-4K, 40 W, 3570 lm</t>
  </si>
  <si>
    <t>12480543</t>
  </si>
  <si>
    <t>XE0554</t>
  </si>
  <si>
    <t>E3 - nástěnné svítidlo venkovní, xx MEDIUM HIGHT Up/Down 11W, 650 lm, 3000K, IP54, ANTRACIT</t>
  </si>
  <si>
    <t>-1004791012</t>
  </si>
  <si>
    <t>XE0555</t>
  </si>
  <si>
    <t>N4 - nouzové svítidlo s piktogramem PALAS-LED-1-M2-ST, 1 hod., IP65</t>
  </si>
  <si>
    <t>-1886209519</t>
  </si>
  <si>
    <t>XE060</t>
  </si>
  <si>
    <t>Recyklace svítidel</t>
  </si>
  <si>
    <t>967650988</t>
  </si>
  <si>
    <t>45</t>
  </si>
  <si>
    <t>XE061</t>
  </si>
  <si>
    <t>Montáž svítidel</t>
  </si>
  <si>
    <t>1787586666</t>
  </si>
  <si>
    <t>46</t>
  </si>
  <si>
    <t>XE101</t>
  </si>
  <si>
    <t>Kabelová chránička pevná na sloup D = 63 mm, 6m</t>
  </si>
  <si>
    <t>727330450</t>
  </si>
  <si>
    <t>47</t>
  </si>
  <si>
    <t>XE102</t>
  </si>
  <si>
    <t>Držák kabelových chrániček na sloup</t>
  </si>
  <si>
    <t>967712441</t>
  </si>
  <si>
    <t>48</t>
  </si>
  <si>
    <t>XE31</t>
  </si>
  <si>
    <t>Rozvodnice RSM 1 - cena dle specifikace</t>
  </si>
  <si>
    <t>-1310211592</t>
  </si>
  <si>
    <t>49</t>
  </si>
  <si>
    <t>XE311</t>
  </si>
  <si>
    <t>Rozvodnice RE 1 - cena dle specifikace</t>
  </si>
  <si>
    <t>1600335376</t>
  </si>
  <si>
    <t>50</t>
  </si>
  <si>
    <t>XE38</t>
  </si>
  <si>
    <t>El. nástěnný konvektor 750 W, s termostatem, 230 V, IP 24</t>
  </si>
  <si>
    <t>-785989927</t>
  </si>
  <si>
    <t>51</t>
  </si>
  <si>
    <t>XE39</t>
  </si>
  <si>
    <t>El. nástěnný konvektor 500W, s termostatem, 230 V, IP 24</t>
  </si>
  <si>
    <t>118295811</t>
  </si>
  <si>
    <t>52</t>
  </si>
  <si>
    <t>XE46</t>
  </si>
  <si>
    <t>Protipožární tmel , ucpávky</t>
  </si>
  <si>
    <t>-746732684</t>
  </si>
  <si>
    <t>53</t>
  </si>
  <si>
    <t>XE60</t>
  </si>
  <si>
    <t>Montáž a zapojení rozvodnic</t>
  </si>
  <si>
    <t>2105161662</t>
  </si>
  <si>
    <t>54</t>
  </si>
  <si>
    <t>XE601</t>
  </si>
  <si>
    <t>Montáž a zapojení ventilátorů</t>
  </si>
  <si>
    <t>-125046897</t>
  </si>
  <si>
    <t>55</t>
  </si>
  <si>
    <t>XE6041</t>
  </si>
  <si>
    <t xml:space="preserve">Montáž a zapojení   pohybových čidel,apod</t>
  </si>
  <si>
    <t>-18085931</t>
  </si>
  <si>
    <t>Montáž a zapojení pohybových čidel,apod</t>
  </si>
  <si>
    <t>56</t>
  </si>
  <si>
    <t>XE61</t>
  </si>
  <si>
    <t>Montáž a zapojení el. konvektorů</t>
  </si>
  <si>
    <t>2044042979</t>
  </si>
  <si>
    <t>57</t>
  </si>
  <si>
    <t>XE89</t>
  </si>
  <si>
    <t xml:space="preserve">Konzultace revizního  technika s dodavateli stavby</t>
  </si>
  <si>
    <t>686305156</t>
  </si>
  <si>
    <t>Konzultace revizního technika s dodavateli stavby</t>
  </si>
  <si>
    <t>58</t>
  </si>
  <si>
    <t>XE90</t>
  </si>
  <si>
    <t>Podružný materiál</t>
  </si>
  <si>
    <t>285346746</t>
  </si>
  <si>
    <t>59</t>
  </si>
  <si>
    <t>XE91</t>
  </si>
  <si>
    <t>Komplexní vyzkoušení</t>
  </si>
  <si>
    <t>406667973</t>
  </si>
  <si>
    <t>60</t>
  </si>
  <si>
    <t>XE93</t>
  </si>
  <si>
    <t>Provedení revizních zkoušek, vč. revizní zprávy dle ČSN 33 1500, ČSN 33 2000-6 ed.2</t>
  </si>
  <si>
    <t>261153680</t>
  </si>
  <si>
    <t>61</t>
  </si>
  <si>
    <t>XH0101</t>
  </si>
  <si>
    <t>Montáž - jímací tyče - pomocný jímač 0,5 m</t>
  </si>
  <si>
    <t>-1098143078</t>
  </si>
  <si>
    <t>62</t>
  </si>
  <si>
    <t>XH0102</t>
  </si>
  <si>
    <t>Zaváděcí tyč TZ 1,5, L = 1,5 M , vč, montáže</t>
  </si>
  <si>
    <t>2122123363</t>
  </si>
  <si>
    <t>63</t>
  </si>
  <si>
    <t>XH16</t>
  </si>
  <si>
    <t>Práce autoplošiny, vč. dopravy</t>
  </si>
  <si>
    <t>1351602028</t>
  </si>
  <si>
    <t>64</t>
  </si>
  <si>
    <t>XH60</t>
  </si>
  <si>
    <t>Drobný instalační materiál</t>
  </si>
  <si>
    <t>sada</t>
  </si>
  <si>
    <t>160057460</t>
  </si>
  <si>
    <t>65</t>
  </si>
  <si>
    <t>XH67</t>
  </si>
  <si>
    <t>Ostatní nezahrnuté práce</t>
  </si>
  <si>
    <t>-1889325390</t>
  </si>
  <si>
    <t>66</t>
  </si>
  <si>
    <t>XH69</t>
  </si>
  <si>
    <t>Spolupráce s revizním technikem</t>
  </si>
  <si>
    <t>1085960935</t>
  </si>
  <si>
    <t>67</t>
  </si>
  <si>
    <t>XH71</t>
  </si>
  <si>
    <t>Provedení revizních zkoušek, vč. revizní zprávy dle ČSN 33 1500, ČSN 33 2000-6</t>
  </si>
  <si>
    <t>-1085438089</t>
  </si>
  <si>
    <t>741</t>
  </si>
  <si>
    <t>741110042</t>
  </si>
  <si>
    <t>Montáž trubka plastová ohebná D přes 23 do 35 mm uložená pevně</t>
  </si>
  <si>
    <t>-1286647609</t>
  </si>
  <si>
    <t>741110311</t>
  </si>
  <si>
    <t>Montáž trubka ochranná do krabic plastová tuhá D do 40 mm uložená volně</t>
  </si>
  <si>
    <t>288593573</t>
  </si>
  <si>
    <t>741112001</t>
  </si>
  <si>
    <t>Montáž krabice zapuštěná plastová kruhová</t>
  </si>
  <si>
    <t>1806005615</t>
  </si>
  <si>
    <t>741112061</t>
  </si>
  <si>
    <t>Montáž krabice přístrojová zapuštěná plastová kruhová</t>
  </si>
  <si>
    <t>2083612902</t>
  </si>
  <si>
    <t>741120001</t>
  </si>
  <si>
    <t>Montáž vodič Cu izolovaný plný a laněný žíla 0,35-6 mm2 pod omítku (např. CY)</t>
  </si>
  <si>
    <t>-943931005</t>
  </si>
  <si>
    <t>741120003</t>
  </si>
  <si>
    <t>Montáž vodič Cu izolovaný plný a laněný žíla 10-16 mm2 pod omítku (např. CY)</t>
  </si>
  <si>
    <t>-1731784035</t>
  </si>
  <si>
    <t>741122601</t>
  </si>
  <si>
    <t>Montáž kabel Cu plný kulatý žíla 2x1,5 až 6 mm2 uložený pevně (např. CYKY)</t>
  </si>
  <si>
    <t>154518730</t>
  </si>
  <si>
    <t>741122611</t>
  </si>
  <si>
    <t>Montáž kabel Cu plný kulatý žíla 3x1,5 až 6 mm2 uložený pevně (např. CYKY)</t>
  </si>
  <si>
    <t>-366559199</t>
  </si>
  <si>
    <t>741122623</t>
  </si>
  <si>
    <t>Montáž kabel Cu plný kulatý žíla 4x10 mm2 uložený pevně (např. CYKY)</t>
  </si>
  <si>
    <t>2115261023</t>
  </si>
  <si>
    <t>741122641</t>
  </si>
  <si>
    <t>Montáž kabel Cu plný kulatý žíla 5x1,5 až 2,5 mm2 uložený pevně (např. CYKY)</t>
  </si>
  <si>
    <t>820677619</t>
  </si>
  <si>
    <t>741130001</t>
  </si>
  <si>
    <t>Ukončení vodič izolovaný do 2,5 mm2 v rozváděči nebo na přístroji</t>
  </si>
  <si>
    <t>681281003</t>
  </si>
  <si>
    <t>741130005</t>
  </si>
  <si>
    <t>Ukončení vodič izolovaný do 10 mm2 v rozváděči nebo na přístroji</t>
  </si>
  <si>
    <t>971908313</t>
  </si>
  <si>
    <t>741310101</t>
  </si>
  <si>
    <t>Montáž spínač (polo)zapuštěný bezšroubové připojení 1-jednopólový se zapojením vodičů</t>
  </si>
  <si>
    <t>656572023</t>
  </si>
  <si>
    <t>741313002</t>
  </si>
  <si>
    <t>Montáž zásuvka (polo)zapuštěná bezšroubové připojení 2P+PE dvojí zapojení - průběžná se zapojením vodičů</t>
  </si>
  <si>
    <t>-334122777</t>
  </si>
  <si>
    <t>741313005</t>
  </si>
  <si>
    <t>Montáž zásuvka (polo)zapuštěná bezšroubové připojení 2P + PE s přepěťovou ochranou se zapojením vodičů</t>
  </si>
  <si>
    <t>2110047973</t>
  </si>
  <si>
    <t>741410021</t>
  </si>
  <si>
    <t>Montáž vodič uzemňovací pásek průřezu do 120 mm2 v městské zástavbě v zemi</t>
  </si>
  <si>
    <t>-1084777496</t>
  </si>
  <si>
    <t>741420001</t>
  </si>
  <si>
    <t>Montáž drát nebo lano hromosvodné svodové D do 10 mm s podpěrou</t>
  </si>
  <si>
    <t>-1147412595</t>
  </si>
  <si>
    <t>741420022.1</t>
  </si>
  <si>
    <t>Montáž svorka hromosvodná se 3 a více šrouby</t>
  </si>
  <si>
    <t>1915466903</t>
  </si>
  <si>
    <t>741420022.2</t>
  </si>
  <si>
    <t>472220530</t>
  </si>
  <si>
    <t>741420031</t>
  </si>
  <si>
    <t>Montáž svorka hromosvodná na potrubí D do 200 mm se zhotovením</t>
  </si>
  <si>
    <t>507059960</t>
  </si>
  <si>
    <t>741420054</t>
  </si>
  <si>
    <t>Montáž vedení hromosvodné-tvarování prvku</t>
  </si>
  <si>
    <t>1967917074</t>
  </si>
  <si>
    <t>741420083</t>
  </si>
  <si>
    <t>Montáž vedení hromosvodné-štítek k označení svodu</t>
  </si>
  <si>
    <t>187599777</t>
  </si>
  <si>
    <t>741910513</t>
  </si>
  <si>
    <t>Montáž se zhotovením konstrukce pro upevnění přístrojů přes 10 do 50 kg</t>
  </si>
  <si>
    <t>743962842</t>
  </si>
  <si>
    <t>946</t>
  </si>
  <si>
    <t>Zemní práce při externích montážích</t>
  </si>
  <si>
    <t>460010024</t>
  </si>
  <si>
    <t>Vytyčení trasy vedení kabelového podzemního v zastavěném prostoru</t>
  </si>
  <si>
    <t>km</t>
  </si>
  <si>
    <t>-1605803908</t>
  </si>
  <si>
    <t>460171142</t>
  </si>
  <si>
    <t>Hloubení kabelových nezapažených rýh strojně š 35 cm hl 50 cm v hornině tř I skupiny 3</t>
  </si>
  <si>
    <t>-1921303941</t>
  </si>
  <si>
    <t>460171172</t>
  </si>
  <si>
    <t>Hloubení kabelových nezapažených rýh strojně š 35 cm hl 80 cm v hornině tř I skupiny 3</t>
  </si>
  <si>
    <t>1895909938</t>
  </si>
  <si>
    <t>460171322</t>
  </si>
  <si>
    <t>Hloubení kabelových nezapažených rýh strojně š 50 cm hl 120 cm v hornině tř I skupiny 3</t>
  </si>
  <si>
    <t>554195113</t>
  </si>
  <si>
    <t>460451152</t>
  </si>
  <si>
    <t>Zásyp kabelových rýh strojně se zhutněním š 35 cm hl 50 cm z horniny tř I skupiny 3</t>
  </si>
  <si>
    <t>-1411212951</t>
  </si>
  <si>
    <t>460451182</t>
  </si>
  <si>
    <t>Zásyp kabelových rýh strojně se zhutněním š 35 cm hl 80 cm z horniny tř I skupiny 3</t>
  </si>
  <si>
    <t>-2068901057</t>
  </si>
  <si>
    <t>460451332</t>
  </si>
  <si>
    <t>Zásyp kabelových rýh strojně se zhutněním š 50 cm hl 120 cm z horniny tř I skupiny 3</t>
  </si>
  <si>
    <t>1646203825</t>
  </si>
  <si>
    <t>460661112</t>
  </si>
  <si>
    <t>Kabelové lože z písku pro kabely nn bez zakrytí š lože přes 35 do 50 cm</t>
  </si>
  <si>
    <t>1567617601</t>
  </si>
  <si>
    <t>460671113</t>
  </si>
  <si>
    <t>Výstražná fólie pro krytí kabelů šířky 34 cm</t>
  </si>
  <si>
    <t>15351271</t>
  </si>
  <si>
    <t xml:space="preserve">SO 901  - Mobiliář</t>
  </si>
  <si>
    <t>133212811</t>
  </si>
  <si>
    <t>Hloubení nezapažených šachet v hornině třídy těžitelnosti I skupiny 3 plocha výkopu do 4 m2 ručně</t>
  </si>
  <si>
    <t>459648779</t>
  </si>
  <si>
    <t>269107967</t>
  </si>
  <si>
    <t>-972879326</t>
  </si>
  <si>
    <t>"do 15km; 1,177*5"5.885</t>
  </si>
  <si>
    <t>-1878869074</t>
  </si>
  <si>
    <t>"1,177*1,9"2.236</t>
  </si>
  <si>
    <t>1762688806</t>
  </si>
  <si>
    <t>275311126</t>
  </si>
  <si>
    <t>Základové patky a bloky z betonu prostého C 20/25</t>
  </si>
  <si>
    <t>1277160310</t>
  </si>
  <si>
    <t>1444466340</t>
  </si>
  <si>
    <t>-305078182</t>
  </si>
  <si>
    <t>X0004</t>
  </si>
  <si>
    <t>Dřevěný set stůl - lavice masiv - tvrdé dřevo - upravené impregnací</t>
  </si>
  <si>
    <t>862294583</t>
  </si>
  <si>
    <t>X0005</t>
  </si>
  <si>
    <t>Odpadkové koše</t>
  </si>
  <si>
    <t>-1951206778</t>
  </si>
  <si>
    <t>"včetně přikotvení; 5"5</t>
  </si>
  <si>
    <t>X0006</t>
  </si>
  <si>
    <t xml:space="preserve">Dřevěná lavice - masiv  - tvrdé dřevo - upravené impregnací</t>
  </si>
  <si>
    <t>-1782699369</t>
  </si>
  <si>
    <t>Dřevěná lavice - masiv - tvrdé dřevo - upravené impregnací</t>
  </si>
  <si>
    <t>X0007</t>
  </si>
  <si>
    <t>Stojan na kola</t>
  </si>
  <si>
    <t>-991894405</t>
  </si>
  <si>
    <t>"včetně přikotvení; 10"10</t>
  </si>
  <si>
    <t>SEZNAM FIGUR</t>
  </si>
  <si>
    <t>Výměra</t>
  </si>
  <si>
    <t xml:space="preserve"> S/ SO 0001</t>
  </si>
  <si>
    <t>"- mikrobiologické ukazatele kráceného rozboru vzorku pitné vody - prokazující nepřekročení přípustných hodnot ukazatelů pitné vody (provedeno odborn"</t>
  </si>
  <si>
    <t>"dle příslušných norem A5 dalších předpisů A5 nařízení platných v ČR, kterými bude prokázáno dosažení předepsané kvality A5 parametrů dokončeného díla</t>
  </si>
  <si>
    <t xml:space="preserve"> S/ SO 101.1</t>
  </si>
  <si>
    <t>"silnice; 10*0,15+10*0,15+5,3*0,15"3.795</t>
  </si>
  <si>
    <t>"- odvoz na recyklační skládku, předpoklad do 150 km; 15*7,82"117.3</t>
  </si>
  <si>
    <t xml:space="preserve"> S/ SO 101.2 </t>
  </si>
  <si>
    <t>"chodníky u točny - pískovcové desky; 1,7+24,0+27"52.7</t>
  </si>
  <si>
    <t>"ohraničení středního ostrůvku; 44-4,1-4,1-4,3-2-2-2 "25.5</t>
  </si>
  <si>
    <t>B42</t>
  </si>
  <si>
    <t>"dělící ostrůvek; 62"62</t>
  </si>
  <si>
    <t>B43</t>
  </si>
  <si>
    <t>B47</t>
  </si>
  <si>
    <t>B48</t>
  </si>
  <si>
    <t>B54</t>
  </si>
  <si>
    <t>"vnější hrana; 15+11"26</t>
  </si>
  <si>
    <t>C48</t>
  </si>
  <si>
    <t>"ohraničení středního ostrůvku; 44-4,1-4,1-4,3-2-2-2"25.5</t>
  </si>
  <si>
    <t>D48</t>
  </si>
  <si>
    <t xml:space="preserve"> S/ SO 101.3  </t>
  </si>
  <si>
    <t>"230"230</t>
  </si>
  <si>
    <t>"- plochy pro ohumusování; 230"230</t>
  </si>
  <si>
    <t>"dle tabulky kubatur; 482,2"482.2</t>
  </si>
  <si>
    <t>"rozšíření pod komunikací; 63+79*0,55+80+22*0,55*2"210.65</t>
  </si>
  <si>
    <t>"rozšíření pod komunikací; 63+80"143</t>
  </si>
  <si>
    <t>"chodníky u parkoviště - pískovcové desky; 103"103</t>
  </si>
  <si>
    <t>"ohraničení chodníku vlevo; 8,5+56,5+6,0"71</t>
  </si>
  <si>
    <t>"ohraničení komunikace vlevo; 121-37-2,5-1,0-1,0"79.5</t>
  </si>
  <si>
    <t>"ohraničení komunikace vlevo; 121"121</t>
  </si>
  <si>
    <t>"- odvoz na recyklační skládku, předpoklad do 150 km; 15*118,68"1780.2</t>
  </si>
  <si>
    <t>B10</t>
  </si>
  <si>
    <t>"v drenážních tvárnicích; 177*0,5"88.5</t>
  </si>
  <si>
    <t>B11</t>
  </si>
  <si>
    <t>B13</t>
  </si>
  <si>
    <t>"prodloužení schodiště; 3,0*2,2*0,25"1.65</t>
  </si>
  <si>
    <t>B36</t>
  </si>
  <si>
    <t>"rozšíření; 42+35*0,5"59.5</t>
  </si>
  <si>
    <t>B37</t>
  </si>
  <si>
    <t>"rozšíření pod vyhybnou; 42"42</t>
  </si>
  <si>
    <t>B41</t>
  </si>
  <si>
    <t>"chodník vpravo; 64"64</t>
  </si>
  <si>
    <t>B50</t>
  </si>
  <si>
    <t>"ohraničení chodníku vpravo; 35"35</t>
  </si>
  <si>
    <t>B51</t>
  </si>
  <si>
    <t>"ohraničení komunikace vpravo; 36+3-2,5-1,0"35.5</t>
  </si>
  <si>
    <t>B53</t>
  </si>
  <si>
    <t>"ohraničení komunikace vpravo; 36+3"39</t>
  </si>
  <si>
    <t>B62</t>
  </si>
  <si>
    <t>C47</t>
  </si>
  <si>
    <t>C51</t>
  </si>
  <si>
    <t>"ohraničení parkoviště; 5,0+37+5,0"47</t>
  </si>
  <si>
    <t>C53</t>
  </si>
  <si>
    <t xml:space="preserve"> S/ SO 101.4</t>
  </si>
  <si>
    <t>"- nákup ornice pro ohumusování; 292,1*0,1*1,75"51.118</t>
  </si>
  <si>
    <t>"495,06+27,85-34"488.91</t>
  </si>
  <si>
    <t>"drenáž; 0,5*0,5*41"10.25</t>
  </si>
  <si>
    <t>"vozovka; 696"696</t>
  </si>
  <si>
    <t>"chodník u parkoviště; 65,1"65.1</t>
  </si>
  <si>
    <t>"chodníky u parkoviště - pískovcové desky; 65,1"65.1</t>
  </si>
  <si>
    <t>"ohraničení parkoviště A47 komunikace; 4,5+74+2+3,5+3+2,0+6+4,5+79+4,5+33 "216</t>
  </si>
  <si>
    <t>"(495,06+27,85-34)*1,9"928.929</t>
  </si>
  <si>
    <t>"- IP11a - 1ks,;1"1</t>
  </si>
  <si>
    <t>"do 15km; (495,06+27,85-34)*5"2444.55</t>
  </si>
  <si>
    <t>"dle tabulky kubatur; 292,1"292.1</t>
  </si>
  <si>
    <t>"- plochy pro ohumusování; 292,1"292.1</t>
  </si>
  <si>
    <t>"- nákup ornice do drenážních tvárnic; 641,85*0,015*1,75"16.849</t>
  </si>
  <si>
    <t>B12</t>
  </si>
  <si>
    <t>"odvoz na SO 101.5 chodník; -181,30+32,15+5,25"-143.9</t>
  </si>
  <si>
    <t>"odvodnění zadní části budovy sociálního zařízení; 0,8*1,0*22"17.6</t>
  </si>
  <si>
    <t>B23</t>
  </si>
  <si>
    <t>"chodník pojížděný u vjezdu do objektu; 29"29</t>
  </si>
  <si>
    <t>B24</t>
  </si>
  <si>
    <t>"pojížděný chodník u vjezdu k budově; 29+5,9"34.9</t>
  </si>
  <si>
    <t>B26</t>
  </si>
  <si>
    <t>"reliéfní dlažba; 2,1"2.1</t>
  </si>
  <si>
    <t>B27</t>
  </si>
  <si>
    <t>"chodník pojížděný u vjezdu do objektu; 29+5,9"34.9</t>
  </si>
  <si>
    <t>B30</t>
  </si>
  <si>
    <t>"dělící ostrůvek; 2,4"2.4</t>
  </si>
  <si>
    <t>B31</t>
  </si>
  <si>
    <t>B32</t>
  </si>
  <si>
    <t>B4</t>
  </si>
  <si>
    <t>"odpočet na SO 101.5 chodník; -181,30+32,15+5,25"-143.9</t>
  </si>
  <si>
    <t>"ohraničení pojížděného chodníku; 25 "25</t>
  </si>
  <si>
    <t>B5</t>
  </si>
  <si>
    <t>"odvoz na SO 101.5 chodník; (-181,30+32,15+5,25)*1,9"-273.41</t>
  </si>
  <si>
    <t>B59</t>
  </si>
  <si>
    <t>"- SDZ č. IP12-2ks; 2"2</t>
  </si>
  <si>
    <t>B6</t>
  </si>
  <si>
    <t>"odvoz na SO 101.5 chodník; (-181,30+32,15+5,25)*5"-719.5</t>
  </si>
  <si>
    <t>B8</t>
  </si>
  <si>
    <t>"v drenážních tvárnicích; 641,85*0,5"320.925</t>
  </si>
  <si>
    <t>B9</t>
  </si>
  <si>
    <t>C23</t>
  </si>
  <si>
    <t>"stání pro invalidy; 5,8*4,5*2"52.2</t>
  </si>
  <si>
    <t>C24</t>
  </si>
  <si>
    <t>"parkovací stání; 72,75*4,8+67,75*4,8+3,2*3,3"684.96</t>
  </si>
  <si>
    <t>C26</t>
  </si>
  <si>
    <t>"chodník u vjezdu; 35,1"35.1</t>
  </si>
  <si>
    <t>C27</t>
  </si>
  <si>
    <t>C30</t>
  </si>
  <si>
    <t>C31</t>
  </si>
  <si>
    <t>C32</t>
  </si>
  <si>
    <t>D24</t>
  </si>
  <si>
    <t>"reliéfní dlažba; 1,9+9,7"11.6</t>
  </si>
  <si>
    <t>D32</t>
  </si>
  <si>
    <t>"vyznačení parkovacích stání; 4,5*(28+30)*0,1"26.1</t>
  </si>
  <si>
    <t>D47</t>
  </si>
  <si>
    <t>"oddělení parkoviště A47 komunikace; 77+79"156</t>
  </si>
  <si>
    <t>E24</t>
  </si>
  <si>
    <t xml:space="preserve"> S/ SO 101.5 </t>
  </si>
  <si>
    <t>"- dle tabulky kubatur; 32,15"32.15</t>
  </si>
  <si>
    <t>"pro drenáž; 0,5*0,5*21"5.25</t>
  </si>
  <si>
    <t>"(0,5+0,5+0,5+0,5)*21"42</t>
  </si>
  <si>
    <t>"21"21</t>
  </si>
  <si>
    <t>"18+3"21</t>
  </si>
  <si>
    <t>"0,5*0,1*21"1.05</t>
  </si>
  <si>
    <t>"podél plochy pro kola A43 motocykly; 6,0+18,3+6,0"30.3</t>
  </si>
  <si>
    <t xml:space="preserve">"ukončení chodníku 30,3/0,2=151,5  ; 152"152</t>
  </si>
  <si>
    <t>"chodník mezi silnicí A49 parkovištěm; 99+54*0,35"117.9</t>
  </si>
  <si>
    <t>"chodník mezi silnicí A50 parkovištěm; 99"99</t>
  </si>
  <si>
    <t>"chodníky u hráze - pískovcové desky; 111+17+19"147</t>
  </si>
  <si>
    <t>"pojížděný chodník u vjezdu k výtahu; 29"29</t>
  </si>
  <si>
    <t>"ohraničení pojížděného chodníku A64 místa pro přecházení; 30,0+3,0+4,0"37</t>
  </si>
  <si>
    <t>"ohraničení chodníku u hráze; 45"45</t>
  </si>
  <si>
    <t>B21</t>
  </si>
  <si>
    <t>"- chodník podél přehrady; 147*0,15"22.05</t>
  </si>
  <si>
    <t>"pro palisády; 0,5*0,5*35"8.75</t>
  </si>
  <si>
    <t>B38</t>
  </si>
  <si>
    <t>"chodník podél hráze; (0,5+0,5+0,5+0,5)*(33+3)"72</t>
  </si>
  <si>
    <t>B39</t>
  </si>
  <si>
    <t>"chodník podél hráze; 33+3"36</t>
  </si>
  <si>
    <t>B40</t>
  </si>
  <si>
    <t>"chodník podél hráze; 0,5*0,1*(33+3)"1.8</t>
  </si>
  <si>
    <t>"schody; 2,0+2,0"4</t>
  </si>
  <si>
    <t>B44</t>
  </si>
  <si>
    <t>"schody; 4/0,2"20</t>
  </si>
  <si>
    <t>B49</t>
  </si>
  <si>
    <t>"plocha pro cyklisty A49 motocykly ;112"112</t>
  </si>
  <si>
    <t>"plocha pro cyklisty A50 motocykly ;112"112</t>
  </si>
  <si>
    <t>"u silnice 0,04570km A51 0,14410km; 3,8+3,2"7</t>
  </si>
  <si>
    <t>"u silnice 0,04570km A53 0,14410km; 3,8+3,2"7</t>
  </si>
  <si>
    <t>B57</t>
  </si>
  <si>
    <t>"u vjezdu na silnici z plochy - reliéfní dlažba; 12"12</t>
  </si>
  <si>
    <t>B58</t>
  </si>
  <si>
    <t>"reliéfní dlažba; 12"12</t>
  </si>
  <si>
    <t>"u silnice 0,04570km A59 0,14410km; 3,8+3,2"7</t>
  </si>
  <si>
    <t>B64</t>
  </si>
  <si>
    <t>"oddělení chodníku A64 plochy před výtahem; 8,0"8</t>
  </si>
  <si>
    <t>B65</t>
  </si>
  <si>
    <t>"ohraničení chodníku silnice -parkoviště; 48"48</t>
  </si>
  <si>
    <t>B68</t>
  </si>
  <si>
    <t>C21</t>
  </si>
  <si>
    <t>"- plocha pro kolaře; 113*0,3"33.9</t>
  </si>
  <si>
    <t>C59</t>
  </si>
  <si>
    <t>"reliéfní dlažba chodník; 1,6+1,2"2.8</t>
  </si>
  <si>
    <t>C65</t>
  </si>
  <si>
    <t>"u silnice 0,04570km A65 0,14410km; 1,6+1,6+1,6+1,6"6.4</t>
  </si>
  <si>
    <t>C68</t>
  </si>
  <si>
    <t>"u silnice 0,04570km A68 0,14410km; 1,6+1,6+1,6+1,6"6.4</t>
  </si>
  <si>
    <t>D21</t>
  </si>
  <si>
    <t>"- nástupní chodníky u silnice; 2,8*0,15"0.42</t>
  </si>
  <si>
    <t xml:space="preserve"> S/ SO 302</t>
  </si>
  <si>
    <t>"přemístění výkopku na meziskládku ; 86,496"86.496</t>
  </si>
  <si>
    <t>"odpadní potrubí - lože; (5,0+18,0)*0,80*0,15"2.76</t>
  </si>
  <si>
    <t>"nakládání výkopku - odvoz na meziskládku; 86,496"86.496</t>
  </si>
  <si>
    <t>"zemní filtr; 12,9*1,5"19.35</t>
  </si>
  <si>
    <t>"odpadní potrubí; 3,14*0,20*0,20/4*(5,0+18,0+3,0+1,0)+3,14*0,125*0,125/4*6"0.921</t>
  </si>
  <si>
    <t>"septik; 3,14*2,64"8.29</t>
  </si>
  <si>
    <t>"havarijní vsakovací potrubí; 10,0*0,6"6</t>
  </si>
  <si>
    <t>"vsakovací rýha; 8,0*2,0*1,15*1,1845"21.795</t>
  </si>
  <si>
    <t>"filtr-podsyp; 6,6*4,4*0,15"4.356</t>
  </si>
  <si>
    <t>"viz příloha D302.1 - Technická zpráva</t>
  </si>
  <si>
    <t>"septik; 3,84*3,34*2,6"33.347</t>
  </si>
  <si>
    <t>"šachty;2"2</t>
  </si>
  <si>
    <t>"septik; 3,14*2,64*0,15"1.243</t>
  </si>
  <si>
    <t>"septik - podkladní deska; 3,14*2,64*0,0054"0.045</t>
  </si>
  <si>
    <t>"septik; (2*3,14+2*2,64)*0,15"1.734</t>
  </si>
  <si>
    <t>"vsakovací rýha - PVC 125; 24,0"24</t>
  </si>
  <si>
    <t>"viz příloha D302.1 - Technická zpráva, výpis objemu zemních prací, odpadní potrubí</t>
  </si>
  <si>
    <t>"ze sociálního zařízení do septiku; 5,0*0,8*1,25"5</t>
  </si>
  <si>
    <t>"odpadní potrubí ze sociálního zařízení do septiku; 5,0"5</t>
  </si>
  <si>
    <t>"vsakovací rýha; 8,2*1,7*1,7"23.698</t>
  </si>
  <si>
    <t>"2+1"3</t>
  </si>
  <si>
    <t>"rozdělovací šachta; 4*2,5*(1,7-0,52)*0,5"5.9</t>
  </si>
  <si>
    <t>"3+2"5</t>
  </si>
  <si>
    <t>"viz příloha D.302.1 Technická zpráva</t>
  </si>
  <si>
    <t>"septik; (2*3,84+2*3,34)*2,6*0,50"18.668</t>
  </si>
  <si>
    <t>"do vsakovací rýhy - lože; 6,0*0,60*0,15"0.54</t>
  </si>
  <si>
    <t>"nakládání výkopku - odvoz na skládku; 86,496"86.496</t>
  </si>
  <si>
    <t>B14</t>
  </si>
  <si>
    <t>B17</t>
  </si>
  <si>
    <t>"vsakovací rýha; 8,0*1,5*0,65"7.8</t>
  </si>
  <si>
    <t>B18</t>
  </si>
  <si>
    <t>"havarijní vsakovací potrubí; 3,14*0,125*0,125/4*10"0.123</t>
  </si>
  <si>
    <t>"zemní filtr; 5,6*3,4"19.04</t>
  </si>
  <si>
    <t>"vsakovací rýha; 8,0*2,0"16</t>
  </si>
  <si>
    <t>"havarijní vsakovací potrubí; 10,0*0,60*1,15*1,1845"8.173</t>
  </si>
  <si>
    <t>B28</t>
  </si>
  <si>
    <t>"lože; 4,26"4.26</t>
  </si>
  <si>
    <t>B3</t>
  </si>
  <si>
    <t>"zemní filtr; 6,6*4,4*3,5"101.64</t>
  </si>
  <si>
    <t>"septik; 3"3</t>
  </si>
  <si>
    <t>B33</t>
  </si>
  <si>
    <t>"zemní filtr; 5,6*3,4*0,15"2.856</t>
  </si>
  <si>
    <t>B34</t>
  </si>
  <si>
    <t>"zemní filtr- podkladní deska; 5,6*3,4*0,0054"0.103</t>
  </si>
  <si>
    <t>B35</t>
  </si>
  <si>
    <t>"zemní filtr; (2*5,6+2*3,4)*0,15"2.7</t>
  </si>
  <si>
    <t>"havarijní vsakovací potrubí - PVC110; 10,0"10</t>
  </si>
  <si>
    <t>"ze septiku do filtru; 18,0*0,80*1,13"16.272</t>
  </si>
  <si>
    <t>"odpadní potrubí ze septiku do filtru; 18,0+3"21</t>
  </si>
  <si>
    <t>"čerpací stanice; 1,5*1,5*3,75"8.438</t>
  </si>
  <si>
    <t>"vsakovací rýha; (2*8,0+2*1,5)*(1,7-0,52)*0,5"11.21</t>
  </si>
  <si>
    <t>B7</t>
  </si>
  <si>
    <t>"upravený terén; -(2*3,84+2*3,34)*0,52*0,50"-3.734</t>
  </si>
  <si>
    <t>C11</t>
  </si>
  <si>
    <t>"do septiku; 3,0*0,80*0,15"0.36</t>
  </si>
  <si>
    <t>C18</t>
  </si>
  <si>
    <t>"štěrk h; (10,0*0,6*0,31)-0,123"1.737</t>
  </si>
  <si>
    <t>"vsakovací rýha; 8,0*1,5"12</t>
  </si>
  <si>
    <t>C28</t>
  </si>
  <si>
    <t>"ČS-podsyp;3,14*1,1*1,1/4*0,15"0.142</t>
  </si>
  <si>
    <t>C3</t>
  </si>
  <si>
    <t>"šachty; 2,5*2,5*3,03"18.938</t>
  </si>
  <si>
    <t>C33</t>
  </si>
  <si>
    <t>"šachty; 3,14*1,4*1,4/4*0,15*3"0.692</t>
  </si>
  <si>
    <t>C34</t>
  </si>
  <si>
    <t>"ČS;3,14*1,1*0,0054"0.019</t>
  </si>
  <si>
    <t>C35</t>
  </si>
  <si>
    <t>"šachty; 3,14*1,4*0,15*3"1.978</t>
  </si>
  <si>
    <t>C4</t>
  </si>
  <si>
    <t>"z čerpací stanice do rozdělovací šachty; 8,0*0,6*1,1"5.28</t>
  </si>
  <si>
    <t>C43</t>
  </si>
  <si>
    <t>"odpadní potrubí z filtru do rozdělovací šachty; 1,0"1</t>
  </si>
  <si>
    <t>C6</t>
  </si>
  <si>
    <t>"havarijní vsak; 10*0,6*(1,7-0,52)*0,5"3.54</t>
  </si>
  <si>
    <t>C7</t>
  </si>
  <si>
    <t>"zemní filtr ; (2*6,6+2*4,4)*3,5*0,50"38.5</t>
  </si>
  <si>
    <t>C8</t>
  </si>
  <si>
    <t>D11</t>
  </si>
  <si>
    <t>"do ČS;1,0*0,8*0,15"0.12</t>
  </si>
  <si>
    <t>D18</t>
  </si>
  <si>
    <t>"vsakovací rýha - potrubí; 3,14*0,125*0,125/4*24,0"0.294</t>
  </si>
  <si>
    <t>D23</t>
  </si>
  <si>
    <t>"ČS;3,14*1,1"3.454</t>
  </si>
  <si>
    <t>D33</t>
  </si>
  <si>
    <t>"ČS; 3,14*1,1*1,1/4*0,15"0.142</t>
  </si>
  <si>
    <t>D35</t>
  </si>
  <si>
    <t>"ČS; 3,14*1,1*0,15"0.518</t>
  </si>
  <si>
    <t>D4</t>
  </si>
  <si>
    <t>"z rozdělovací šachty do vsaku; 6,0*0,6*1,25"4.5</t>
  </si>
  <si>
    <t>D7</t>
  </si>
  <si>
    <t>"upravený terén; -(2*6,6+2*4,4)*0,52*0,50"-5.72</t>
  </si>
  <si>
    <t>E11</t>
  </si>
  <si>
    <t>"výtlak; 8,0*0,60*0,1"0.48</t>
  </si>
  <si>
    <t>E18</t>
  </si>
  <si>
    <t>"štěrk vsak; (8,0*1,5*0,325)-0,294"3.606</t>
  </si>
  <si>
    <t>E7</t>
  </si>
  <si>
    <t>"čerpací stanice; 4*1,5*3,75*0,5"11.25</t>
  </si>
  <si>
    <t>F11</t>
  </si>
  <si>
    <t>"odpadní potrubí - obsyp potrubí ; (5,0+18,0)*0,80*0,5"9.2</t>
  </si>
  <si>
    <t>F18</t>
  </si>
  <si>
    <t>"štěrk obsyp; 12,482-0,921"11.561</t>
  </si>
  <si>
    <t>F7</t>
  </si>
  <si>
    <t>"upravený terén; -4*1,5*0,52*0,5"-1.56</t>
  </si>
  <si>
    <t>G11</t>
  </si>
  <si>
    <t>"do vsakovací jímky - obsyp potrubí; 6,0*0,60*0,45"1.62</t>
  </si>
  <si>
    <t>H11</t>
  </si>
  <si>
    <t>"do septiku;3,0*0,8*0,5"1.2</t>
  </si>
  <si>
    <t>I11</t>
  </si>
  <si>
    <t>"do ČS; 1,0*0,8*0,15"0.12</t>
  </si>
  <si>
    <t>J11</t>
  </si>
  <si>
    <t>"výtlak; 8,0*0,6*0,35"1.68</t>
  </si>
  <si>
    <t>K11</t>
  </si>
  <si>
    <t>"šachty - obsyp; 3,14*1,2*1,2/4*3,03"3.425</t>
  </si>
  <si>
    <t>L11</t>
  </si>
  <si>
    <t>"septik - obsyp; 2,84*2,34*1,9"12.627</t>
  </si>
  <si>
    <t>M11</t>
  </si>
  <si>
    <t>"septik deska - obsyp; 3,14*2,64*0,15"1.243</t>
  </si>
  <si>
    <t>N11</t>
  </si>
  <si>
    <t>"septik podsyp; 3,14*2,64*0,05"0.414</t>
  </si>
  <si>
    <t>O11</t>
  </si>
  <si>
    <t>"septik vstupy; (3,14*0,60*0,60/4*0,15)*3"0.127</t>
  </si>
  <si>
    <t>P11</t>
  </si>
  <si>
    <t>"zemní filtr; 5,3*3,1*1,5"24.645</t>
  </si>
  <si>
    <t>Q11</t>
  </si>
  <si>
    <t>"zemní filtr deska; 5,6*3,4*0,15"2.856</t>
  </si>
  <si>
    <t>R11</t>
  </si>
  <si>
    <t>"vsakovací rýha; 8,0*1,5*0,975"11.7</t>
  </si>
  <si>
    <t>S11</t>
  </si>
  <si>
    <t>"havarijní vsakovací potrubí;10,0*0,60*0,40"2.4</t>
  </si>
  <si>
    <t>T11</t>
  </si>
  <si>
    <t>"zásyp štěrkem; (6,0*0,8*0,67)+(3,14*2,64*0,15-3*(3,14*0,6*0,6/4)*0,15)"4.332</t>
  </si>
  <si>
    <t>U11</t>
  </si>
  <si>
    <t>"ČS;3,14*0,8*0,8/4*3"1.507</t>
  </si>
  <si>
    <t>V11</t>
  </si>
  <si>
    <t>"ČS deska; 3,14*1,1*1,1/4*0,15"0.142</t>
  </si>
  <si>
    <t>W11</t>
  </si>
  <si>
    <t>"ČS podsyp; 3,14*1,1*1,1/4*0,15"0.142</t>
  </si>
  <si>
    <t>X11</t>
  </si>
  <si>
    <t>"zemní filtr podsyp; 5,6*3,4*0,15"2.856</t>
  </si>
  <si>
    <t xml:space="preserve"> S/ SO 402.1 </t>
  </si>
  <si>
    <t xml:space="preserve"> S/ SO 701.1</t>
  </si>
  <si>
    <t>"(10,70*0,55)+(10,70*2,40)+(4,15*0,55*2)"36.13</t>
  </si>
  <si>
    <t>A104</t>
  </si>
  <si>
    <t>"(11,16+57,33+2,655)*1,12"79.682</t>
  </si>
  <si>
    <t>A111</t>
  </si>
  <si>
    <t>""sloupy; (4*2,80)*10,90*1,15"140.392</t>
  </si>
  <si>
    <t>""pasy; (12,15+9,65+3,40+3,40)*0,40*0,80"9.152</t>
  </si>
  <si>
    <t>A123</t>
  </si>
  <si>
    <t>""101; ((1,60+1,60+3,55+3,55+1,70+1,70+3,55+3,55)*2,60)-(0,85*2,50*2)+((0,85+2,50+2,50)*0,15)-(0,80*2,00)-(0,90*2,50)+((0,90+2,50+2,50)*0,15)"47.743</t>
  </si>
  <si>
    <t>""patky; (0,50*0,50*1,00)*4"1</t>
  </si>
  <si>
    <t>"pasy;(12,15+9,65+3,40+3,40)*0,40*0,80"9.152</t>
  </si>
  <si>
    <t>""zídka pro přípojkové skříně; (2,50*1,50)*12,00*0,001"0.045</t>
  </si>
  <si>
    <t>""závěsné WC; (1,70+1,70)*1,25"4.25</t>
  </si>
  <si>
    <t>""zídka pro přípojkové skříně; 2,50*1,50"3.75</t>
  </si>
  <si>
    <t>""V1"; 26,30*0,20*0,15"0.789</t>
  </si>
  <si>
    <t>""V1"; (26,30*0,40*2)+1,00"22.04</t>
  </si>
  <si>
    <t>""101; ((1,60+1,60+3,55+3,55+1,70+1,70+3,55+3,55)*2,70)-(0,85*2,50*2)+((0,85+2,50+2,50)*0,15)-(0,80*2,00)-(0,90*2,50)+((0,90+2,50+2,50)*0,15)"49.823</t>
  </si>
  <si>
    <t>""101; (((1,60+1,60+3,55+3,55+1,70+1,70+3,55+3,55)*2,70)-(0,85*2,50*2)+((0,85+2,50+2,50)*0,15)-(0,80*2,00)-(0,90*2,50)+((0,90+2,50+2,50)*0,15))*8"398.</t>
  </si>
  <si>
    <t>""pod vrchní omítku; (9,60+9,60+4,15+4,15)*1,20"33</t>
  </si>
  <si>
    <t>"(9,60+9,60+4,15+4,15)*1,20"33</t>
  </si>
  <si>
    <t>"vnitřní prostory; 29,80"29.8</t>
  </si>
  <si>
    <t>""vrstva mezi lepenkou A65 polystyrenem; 30,80"30.8</t>
  </si>
  <si>
    <t>"stropní prvky; 1,202"1.202</t>
  </si>
  <si>
    <t>"sloupky 10/10 cm; (1,00*8)"8</t>
  </si>
  <si>
    <t>"(((10,70+5,00)/2)*3,90)*2"61.23</t>
  </si>
  <si>
    <t>""prvky krovu; 2,758"2.758</t>
  </si>
  <si>
    <t>""trám 10/12 cm;7,10*9"63.9</t>
  </si>
  <si>
    <t>""trám 10/12 cm; (7,10*9)*0,10*0,12*1,15"0.882</t>
  </si>
  <si>
    <t>"sloupky 10/10 cm; (1,00*8)*0,10*0,10*1,15"0.092</t>
  </si>
  <si>
    <t>""2 vrstvy; (11,60+2,40+4,20+11,60+10,00)*2"79.6</t>
  </si>
  <si>
    <t>A89</t>
  </si>
  <si>
    <t>""zídka pro přípojkové skříně; 2,60"2.6</t>
  </si>
  <si>
    <t>A99</t>
  </si>
  <si>
    <t>"sloupy; (4*2,80)*(0,10+0,10+0,15+0,15)"5.6</t>
  </si>
  <si>
    <t>B102</t>
  </si>
  <si>
    <t>"(10,70+10,70+7,10+7,10)*0,15"5.34</t>
  </si>
  <si>
    <t>B104</t>
  </si>
  <si>
    <t>"41,47*1,12"46.446</t>
  </si>
  <si>
    <t>B111</t>
  </si>
  <si>
    <t>""vaznice; (9,20+2,35+2,35)*10,90*1,15"174.236</t>
  </si>
  <si>
    <t>B123</t>
  </si>
  <si>
    <t>""102; ((1,275+1,275+1,90+1,90)*2,60)-(0,80*2,00)"14.91</t>
  </si>
  <si>
    <t>B2</t>
  </si>
  <si>
    <t>"patky; (0,50*0,50*1,00)*4"1</t>
  </si>
  <si>
    <t>""V2"; 16,10*0,125*0,15"0.302</t>
  </si>
  <si>
    <t>""V2"; (16,10*0,40*2)+0,60"13.48</t>
  </si>
  <si>
    <t>""102; ((1,275+1,275+1,90+1,90)*2,70)-(0,80*2,00)"15.545</t>
  </si>
  <si>
    <t>""102; (((1,275+1,275+1,90+1,90)*2,70)-(0,80*2,00))*8"124.36</t>
  </si>
  <si>
    <t>""zídka pro přípojkové skříně; (0,40+0,40+2,50+2,50)*1,50"8.7</t>
  </si>
  <si>
    <t>"vnější prostory; 100,00"100</t>
  </si>
  <si>
    <t>"bednění; 2,824"2.824</t>
  </si>
  <si>
    <t>B69</t>
  </si>
  <si>
    <t>"vaznice 10/14 cm; (5,60+5,60+2,15+2,15)"15.5</t>
  </si>
  <si>
    <t>B70</t>
  </si>
  <si>
    <t>"(7,15*3,90)+5,00"32.885</t>
  </si>
  <si>
    <t>B71</t>
  </si>
  <si>
    <t>""bednění; 2,824"2.824</t>
  </si>
  <si>
    <t>B72</t>
  </si>
  <si>
    <t>""fošna 6/12 cm; 1,25*12"15</t>
  </si>
  <si>
    <t>B74</t>
  </si>
  <si>
    <t>"fošna 6/12 cm; (1,25*12)*0,06*0,12*1,15"0.124</t>
  </si>
  <si>
    <t>B75</t>
  </si>
  <si>
    <t>""vaznice 10/14 cm; (5,60+5,60+2,15+2,15)*0,10*0,14*1,15"0.25</t>
  </si>
  <si>
    <t>B89</t>
  </si>
  <si>
    <t>B99</t>
  </si>
  <si>
    <t>"vaznice; (9,20+2,35+2,35)*(0,10+0,15+0,15)"5.56</t>
  </si>
  <si>
    <t>C123</t>
  </si>
  <si>
    <t>""103; ((1,90+1,90+2,15+2,15)*2,60)-(0,90*2,50)+((0,90+2,50+2,50)*0,15)"19.695</t>
  </si>
  <si>
    <t>""zídka pro přípojkové skříně; 2,50*0,40*0,10"0.1</t>
  </si>
  <si>
    <t>""zídka pro přípojkové skříně; (2,50+2,50+0,45+0,45)*0,20"1.18</t>
  </si>
  <si>
    <t>""103; ((1,90+1,90+2,15+2,15)*2,70)-(0,90*2,50)+((0,90+2,50+2,50)*0,15)"20.505</t>
  </si>
  <si>
    <t>""103; (((1,90+1,90+2,15+2,15)*2,70)-(0,90*2,50)+((0,90+2,50+2,50)*0,15))*8"164.04</t>
  </si>
  <si>
    <t>C69</t>
  </si>
  <si>
    <t>""krokve 10/12 cm; (3,35*10)+(2,60*4)+(1,80*4)+(0,80*4)+(3,20*4)+(2,10*4)+(1,10*4)"79.9</t>
  </si>
  <si>
    <t>C72</t>
  </si>
  <si>
    <t>"fošna 4/12 cm; (10,60+10,60+7,15+7,15)"35.5</t>
  </si>
  <si>
    <t>C74</t>
  </si>
  <si>
    <t>"fošna 4/12 cm; (10,60+10,60+7,15+7,15)*0,04*0,12*1,15"0.196</t>
  </si>
  <si>
    <t>C75</t>
  </si>
  <si>
    <t>""krokve 10/12 cm; ((3,35*10)+(2,60*4)+(1,80*4)+(0,80*4)+(3,20*4)+(2,10*4)+(1,10*4))*0,10*0,12*1,15"1.103</t>
  </si>
  <si>
    <t>D123</t>
  </si>
  <si>
    <t>""104; ((1,60+1,60+3,55+3,55+1,70+1,70+3,55+3,55)*2,60)-(0,85*2,50*2)+((0,85+2,50+2,50)*0,15)-(0,90*2,50)+((0,90+2,50+2,50)*0,15)"49.343</t>
  </si>
  <si>
    <t>D30</t>
  </si>
  <si>
    <t>""104; ((1,60+1,60+3,55+3,55+1,70+1,70+3,55+3,55)*2,70)-(0,85*2,50*2)+((0,85+2,50+2,50)*0,15)-(0,90*2,50)+((0,90+2,50+2,50)*0,15)"51.423</t>
  </si>
  <si>
    <t>D31</t>
  </si>
  <si>
    <t>""104; (((1,60+1,60+3,55+3,55+1,70+1,70+3,55+3,55)*2,70)-(0,85*2,50*2)+((0,85+2,50+2,50)*0,15)-(0,90*2,50)+((0,90+2,50+2,50)*0,15))*8"411.38</t>
  </si>
  <si>
    <t>D69</t>
  </si>
  <si>
    <t>"námětky krokve 10/12 cm; (1,50*34)"51</t>
  </si>
  <si>
    <t>D75</t>
  </si>
  <si>
    <t>""námětky krokve 10/12 cm; (1,50*34)*0,10*0,12*1,15"0.704</t>
  </si>
  <si>
    <t>E69</t>
  </si>
  <si>
    <t>"nároží 10/16 cm; (5,00*4)"20</t>
  </si>
  <si>
    <t>E75</t>
  </si>
  <si>
    <t>"nároží 10/16 cm; (5,00*4)*0,10*0,16*1,15"0.368</t>
  </si>
  <si>
    <t>F69</t>
  </si>
  <si>
    <t>"kleštiny 6/10 cm; (3,50*5*2)"35</t>
  </si>
  <si>
    <t>F75</t>
  </si>
  <si>
    <t>"kleštiny 6/10 cm; (3,50*5*2)*0,06*0,10*1,15"0.242</t>
  </si>
  <si>
    <t xml:space="preserve"> S/ SO 701.2 </t>
  </si>
  <si>
    <t>"vodovod; 37*0,9*1,4"46.62</t>
  </si>
  <si>
    <t>"vodovod; 37*0,9*0,5"16.65</t>
  </si>
  <si>
    <t>"vodovod; 37*0,9*0,1"3.33</t>
  </si>
  <si>
    <t>"37*2*1,5"111</t>
  </si>
  <si>
    <t>"vodovod; 37*0,9*(1,4-0,6)"26.64</t>
  </si>
  <si>
    <t>B1</t>
  </si>
  <si>
    <t>"kanalizace; 6*0,9*1,1"5.94</t>
  </si>
  <si>
    <t>"kanalizace; 6*0,9*0,5"2.7</t>
  </si>
  <si>
    <t>"kanalizace; 6*0,9*0,1"0.54</t>
  </si>
  <si>
    <t>"6*2*1,5"18</t>
  </si>
  <si>
    <t>"6*1,5*2"18</t>
  </si>
  <si>
    <t>"kanalizace; 6*0,9*(1,1-0,6)"2.7</t>
  </si>
  <si>
    <t>C1</t>
  </si>
  <si>
    <t>"přípojka vodovodu; 42*0,9*1,4"52.92</t>
  </si>
  <si>
    <t>C10</t>
  </si>
  <si>
    <t>"přípojka vodovodu; 42*0,9*0,5"18.9</t>
  </si>
  <si>
    <t>C13</t>
  </si>
  <si>
    <t>"přípojka vodovodu; 42*0,9*0,1"3.78</t>
  </si>
  <si>
    <t>C2</t>
  </si>
  <si>
    <t>"42*2*1,5"126</t>
  </si>
  <si>
    <t>C5</t>
  </si>
  <si>
    <t>C9</t>
  </si>
  <si>
    <t>"přípojka vodovodu; 42*0,9*(1,4-0,6)"30.24</t>
  </si>
  <si>
    <t xml:space="preserve"> S/ SO 701.3 </t>
  </si>
  <si>
    <t xml:space="preserve"> S/ SO 901 </t>
  </si>
  <si>
    <t>"odpadkový koš; 0,4*0,4*0,4*5"0.32</t>
  </si>
  <si>
    <t>"odpadkový koš; 0,4*0,4*4*5"3.2</t>
  </si>
  <si>
    <t>"stojan na kola; 0,35*0,35*0,35*2*10"0.857</t>
  </si>
  <si>
    <t>"stojan na kola; 0,35*0,35*4*2*10"9.8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</si>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</sst>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219180006_VII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VD Les Království, rekonstrukce komunikace a zpevněných ploch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Les Království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21.12.2023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Povodí Labe, státní podnik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72</v>
      </c>
      <c r="BT54" s="109" t="s">
        <v>8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7"/>
      <c r="B55" s="111"/>
      <c r="C55" s="112"/>
      <c r="D55" s="113" t="s">
        <v>76</v>
      </c>
      <c r="E55" s="113"/>
      <c r="F55" s="113"/>
      <c r="G55" s="113"/>
      <c r="H55" s="113"/>
      <c r="I55" s="114"/>
      <c r="J55" s="113" t="s">
        <v>77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ROUND(SUM(AG56:AG68),2)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78</v>
      </c>
      <c r="AR55" s="118"/>
      <c r="AS55" s="119">
        <f>ROUND(SUM(AS56:AS68),2)</f>
        <v>0</v>
      </c>
      <c r="AT55" s="120">
        <f>ROUND(SUM(AV55:AW55),2)</f>
        <v>0</v>
      </c>
      <c r="AU55" s="121">
        <f>ROUND(SUM(AU56:AU68),5)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ROUND(SUM(AZ56:AZ68),2)</f>
        <v>0</v>
      </c>
      <c r="BA55" s="120">
        <f>ROUND(SUM(BA56:BA68),2)</f>
        <v>0</v>
      </c>
      <c r="BB55" s="120">
        <f>ROUND(SUM(BB56:BB68),2)</f>
        <v>0</v>
      </c>
      <c r="BC55" s="120">
        <f>ROUND(SUM(BC56:BC68),2)</f>
        <v>0</v>
      </c>
      <c r="BD55" s="122">
        <f>ROUND(SUM(BD56:BD68),2)</f>
        <v>0</v>
      </c>
      <c r="BE55" s="7"/>
      <c r="BS55" s="123" t="s">
        <v>72</v>
      </c>
      <c r="BT55" s="123" t="s">
        <v>79</v>
      </c>
      <c r="BU55" s="123" t="s">
        <v>73</v>
      </c>
      <c r="BV55" s="123" t="s">
        <v>74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4" customFormat="1" ht="23.25" customHeight="1">
      <c r="A56" s="124" t="s">
        <v>82</v>
      </c>
      <c r="B56" s="63"/>
      <c r="C56" s="125"/>
      <c r="D56" s="125"/>
      <c r="E56" s="126" t="s">
        <v>83</v>
      </c>
      <c r="F56" s="126"/>
      <c r="G56" s="126"/>
      <c r="H56" s="126"/>
      <c r="I56" s="126"/>
      <c r="J56" s="125"/>
      <c r="K56" s="126" t="s">
        <v>84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 0001 - Všeobecné položky'!J32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85</v>
      </c>
      <c r="AR56" s="65"/>
      <c r="AS56" s="129">
        <v>0</v>
      </c>
      <c r="AT56" s="130">
        <f>ROUND(SUM(AV56:AW56),2)</f>
        <v>0</v>
      </c>
      <c r="AU56" s="131">
        <f>'SO 0001 - Všeobecné položky'!P86</f>
        <v>0</v>
      </c>
      <c r="AV56" s="130">
        <f>'SO 0001 - Všeobecné položky'!J35</f>
        <v>0</v>
      </c>
      <c r="AW56" s="130">
        <f>'SO 0001 - Všeobecné položky'!J36</f>
        <v>0</v>
      </c>
      <c r="AX56" s="130">
        <f>'SO 0001 - Všeobecné položky'!J37</f>
        <v>0</v>
      </c>
      <c r="AY56" s="130">
        <f>'SO 0001 - Všeobecné položky'!J38</f>
        <v>0</v>
      </c>
      <c r="AZ56" s="130">
        <f>'SO 0001 - Všeobecné položky'!F35</f>
        <v>0</v>
      </c>
      <c r="BA56" s="130">
        <f>'SO 0001 - Všeobecné položky'!F36</f>
        <v>0</v>
      </c>
      <c r="BB56" s="130">
        <f>'SO 0001 - Všeobecné položky'!F37</f>
        <v>0</v>
      </c>
      <c r="BC56" s="130">
        <f>'SO 0001 - Všeobecné položky'!F38</f>
        <v>0</v>
      </c>
      <c r="BD56" s="132">
        <f>'SO 0001 - Všeobecné položky'!F39</f>
        <v>0</v>
      </c>
      <c r="BE56" s="4"/>
      <c r="BT56" s="133" t="s">
        <v>86</v>
      </c>
      <c r="BV56" s="133" t="s">
        <v>74</v>
      </c>
      <c r="BW56" s="133" t="s">
        <v>87</v>
      </c>
      <c r="BX56" s="133" t="s">
        <v>80</v>
      </c>
      <c r="CL56" s="133" t="s">
        <v>19</v>
      </c>
    </row>
    <row r="57" s="4" customFormat="1" ht="23.25" customHeight="1">
      <c r="A57" s="124" t="s">
        <v>82</v>
      </c>
      <c r="B57" s="63"/>
      <c r="C57" s="125"/>
      <c r="D57" s="125"/>
      <c r="E57" s="126" t="s">
        <v>88</v>
      </c>
      <c r="F57" s="126"/>
      <c r="G57" s="126"/>
      <c r="H57" s="126"/>
      <c r="I57" s="126"/>
      <c r="J57" s="125"/>
      <c r="K57" s="126" t="s">
        <v>89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'SO 101.1 - Zpevněné ploch...'!J32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85</v>
      </c>
      <c r="AR57" s="65"/>
      <c r="AS57" s="129">
        <v>0</v>
      </c>
      <c r="AT57" s="130">
        <f>ROUND(SUM(AV57:AW57),2)</f>
        <v>0</v>
      </c>
      <c r="AU57" s="131">
        <f>'SO 101.1 - Zpevněné ploch...'!P90</f>
        <v>0</v>
      </c>
      <c r="AV57" s="130">
        <f>'SO 101.1 - Zpevněné ploch...'!J35</f>
        <v>0</v>
      </c>
      <c r="AW57" s="130">
        <f>'SO 101.1 - Zpevněné ploch...'!J36</f>
        <v>0</v>
      </c>
      <c r="AX57" s="130">
        <f>'SO 101.1 - Zpevněné ploch...'!J37</f>
        <v>0</v>
      </c>
      <c r="AY57" s="130">
        <f>'SO 101.1 - Zpevněné ploch...'!J38</f>
        <v>0</v>
      </c>
      <c r="AZ57" s="130">
        <f>'SO 101.1 - Zpevněné ploch...'!F35</f>
        <v>0</v>
      </c>
      <c r="BA57" s="130">
        <f>'SO 101.1 - Zpevněné ploch...'!F36</f>
        <v>0</v>
      </c>
      <c r="BB57" s="130">
        <f>'SO 101.1 - Zpevněné ploch...'!F37</f>
        <v>0</v>
      </c>
      <c r="BC57" s="130">
        <f>'SO 101.1 - Zpevněné ploch...'!F38</f>
        <v>0</v>
      </c>
      <c r="BD57" s="132">
        <f>'SO 101.1 - Zpevněné ploch...'!F39</f>
        <v>0</v>
      </c>
      <c r="BE57" s="4"/>
      <c r="BT57" s="133" t="s">
        <v>86</v>
      </c>
      <c r="BV57" s="133" t="s">
        <v>74</v>
      </c>
      <c r="BW57" s="133" t="s">
        <v>90</v>
      </c>
      <c r="BX57" s="133" t="s">
        <v>80</v>
      </c>
      <c r="CL57" s="133" t="s">
        <v>19</v>
      </c>
    </row>
    <row r="58" s="4" customFormat="1" ht="23.25" customHeight="1">
      <c r="A58" s="124" t="s">
        <v>82</v>
      </c>
      <c r="B58" s="63"/>
      <c r="C58" s="125"/>
      <c r="D58" s="125"/>
      <c r="E58" s="126" t="s">
        <v>91</v>
      </c>
      <c r="F58" s="126"/>
      <c r="G58" s="126"/>
      <c r="H58" s="126"/>
      <c r="I58" s="126"/>
      <c r="J58" s="125"/>
      <c r="K58" s="126" t="s">
        <v>92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'SO 101.2  - Zpevněné ploc...'!J32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85</v>
      </c>
      <c r="AR58" s="65"/>
      <c r="AS58" s="129">
        <v>0</v>
      </c>
      <c r="AT58" s="130">
        <f>ROUND(SUM(AV58:AW58),2)</f>
        <v>0</v>
      </c>
      <c r="AU58" s="131">
        <f>'SO 101.2  - Zpevněné ploc...'!P90</f>
        <v>0</v>
      </c>
      <c r="AV58" s="130">
        <f>'SO 101.2  - Zpevněné ploc...'!J35</f>
        <v>0</v>
      </c>
      <c r="AW58" s="130">
        <f>'SO 101.2  - Zpevněné ploc...'!J36</f>
        <v>0</v>
      </c>
      <c r="AX58" s="130">
        <f>'SO 101.2  - Zpevněné ploc...'!J37</f>
        <v>0</v>
      </c>
      <c r="AY58" s="130">
        <f>'SO 101.2  - Zpevněné ploc...'!J38</f>
        <v>0</v>
      </c>
      <c r="AZ58" s="130">
        <f>'SO 101.2  - Zpevněné ploc...'!F35</f>
        <v>0</v>
      </c>
      <c r="BA58" s="130">
        <f>'SO 101.2  - Zpevněné ploc...'!F36</f>
        <v>0</v>
      </c>
      <c r="BB58" s="130">
        <f>'SO 101.2  - Zpevněné ploc...'!F37</f>
        <v>0</v>
      </c>
      <c r="BC58" s="130">
        <f>'SO 101.2  - Zpevněné ploc...'!F38</f>
        <v>0</v>
      </c>
      <c r="BD58" s="132">
        <f>'SO 101.2  - Zpevněné ploc...'!F39</f>
        <v>0</v>
      </c>
      <c r="BE58" s="4"/>
      <c r="BT58" s="133" t="s">
        <v>86</v>
      </c>
      <c r="BV58" s="133" t="s">
        <v>74</v>
      </c>
      <c r="BW58" s="133" t="s">
        <v>93</v>
      </c>
      <c r="BX58" s="133" t="s">
        <v>80</v>
      </c>
      <c r="CL58" s="133" t="s">
        <v>19</v>
      </c>
    </row>
    <row r="59" s="4" customFormat="1" ht="23.25" customHeight="1">
      <c r="A59" s="124" t="s">
        <v>82</v>
      </c>
      <c r="B59" s="63"/>
      <c r="C59" s="125"/>
      <c r="D59" s="125"/>
      <c r="E59" s="126" t="s">
        <v>94</v>
      </c>
      <c r="F59" s="126"/>
      <c r="G59" s="126"/>
      <c r="H59" s="126"/>
      <c r="I59" s="126"/>
      <c r="J59" s="125"/>
      <c r="K59" s="126" t="s">
        <v>95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 101.3   - Zpevněné plo...'!J32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85</v>
      </c>
      <c r="AR59" s="65"/>
      <c r="AS59" s="129">
        <v>0</v>
      </c>
      <c r="AT59" s="130">
        <f>ROUND(SUM(AV59:AW59),2)</f>
        <v>0</v>
      </c>
      <c r="AU59" s="131">
        <f>'SO 101.3   - Zpevněné plo...'!P92</f>
        <v>0</v>
      </c>
      <c r="AV59" s="130">
        <f>'SO 101.3   - Zpevněné plo...'!J35</f>
        <v>0</v>
      </c>
      <c r="AW59" s="130">
        <f>'SO 101.3   - Zpevněné plo...'!J36</f>
        <v>0</v>
      </c>
      <c r="AX59" s="130">
        <f>'SO 101.3   - Zpevněné plo...'!J37</f>
        <v>0</v>
      </c>
      <c r="AY59" s="130">
        <f>'SO 101.3   - Zpevněné plo...'!J38</f>
        <v>0</v>
      </c>
      <c r="AZ59" s="130">
        <f>'SO 101.3   - Zpevněné plo...'!F35</f>
        <v>0</v>
      </c>
      <c r="BA59" s="130">
        <f>'SO 101.3   - Zpevněné plo...'!F36</f>
        <v>0</v>
      </c>
      <c r="BB59" s="130">
        <f>'SO 101.3   - Zpevněné plo...'!F37</f>
        <v>0</v>
      </c>
      <c r="BC59" s="130">
        <f>'SO 101.3   - Zpevněné plo...'!F38</f>
        <v>0</v>
      </c>
      <c r="BD59" s="132">
        <f>'SO 101.3   - Zpevněné plo...'!F39</f>
        <v>0</v>
      </c>
      <c r="BE59" s="4"/>
      <c r="BT59" s="133" t="s">
        <v>86</v>
      </c>
      <c r="BV59" s="133" t="s">
        <v>74</v>
      </c>
      <c r="BW59" s="133" t="s">
        <v>96</v>
      </c>
      <c r="BX59" s="133" t="s">
        <v>80</v>
      </c>
      <c r="CL59" s="133" t="s">
        <v>19</v>
      </c>
    </row>
    <row r="60" s="4" customFormat="1" ht="23.25" customHeight="1">
      <c r="A60" s="124" t="s">
        <v>82</v>
      </c>
      <c r="B60" s="63"/>
      <c r="C60" s="125"/>
      <c r="D60" s="125"/>
      <c r="E60" s="126" t="s">
        <v>97</v>
      </c>
      <c r="F60" s="126"/>
      <c r="G60" s="126"/>
      <c r="H60" s="126"/>
      <c r="I60" s="126"/>
      <c r="J60" s="125"/>
      <c r="K60" s="126" t="s">
        <v>98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'SO 101.4 - Zpevněné ploch...'!J32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85</v>
      </c>
      <c r="AR60" s="65"/>
      <c r="AS60" s="129">
        <v>0</v>
      </c>
      <c r="AT60" s="130">
        <f>ROUND(SUM(AV60:AW60),2)</f>
        <v>0</v>
      </c>
      <c r="AU60" s="131">
        <f>'SO 101.4 - Zpevněné ploch...'!P92</f>
        <v>0</v>
      </c>
      <c r="AV60" s="130">
        <f>'SO 101.4 - Zpevněné ploch...'!J35</f>
        <v>0</v>
      </c>
      <c r="AW60" s="130">
        <f>'SO 101.4 - Zpevněné ploch...'!J36</f>
        <v>0</v>
      </c>
      <c r="AX60" s="130">
        <f>'SO 101.4 - Zpevněné ploch...'!J37</f>
        <v>0</v>
      </c>
      <c r="AY60" s="130">
        <f>'SO 101.4 - Zpevněné ploch...'!J38</f>
        <v>0</v>
      </c>
      <c r="AZ60" s="130">
        <f>'SO 101.4 - Zpevněné ploch...'!F35</f>
        <v>0</v>
      </c>
      <c r="BA60" s="130">
        <f>'SO 101.4 - Zpevněné ploch...'!F36</f>
        <v>0</v>
      </c>
      <c r="BB60" s="130">
        <f>'SO 101.4 - Zpevněné ploch...'!F37</f>
        <v>0</v>
      </c>
      <c r="BC60" s="130">
        <f>'SO 101.4 - Zpevněné ploch...'!F38</f>
        <v>0</v>
      </c>
      <c r="BD60" s="132">
        <f>'SO 101.4 - Zpevněné ploch...'!F39</f>
        <v>0</v>
      </c>
      <c r="BE60" s="4"/>
      <c r="BT60" s="133" t="s">
        <v>86</v>
      </c>
      <c r="BV60" s="133" t="s">
        <v>74</v>
      </c>
      <c r="BW60" s="133" t="s">
        <v>99</v>
      </c>
      <c r="BX60" s="133" t="s">
        <v>80</v>
      </c>
      <c r="CL60" s="133" t="s">
        <v>19</v>
      </c>
    </row>
    <row r="61" s="4" customFormat="1" ht="23.25" customHeight="1">
      <c r="A61" s="124" t="s">
        <v>82</v>
      </c>
      <c r="B61" s="63"/>
      <c r="C61" s="125"/>
      <c r="D61" s="125"/>
      <c r="E61" s="126" t="s">
        <v>100</v>
      </c>
      <c r="F61" s="126"/>
      <c r="G61" s="126"/>
      <c r="H61" s="126"/>
      <c r="I61" s="126"/>
      <c r="J61" s="125"/>
      <c r="K61" s="126" t="s">
        <v>101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'SO 101.5  - Zpevněné ploc...'!J32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85</v>
      </c>
      <c r="AR61" s="65"/>
      <c r="AS61" s="129">
        <v>0</v>
      </c>
      <c r="AT61" s="130">
        <f>ROUND(SUM(AV61:AW61),2)</f>
        <v>0</v>
      </c>
      <c r="AU61" s="131">
        <f>'SO 101.5  - Zpevněné ploc...'!P93</f>
        <v>0</v>
      </c>
      <c r="AV61" s="130">
        <f>'SO 101.5  - Zpevněné ploc...'!J35</f>
        <v>0</v>
      </c>
      <c r="AW61" s="130">
        <f>'SO 101.5  - Zpevněné ploc...'!J36</f>
        <v>0</v>
      </c>
      <c r="AX61" s="130">
        <f>'SO 101.5  - Zpevněné ploc...'!J37</f>
        <v>0</v>
      </c>
      <c r="AY61" s="130">
        <f>'SO 101.5  - Zpevněné ploc...'!J38</f>
        <v>0</v>
      </c>
      <c r="AZ61" s="130">
        <f>'SO 101.5  - Zpevněné ploc...'!F35</f>
        <v>0</v>
      </c>
      <c r="BA61" s="130">
        <f>'SO 101.5  - Zpevněné ploc...'!F36</f>
        <v>0</v>
      </c>
      <c r="BB61" s="130">
        <f>'SO 101.5  - Zpevněné ploc...'!F37</f>
        <v>0</v>
      </c>
      <c r="BC61" s="130">
        <f>'SO 101.5  - Zpevněné ploc...'!F38</f>
        <v>0</v>
      </c>
      <c r="BD61" s="132">
        <f>'SO 101.5  - Zpevněné ploc...'!F39</f>
        <v>0</v>
      </c>
      <c r="BE61" s="4"/>
      <c r="BT61" s="133" t="s">
        <v>86</v>
      </c>
      <c r="BV61" s="133" t="s">
        <v>74</v>
      </c>
      <c r="BW61" s="133" t="s">
        <v>102</v>
      </c>
      <c r="BX61" s="133" t="s">
        <v>80</v>
      </c>
      <c r="CL61" s="133" t="s">
        <v>19</v>
      </c>
    </row>
    <row r="62" s="4" customFormat="1" ht="16.5" customHeight="1">
      <c r="A62" s="124" t="s">
        <v>82</v>
      </c>
      <c r="B62" s="63"/>
      <c r="C62" s="125"/>
      <c r="D62" s="125"/>
      <c r="E62" s="126" t="s">
        <v>103</v>
      </c>
      <c r="F62" s="126"/>
      <c r="G62" s="126"/>
      <c r="H62" s="126"/>
      <c r="I62" s="126"/>
      <c r="J62" s="125"/>
      <c r="K62" s="126" t="s">
        <v>104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'SO 302 - Splašková kanali...'!J32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85</v>
      </c>
      <c r="AR62" s="65"/>
      <c r="AS62" s="129">
        <v>0</v>
      </c>
      <c r="AT62" s="130">
        <f>ROUND(SUM(AV62:AW62),2)</f>
        <v>0</v>
      </c>
      <c r="AU62" s="131">
        <f>'SO 302 - Splašková kanali...'!P92</f>
        <v>0</v>
      </c>
      <c r="AV62" s="130">
        <f>'SO 302 - Splašková kanali...'!J35</f>
        <v>0</v>
      </c>
      <c r="AW62" s="130">
        <f>'SO 302 - Splašková kanali...'!J36</f>
        <v>0</v>
      </c>
      <c r="AX62" s="130">
        <f>'SO 302 - Splašková kanali...'!J37</f>
        <v>0</v>
      </c>
      <c r="AY62" s="130">
        <f>'SO 302 - Splašková kanali...'!J38</f>
        <v>0</v>
      </c>
      <c r="AZ62" s="130">
        <f>'SO 302 - Splašková kanali...'!F35</f>
        <v>0</v>
      </c>
      <c r="BA62" s="130">
        <f>'SO 302 - Splašková kanali...'!F36</f>
        <v>0</v>
      </c>
      <c r="BB62" s="130">
        <f>'SO 302 - Splašková kanali...'!F37</f>
        <v>0</v>
      </c>
      <c r="BC62" s="130">
        <f>'SO 302 - Splašková kanali...'!F38</f>
        <v>0</v>
      </c>
      <c r="BD62" s="132">
        <f>'SO 302 - Splašková kanali...'!F39</f>
        <v>0</v>
      </c>
      <c r="BE62" s="4"/>
      <c r="BT62" s="133" t="s">
        <v>86</v>
      </c>
      <c r="BV62" s="133" t="s">
        <v>74</v>
      </c>
      <c r="BW62" s="133" t="s">
        <v>105</v>
      </c>
      <c r="BX62" s="133" t="s">
        <v>80</v>
      </c>
      <c r="CL62" s="133" t="s">
        <v>19</v>
      </c>
    </row>
    <row r="63" s="4" customFormat="1" ht="23.25" customHeight="1">
      <c r="A63" s="124" t="s">
        <v>82</v>
      </c>
      <c r="B63" s="63"/>
      <c r="C63" s="125"/>
      <c r="D63" s="125"/>
      <c r="E63" s="126" t="s">
        <v>106</v>
      </c>
      <c r="F63" s="126"/>
      <c r="G63" s="126"/>
      <c r="H63" s="126"/>
      <c r="I63" s="126"/>
      <c r="J63" s="125"/>
      <c r="K63" s="126" t="s">
        <v>107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'SO 402.1  - Parkovací systém'!J32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85</v>
      </c>
      <c r="AR63" s="65"/>
      <c r="AS63" s="129">
        <v>0</v>
      </c>
      <c r="AT63" s="130">
        <f>ROUND(SUM(AV63:AW63),2)</f>
        <v>0</v>
      </c>
      <c r="AU63" s="131">
        <f>'SO 402.1  - Parkovací systém'!P86</f>
        <v>0</v>
      </c>
      <c r="AV63" s="130">
        <f>'SO 402.1  - Parkovací systém'!J35</f>
        <v>0</v>
      </c>
      <c r="AW63" s="130">
        <f>'SO 402.1  - Parkovací systém'!J36</f>
        <v>0</v>
      </c>
      <c r="AX63" s="130">
        <f>'SO 402.1  - Parkovací systém'!J37</f>
        <v>0</v>
      </c>
      <c r="AY63" s="130">
        <f>'SO 402.1  - Parkovací systém'!J38</f>
        <v>0</v>
      </c>
      <c r="AZ63" s="130">
        <f>'SO 402.1  - Parkovací systém'!F35</f>
        <v>0</v>
      </c>
      <c r="BA63" s="130">
        <f>'SO 402.1  - Parkovací systém'!F36</f>
        <v>0</v>
      </c>
      <c r="BB63" s="130">
        <f>'SO 402.1  - Parkovací systém'!F37</f>
        <v>0</v>
      </c>
      <c r="BC63" s="130">
        <f>'SO 402.1  - Parkovací systém'!F38</f>
        <v>0</v>
      </c>
      <c r="BD63" s="132">
        <f>'SO 402.1  - Parkovací systém'!F39</f>
        <v>0</v>
      </c>
      <c r="BE63" s="4"/>
      <c r="BT63" s="133" t="s">
        <v>86</v>
      </c>
      <c r="BV63" s="133" t="s">
        <v>74</v>
      </c>
      <c r="BW63" s="133" t="s">
        <v>108</v>
      </c>
      <c r="BX63" s="133" t="s">
        <v>80</v>
      </c>
      <c r="CL63" s="133" t="s">
        <v>19</v>
      </c>
    </row>
    <row r="64" s="4" customFormat="1" ht="23.25" customHeight="1">
      <c r="A64" s="124" t="s">
        <v>82</v>
      </c>
      <c r="B64" s="63"/>
      <c r="C64" s="125"/>
      <c r="D64" s="125"/>
      <c r="E64" s="126" t="s">
        <v>109</v>
      </c>
      <c r="F64" s="126"/>
      <c r="G64" s="126"/>
      <c r="H64" s="126"/>
      <c r="I64" s="126"/>
      <c r="J64" s="125"/>
      <c r="K64" s="126" t="s">
        <v>110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'SO 402.2  - Kamerový systém'!J32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85</v>
      </c>
      <c r="AR64" s="65"/>
      <c r="AS64" s="129">
        <v>0</v>
      </c>
      <c r="AT64" s="130">
        <f>ROUND(SUM(AV64:AW64),2)</f>
        <v>0</v>
      </c>
      <c r="AU64" s="131">
        <f>'SO 402.2  - Kamerový systém'!P86</f>
        <v>0</v>
      </c>
      <c r="AV64" s="130">
        <f>'SO 402.2  - Kamerový systém'!J35</f>
        <v>0</v>
      </c>
      <c r="AW64" s="130">
        <f>'SO 402.2  - Kamerový systém'!J36</f>
        <v>0</v>
      </c>
      <c r="AX64" s="130">
        <f>'SO 402.2  - Kamerový systém'!J37</f>
        <v>0</v>
      </c>
      <c r="AY64" s="130">
        <f>'SO 402.2  - Kamerový systém'!J38</f>
        <v>0</v>
      </c>
      <c r="AZ64" s="130">
        <f>'SO 402.2  - Kamerový systém'!F35</f>
        <v>0</v>
      </c>
      <c r="BA64" s="130">
        <f>'SO 402.2  - Kamerový systém'!F36</f>
        <v>0</v>
      </c>
      <c r="BB64" s="130">
        <f>'SO 402.2  - Kamerový systém'!F37</f>
        <v>0</v>
      </c>
      <c r="BC64" s="130">
        <f>'SO 402.2  - Kamerový systém'!F38</f>
        <v>0</v>
      </c>
      <c r="BD64" s="132">
        <f>'SO 402.2  - Kamerový systém'!F39</f>
        <v>0</v>
      </c>
      <c r="BE64" s="4"/>
      <c r="BT64" s="133" t="s">
        <v>86</v>
      </c>
      <c r="BV64" s="133" t="s">
        <v>74</v>
      </c>
      <c r="BW64" s="133" t="s">
        <v>111</v>
      </c>
      <c r="BX64" s="133" t="s">
        <v>80</v>
      </c>
      <c r="CL64" s="133" t="s">
        <v>19</v>
      </c>
    </row>
    <row r="65" s="4" customFormat="1" ht="23.25" customHeight="1">
      <c r="A65" s="124" t="s">
        <v>82</v>
      </c>
      <c r="B65" s="63"/>
      <c r="C65" s="125"/>
      <c r="D65" s="125"/>
      <c r="E65" s="126" t="s">
        <v>112</v>
      </c>
      <c r="F65" s="126"/>
      <c r="G65" s="126"/>
      <c r="H65" s="126"/>
      <c r="I65" s="126"/>
      <c r="J65" s="125"/>
      <c r="K65" s="126" t="s">
        <v>113</v>
      </c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7">
        <f>'SO 701.1 - Bodova sociáln...'!J32</f>
        <v>0</v>
      </c>
      <c r="AH65" s="125"/>
      <c r="AI65" s="125"/>
      <c r="AJ65" s="125"/>
      <c r="AK65" s="125"/>
      <c r="AL65" s="125"/>
      <c r="AM65" s="125"/>
      <c r="AN65" s="127">
        <f>SUM(AG65,AT65)</f>
        <v>0</v>
      </c>
      <c r="AO65" s="125"/>
      <c r="AP65" s="125"/>
      <c r="AQ65" s="128" t="s">
        <v>85</v>
      </c>
      <c r="AR65" s="65"/>
      <c r="AS65" s="129">
        <v>0</v>
      </c>
      <c r="AT65" s="130">
        <f>ROUND(SUM(AV65:AW65),2)</f>
        <v>0</v>
      </c>
      <c r="AU65" s="131">
        <f>'SO 701.1 - Bodova sociáln...'!P103</f>
        <v>0</v>
      </c>
      <c r="AV65" s="130">
        <f>'SO 701.1 - Bodova sociáln...'!J35</f>
        <v>0</v>
      </c>
      <c r="AW65" s="130">
        <f>'SO 701.1 - Bodova sociáln...'!J36</f>
        <v>0</v>
      </c>
      <c r="AX65" s="130">
        <f>'SO 701.1 - Bodova sociáln...'!J37</f>
        <v>0</v>
      </c>
      <c r="AY65" s="130">
        <f>'SO 701.1 - Bodova sociáln...'!J38</f>
        <v>0</v>
      </c>
      <c r="AZ65" s="130">
        <f>'SO 701.1 - Bodova sociáln...'!F35</f>
        <v>0</v>
      </c>
      <c r="BA65" s="130">
        <f>'SO 701.1 - Bodova sociáln...'!F36</f>
        <v>0</v>
      </c>
      <c r="BB65" s="130">
        <f>'SO 701.1 - Bodova sociáln...'!F37</f>
        <v>0</v>
      </c>
      <c r="BC65" s="130">
        <f>'SO 701.1 - Bodova sociáln...'!F38</f>
        <v>0</v>
      </c>
      <c r="BD65" s="132">
        <f>'SO 701.1 - Bodova sociáln...'!F39</f>
        <v>0</v>
      </c>
      <c r="BE65" s="4"/>
      <c r="BT65" s="133" t="s">
        <v>86</v>
      </c>
      <c r="BV65" s="133" t="s">
        <v>74</v>
      </c>
      <c r="BW65" s="133" t="s">
        <v>114</v>
      </c>
      <c r="BX65" s="133" t="s">
        <v>80</v>
      </c>
      <c r="CL65" s="133" t="s">
        <v>19</v>
      </c>
    </row>
    <row r="66" s="4" customFormat="1" ht="23.25" customHeight="1">
      <c r="A66" s="124" t="s">
        <v>82</v>
      </c>
      <c r="B66" s="63"/>
      <c r="C66" s="125"/>
      <c r="D66" s="125"/>
      <c r="E66" s="126" t="s">
        <v>115</v>
      </c>
      <c r="F66" s="126"/>
      <c r="G66" s="126"/>
      <c r="H66" s="126"/>
      <c r="I66" s="126"/>
      <c r="J66" s="125"/>
      <c r="K66" s="126" t="s">
        <v>116</v>
      </c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7">
        <f>'SO 701.2  - ZTI vodovod -...'!J32</f>
        <v>0</v>
      </c>
      <c r="AH66" s="125"/>
      <c r="AI66" s="125"/>
      <c r="AJ66" s="125"/>
      <c r="AK66" s="125"/>
      <c r="AL66" s="125"/>
      <c r="AM66" s="125"/>
      <c r="AN66" s="127">
        <f>SUM(AG66,AT66)</f>
        <v>0</v>
      </c>
      <c r="AO66" s="125"/>
      <c r="AP66" s="125"/>
      <c r="AQ66" s="128" t="s">
        <v>85</v>
      </c>
      <c r="AR66" s="65"/>
      <c r="AS66" s="129">
        <v>0</v>
      </c>
      <c r="AT66" s="130">
        <f>ROUND(SUM(AV66:AW66),2)</f>
        <v>0</v>
      </c>
      <c r="AU66" s="131">
        <f>'SO 701.2  - ZTI vodovod -...'!P95</f>
        <v>0</v>
      </c>
      <c r="AV66" s="130">
        <f>'SO 701.2  - ZTI vodovod -...'!J35</f>
        <v>0</v>
      </c>
      <c r="AW66" s="130">
        <f>'SO 701.2  - ZTI vodovod -...'!J36</f>
        <v>0</v>
      </c>
      <c r="AX66" s="130">
        <f>'SO 701.2  - ZTI vodovod -...'!J37</f>
        <v>0</v>
      </c>
      <c r="AY66" s="130">
        <f>'SO 701.2  - ZTI vodovod -...'!J38</f>
        <v>0</v>
      </c>
      <c r="AZ66" s="130">
        <f>'SO 701.2  - ZTI vodovod -...'!F35</f>
        <v>0</v>
      </c>
      <c r="BA66" s="130">
        <f>'SO 701.2  - ZTI vodovod -...'!F36</f>
        <v>0</v>
      </c>
      <c r="BB66" s="130">
        <f>'SO 701.2  - ZTI vodovod -...'!F37</f>
        <v>0</v>
      </c>
      <c r="BC66" s="130">
        <f>'SO 701.2  - ZTI vodovod -...'!F38</f>
        <v>0</v>
      </c>
      <c r="BD66" s="132">
        <f>'SO 701.2  - ZTI vodovod -...'!F39</f>
        <v>0</v>
      </c>
      <c r="BE66" s="4"/>
      <c r="BT66" s="133" t="s">
        <v>86</v>
      </c>
      <c r="BV66" s="133" t="s">
        <v>74</v>
      </c>
      <c r="BW66" s="133" t="s">
        <v>117</v>
      </c>
      <c r="BX66" s="133" t="s">
        <v>80</v>
      </c>
      <c r="CL66" s="133" t="s">
        <v>19</v>
      </c>
    </row>
    <row r="67" s="4" customFormat="1" ht="23.25" customHeight="1">
      <c r="A67" s="124" t="s">
        <v>82</v>
      </c>
      <c r="B67" s="63"/>
      <c r="C67" s="125"/>
      <c r="D67" s="125"/>
      <c r="E67" s="126" t="s">
        <v>118</v>
      </c>
      <c r="F67" s="126"/>
      <c r="G67" s="126"/>
      <c r="H67" s="126"/>
      <c r="I67" s="126"/>
      <c r="J67" s="125"/>
      <c r="K67" s="126" t="s">
        <v>119</v>
      </c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7">
        <f>'SO 701.3  - NN - rozvody'!J32</f>
        <v>0</v>
      </c>
      <c r="AH67" s="125"/>
      <c r="AI67" s="125"/>
      <c r="AJ67" s="125"/>
      <c r="AK67" s="125"/>
      <c r="AL67" s="125"/>
      <c r="AM67" s="125"/>
      <c r="AN67" s="127">
        <f>SUM(AG67,AT67)</f>
        <v>0</v>
      </c>
      <c r="AO67" s="125"/>
      <c r="AP67" s="125"/>
      <c r="AQ67" s="128" t="s">
        <v>85</v>
      </c>
      <c r="AR67" s="65"/>
      <c r="AS67" s="129">
        <v>0</v>
      </c>
      <c r="AT67" s="130">
        <f>ROUND(SUM(AV67:AW67),2)</f>
        <v>0</v>
      </c>
      <c r="AU67" s="131">
        <f>'SO 701.3  - NN - rozvody'!P92</f>
        <v>0</v>
      </c>
      <c r="AV67" s="130">
        <f>'SO 701.3  - NN - rozvody'!J35</f>
        <v>0</v>
      </c>
      <c r="AW67" s="130">
        <f>'SO 701.3  - NN - rozvody'!J36</f>
        <v>0</v>
      </c>
      <c r="AX67" s="130">
        <f>'SO 701.3  - NN - rozvody'!J37</f>
        <v>0</v>
      </c>
      <c r="AY67" s="130">
        <f>'SO 701.3  - NN - rozvody'!J38</f>
        <v>0</v>
      </c>
      <c r="AZ67" s="130">
        <f>'SO 701.3  - NN - rozvody'!F35</f>
        <v>0</v>
      </c>
      <c r="BA67" s="130">
        <f>'SO 701.3  - NN - rozvody'!F36</f>
        <v>0</v>
      </c>
      <c r="BB67" s="130">
        <f>'SO 701.3  - NN - rozvody'!F37</f>
        <v>0</v>
      </c>
      <c r="BC67" s="130">
        <f>'SO 701.3  - NN - rozvody'!F38</f>
        <v>0</v>
      </c>
      <c r="BD67" s="132">
        <f>'SO 701.3  - NN - rozvody'!F39</f>
        <v>0</v>
      </c>
      <c r="BE67" s="4"/>
      <c r="BT67" s="133" t="s">
        <v>86</v>
      </c>
      <c r="BV67" s="133" t="s">
        <v>74</v>
      </c>
      <c r="BW67" s="133" t="s">
        <v>120</v>
      </c>
      <c r="BX67" s="133" t="s">
        <v>80</v>
      </c>
      <c r="CL67" s="133" t="s">
        <v>19</v>
      </c>
    </row>
    <row r="68" s="4" customFormat="1" ht="23.25" customHeight="1">
      <c r="A68" s="124" t="s">
        <v>82</v>
      </c>
      <c r="B68" s="63"/>
      <c r="C68" s="125"/>
      <c r="D68" s="125"/>
      <c r="E68" s="126" t="s">
        <v>121</v>
      </c>
      <c r="F68" s="126"/>
      <c r="G68" s="126"/>
      <c r="H68" s="126"/>
      <c r="I68" s="126"/>
      <c r="J68" s="125"/>
      <c r="K68" s="126" t="s">
        <v>122</v>
      </c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7">
        <f>'SO 901  - Mobiliář'!J32</f>
        <v>0</v>
      </c>
      <c r="AH68" s="125"/>
      <c r="AI68" s="125"/>
      <c r="AJ68" s="125"/>
      <c r="AK68" s="125"/>
      <c r="AL68" s="125"/>
      <c r="AM68" s="125"/>
      <c r="AN68" s="127">
        <f>SUM(AG68,AT68)</f>
        <v>0</v>
      </c>
      <c r="AO68" s="125"/>
      <c r="AP68" s="125"/>
      <c r="AQ68" s="128" t="s">
        <v>85</v>
      </c>
      <c r="AR68" s="65"/>
      <c r="AS68" s="134">
        <v>0</v>
      </c>
      <c r="AT68" s="135">
        <f>ROUND(SUM(AV68:AW68),2)</f>
        <v>0</v>
      </c>
      <c r="AU68" s="136">
        <f>'SO 901  - Mobiliář'!P88</f>
        <v>0</v>
      </c>
      <c r="AV68" s="135">
        <f>'SO 901  - Mobiliář'!J35</f>
        <v>0</v>
      </c>
      <c r="AW68" s="135">
        <f>'SO 901  - Mobiliář'!J36</f>
        <v>0</v>
      </c>
      <c r="AX68" s="135">
        <f>'SO 901  - Mobiliář'!J37</f>
        <v>0</v>
      </c>
      <c r="AY68" s="135">
        <f>'SO 901  - Mobiliář'!J38</f>
        <v>0</v>
      </c>
      <c r="AZ68" s="135">
        <f>'SO 901  - Mobiliář'!F35</f>
        <v>0</v>
      </c>
      <c r="BA68" s="135">
        <f>'SO 901  - Mobiliář'!F36</f>
        <v>0</v>
      </c>
      <c r="BB68" s="135">
        <f>'SO 901  - Mobiliář'!F37</f>
        <v>0</v>
      </c>
      <c r="BC68" s="135">
        <f>'SO 901  - Mobiliář'!F38</f>
        <v>0</v>
      </c>
      <c r="BD68" s="137">
        <f>'SO 901  - Mobiliář'!F39</f>
        <v>0</v>
      </c>
      <c r="BE68" s="4"/>
      <c r="BT68" s="133" t="s">
        <v>86</v>
      </c>
      <c r="BV68" s="133" t="s">
        <v>74</v>
      </c>
      <c r="BW68" s="133" t="s">
        <v>123</v>
      </c>
      <c r="BX68" s="133" t="s">
        <v>80</v>
      </c>
      <c r="CL68" s="133" t="s">
        <v>19</v>
      </c>
    </row>
    <row r="69" s="2" customFormat="1" ht="30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44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</row>
  </sheetData>
  <sheetProtection sheet="1" formatColumns="0" formatRows="0" objects="1" scenarios="1" spinCount="100000" saltValue="NsdPspH1c17bIuNI/MddmF3uf4qKMEEga15KcgHxX21EE1uaozVrSa256/GE/xVsDAVNg12Me/BKUtf2xIGTtw==" hashValue="VxlDSggNpZp24Pi3OHH9GoybOYRHGkqz7FiJ5p/So+mhM3PmCfZsv3HNMQ9A4fLr51PdcRyeKt1Qx9Z9JZOWrw==" algorithmName="SHA-512" password="CC35"/>
  <mergeCells count="94">
    <mergeCell ref="C52:G52"/>
    <mergeCell ref="D55:H55"/>
    <mergeCell ref="E57:I57"/>
    <mergeCell ref="E64:I64"/>
    <mergeCell ref="E58:I58"/>
    <mergeCell ref="E63:I63"/>
    <mergeCell ref="E62:I62"/>
    <mergeCell ref="E61:I61"/>
    <mergeCell ref="E59:I59"/>
    <mergeCell ref="E60:I60"/>
    <mergeCell ref="E56:I56"/>
    <mergeCell ref="I52:AF52"/>
    <mergeCell ref="J55:AF55"/>
    <mergeCell ref="K56:AF56"/>
    <mergeCell ref="K64:AF64"/>
    <mergeCell ref="K60:AF60"/>
    <mergeCell ref="K57:AF57"/>
    <mergeCell ref="K61:AF61"/>
    <mergeCell ref="K62:AF62"/>
    <mergeCell ref="K63:AF63"/>
    <mergeCell ref="K59:AF59"/>
    <mergeCell ref="K58:AF58"/>
    <mergeCell ref="L45:AO45"/>
    <mergeCell ref="E65:I65"/>
    <mergeCell ref="K65:AF65"/>
    <mergeCell ref="E66:I66"/>
    <mergeCell ref="K66:AF66"/>
    <mergeCell ref="E67:I67"/>
    <mergeCell ref="K67:AF67"/>
    <mergeCell ref="E68:I68"/>
    <mergeCell ref="K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3:AM63"/>
    <mergeCell ref="AG62:AM62"/>
    <mergeCell ref="AG52:AM52"/>
    <mergeCell ref="AG60:AM60"/>
    <mergeCell ref="AG64:AM64"/>
    <mergeCell ref="AG59:AM59"/>
    <mergeCell ref="AG56:AM56"/>
    <mergeCell ref="AG57:AM57"/>
    <mergeCell ref="AG58:AM58"/>
    <mergeCell ref="AG55:AM55"/>
    <mergeCell ref="AM47:AN47"/>
    <mergeCell ref="AM49:AP49"/>
    <mergeCell ref="AM50:AP50"/>
    <mergeCell ref="AN59:AP59"/>
    <mergeCell ref="AN64:AP64"/>
    <mergeCell ref="AN63:AP63"/>
    <mergeCell ref="AN56:AP56"/>
    <mergeCell ref="AN52:AP52"/>
    <mergeCell ref="AN61:AP61"/>
    <mergeCell ref="AN57:AP57"/>
    <mergeCell ref="AN60:AP60"/>
    <mergeCell ref="AN55:AP55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6" location="'SO 0001 - Všeobecné položky'!C2" display="/"/>
    <hyperlink ref="A57" location="'SO 101.1 - Zpevněné ploch...'!C2" display="/"/>
    <hyperlink ref="A58" location="'SO 101.2  - Zpevněné ploc...'!C2" display="/"/>
    <hyperlink ref="A59" location="'SO 101.3   - Zpevněné plo...'!C2" display="/"/>
    <hyperlink ref="A60" location="'SO 101.4 - Zpevněné ploch...'!C2" display="/"/>
    <hyperlink ref="A61" location="'SO 101.5  - Zpevněné ploc...'!C2" display="/"/>
    <hyperlink ref="A62" location="'SO 302 - Splašková kanali...'!C2" display="/"/>
    <hyperlink ref="A63" location="'SO 402.1  - Parkovací systém'!C2" display="/"/>
    <hyperlink ref="A64" location="'SO 402.2  - Kamerový systém'!C2" display="/"/>
    <hyperlink ref="A65" location="'SO 701.1 - Bodova sociáln...'!C2" display="/"/>
    <hyperlink ref="A66" location="'SO 701.2  - ZTI vodovod -...'!C2" display="/"/>
    <hyperlink ref="A67" location="'SO 701.3  - NN - rozvody'!C2" display="/"/>
    <hyperlink ref="A68" location="'SO 901  - Mobiliář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1572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ROUND(J86,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ROUND((SUM(BE86:BE119)),  2)</f>
        <v>0</v>
      </c>
      <c r="G35" s="38"/>
      <c r="H35" s="38"/>
      <c r="I35" s="158">
        <v>0.20999999999999999</v>
      </c>
      <c r="J35" s="157">
        <f>ROUND(((SUM(BE86:BE119))*I35),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ROUND((SUM(BF86:BF119)),  2)</f>
        <v>0</v>
      </c>
      <c r="G36" s="38"/>
      <c r="H36" s="38"/>
      <c r="I36" s="158">
        <v>0</v>
      </c>
      <c r="J36" s="157">
        <f>ROUND(((SUM(BF86:BF119))*I36),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ROUND((SUM(BG86:BG119)),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ROUND((SUM(BH86:BH119)),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ROUND((SUM(BI86:BI119)),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402.2  - Kamerový systém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134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135</v>
      </c>
      <c r="D71" s="40"/>
      <c r="E71" s="40"/>
      <c r="F71" s="40"/>
      <c r="G71" s="40"/>
      <c r="H71" s="40"/>
      <c r="I71" s="40"/>
      <c r="J71" s="40"/>
      <c r="K71" s="4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0" t="str">
        <f>E7</f>
        <v>VD Les Království, rekonstrukce komunikace a zpevněných ploch</v>
      </c>
      <c r="F74" s="32"/>
      <c r="G74" s="32"/>
      <c r="H74" s="32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127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0" t="s">
        <v>128</v>
      </c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129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 xml:space="preserve">SO 402.2  - Kamerový systém</v>
      </c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>Les Království</v>
      </c>
      <c r="G80" s="40"/>
      <c r="H80" s="40"/>
      <c r="I80" s="32" t="s">
        <v>23</v>
      </c>
      <c r="J80" s="72" t="str">
        <f>IF(J14="","",J14)</f>
        <v>21.12.2023</v>
      </c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>Povodí Labe, státní podnik</v>
      </c>
      <c r="G82" s="40"/>
      <c r="H82" s="40"/>
      <c r="I82" s="32" t="s">
        <v>33</v>
      </c>
      <c r="J82" s="36" t="str">
        <f>E23</f>
        <v xml:space="preserve"> </v>
      </c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IF(E20="","",E20)</f>
        <v>Vyplň údaj</v>
      </c>
      <c r="G83" s="40"/>
      <c r="H83" s="40"/>
      <c r="I83" s="32" t="s">
        <v>36</v>
      </c>
      <c r="J83" s="36" t="str">
        <f>E26</f>
        <v xml:space="preserve"> </v>
      </c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1"/>
      <c r="B85" s="182"/>
      <c r="C85" s="183" t="s">
        <v>136</v>
      </c>
      <c r="D85" s="184" t="s">
        <v>58</v>
      </c>
      <c r="E85" s="184" t="s">
        <v>54</v>
      </c>
      <c r="F85" s="184" t="s">
        <v>55</v>
      </c>
      <c r="G85" s="184" t="s">
        <v>137</v>
      </c>
      <c r="H85" s="184" t="s">
        <v>138</v>
      </c>
      <c r="I85" s="184" t="s">
        <v>139</v>
      </c>
      <c r="J85" s="184" t="s">
        <v>133</v>
      </c>
      <c r="K85" s="185" t="s">
        <v>140</v>
      </c>
      <c r="L85" s="186"/>
      <c r="M85" s="92" t="s">
        <v>19</v>
      </c>
      <c r="N85" s="93" t="s">
        <v>43</v>
      </c>
      <c r="O85" s="93" t="s">
        <v>141</v>
      </c>
      <c r="P85" s="93" t="s">
        <v>142</v>
      </c>
      <c r="Q85" s="93" t="s">
        <v>143</v>
      </c>
      <c r="R85" s="93" t="s">
        <v>144</v>
      </c>
      <c r="S85" s="93" t="s">
        <v>145</v>
      </c>
      <c r="T85" s="94" t="s">
        <v>146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38"/>
      <c r="B86" s="39"/>
      <c r="C86" s="99" t="s">
        <v>147</v>
      </c>
      <c r="D86" s="40"/>
      <c r="E86" s="40"/>
      <c r="F86" s="40"/>
      <c r="G86" s="40"/>
      <c r="H86" s="40"/>
      <c r="I86" s="40"/>
      <c r="J86" s="187">
        <f>BK86</f>
        <v>0</v>
      </c>
      <c r="K86" s="40"/>
      <c r="L86" s="44"/>
      <c r="M86" s="95"/>
      <c r="N86" s="188"/>
      <c r="O86" s="96"/>
      <c r="P86" s="189">
        <f>P87</f>
        <v>0</v>
      </c>
      <c r="Q86" s="96"/>
      <c r="R86" s="189">
        <f>R87</f>
        <v>0</v>
      </c>
      <c r="S86" s="96"/>
      <c r="T86" s="190">
        <f>T87</f>
        <v>0.078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72</v>
      </c>
      <c r="AU86" s="17" t="s">
        <v>81</v>
      </c>
      <c r="BK86" s="191">
        <f>BK87</f>
        <v>0</v>
      </c>
    </row>
    <row r="87" s="11" customFormat="1" ht="25.92" customHeight="1">
      <c r="A87" s="11"/>
      <c r="B87" s="192"/>
      <c r="C87" s="193"/>
      <c r="D87" s="194" t="s">
        <v>72</v>
      </c>
      <c r="E87" s="195" t="s">
        <v>148</v>
      </c>
      <c r="F87" s="195" t="s">
        <v>149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SUM(P88:P119)</f>
        <v>0</v>
      </c>
      <c r="Q87" s="200"/>
      <c r="R87" s="201">
        <f>SUM(R88:R119)</f>
        <v>0</v>
      </c>
      <c r="S87" s="200"/>
      <c r="T87" s="202">
        <f>SUM(T88:T119)</f>
        <v>0.078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3" t="s">
        <v>150</v>
      </c>
      <c r="AT87" s="204" t="s">
        <v>72</v>
      </c>
      <c r="AU87" s="204" t="s">
        <v>8</v>
      </c>
      <c r="AY87" s="203" t="s">
        <v>151</v>
      </c>
      <c r="BK87" s="205">
        <f>SUM(BK88:BK119)</f>
        <v>0</v>
      </c>
    </row>
    <row r="88" s="2" customFormat="1" ht="16.5" customHeight="1">
      <c r="A88" s="38"/>
      <c r="B88" s="39"/>
      <c r="C88" s="206" t="s">
        <v>79</v>
      </c>
      <c r="D88" s="206" t="s">
        <v>152</v>
      </c>
      <c r="E88" s="207" t="s">
        <v>1573</v>
      </c>
      <c r="F88" s="208" t="s">
        <v>1574</v>
      </c>
      <c r="G88" s="209" t="s">
        <v>191</v>
      </c>
      <c r="H88" s="210">
        <v>1</v>
      </c>
      <c r="I88" s="211"/>
      <c r="J88" s="212">
        <f>ROUND(I88*H88,2)</f>
        <v>0</v>
      </c>
      <c r="K88" s="208" t="s">
        <v>19</v>
      </c>
      <c r="L88" s="44"/>
      <c r="M88" s="213" t="s">
        <v>19</v>
      </c>
      <c r="N88" s="214" t="s">
        <v>46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150</v>
      </c>
      <c r="AT88" s="217" t="s">
        <v>152</v>
      </c>
      <c r="AU88" s="217" t="s">
        <v>79</v>
      </c>
      <c r="AY88" s="17" t="s">
        <v>151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150</v>
      </c>
      <c r="BK88" s="218">
        <f>ROUND(I88*H88,2)</f>
        <v>0</v>
      </c>
      <c r="BL88" s="17" t="s">
        <v>150</v>
      </c>
      <c r="BM88" s="217" t="s">
        <v>1575</v>
      </c>
    </row>
    <row r="89" s="2" customFormat="1">
      <c r="A89" s="38"/>
      <c r="B89" s="39"/>
      <c r="C89" s="40"/>
      <c r="D89" s="219" t="s">
        <v>157</v>
      </c>
      <c r="E89" s="40"/>
      <c r="F89" s="220" t="s">
        <v>1574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157</v>
      </c>
      <c r="AU89" s="17" t="s">
        <v>79</v>
      </c>
    </row>
    <row r="90" s="2" customFormat="1" ht="16.5" customHeight="1">
      <c r="A90" s="38"/>
      <c r="B90" s="39"/>
      <c r="C90" s="206" t="s">
        <v>86</v>
      </c>
      <c r="D90" s="206" t="s">
        <v>152</v>
      </c>
      <c r="E90" s="207" t="s">
        <v>1576</v>
      </c>
      <c r="F90" s="208" t="s">
        <v>1577</v>
      </c>
      <c r="G90" s="209" t="s">
        <v>1446</v>
      </c>
      <c r="H90" s="210">
        <v>1</v>
      </c>
      <c r="I90" s="211"/>
      <c r="J90" s="212">
        <f>ROUND(I90*H90,2)</f>
        <v>0</v>
      </c>
      <c r="K90" s="208" t="s">
        <v>19</v>
      </c>
      <c r="L90" s="44"/>
      <c r="M90" s="213" t="s">
        <v>19</v>
      </c>
      <c r="N90" s="214" t="s">
        <v>46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150</v>
      </c>
      <c r="AT90" s="217" t="s">
        <v>152</v>
      </c>
      <c r="AU90" s="217" t="s">
        <v>79</v>
      </c>
      <c r="AY90" s="17" t="s">
        <v>151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150</v>
      </c>
      <c r="BK90" s="218">
        <f>ROUND(I90*H90,2)</f>
        <v>0</v>
      </c>
      <c r="BL90" s="17" t="s">
        <v>150</v>
      </c>
      <c r="BM90" s="217" t="s">
        <v>1578</v>
      </c>
    </row>
    <row r="91" s="2" customFormat="1">
      <c r="A91" s="38"/>
      <c r="B91" s="39"/>
      <c r="C91" s="40"/>
      <c r="D91" s="219" t="s">
        <v>157</v>
      </c>
      <c r="E91" s="40"/>
      <c r="F91" s="220" t="s">
        <v>1577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79</v>
      </c>
    </row>
    <row r="92" s="2" customFormat="1" ht="16.5" customHeight="1">
      <c r="A92" s="38"/>
      <c r="B92" s="39"/>
      <c r="C92" s="206" t="s">
        <v>164</v>
      </c>
      <c r="D92" s="206" t="s">
        <v>152</v>
      </c>
      <c r="E92" s="207" t="s">
        <v>1579</v>
      </c>
      <c r="F92" s="208" t="s">
        <v>1580</v>
      </c>
      <c r="G92" s="209" t="s">
        <v>310</v>
      </c>
      <c r="H92" s="210">
        <v>15</v>
      </c>
      <c r="I92" s="211"/>
      <c r="J92" s="212">
        <f>ROUND(I92*H92,2)</f>
        <v>0</v>
      </c>
      <c r="K92" s="208" t="s">
        <v>19</v>
      </c>
      <c r="L92" s="44"/>
      <c r="M92" s="213" t="s">
        <v>19</v>
      </c>
      <c r="N92" s="214" t="s">
        <v>46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150</v>
      </c>
      <c r="AT92" s="217" t="s">
        <v>152</v>
      </c>
      <c r="AU92" s="217" t="s">
        <v>79</v>
      </c>
      <c r="AY92" s="17" t="s">
        <v>151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150</v>
      </c>
      <c r="BK92" s="218">
        <f>ROUND(I92*H92,2)</f>
        <v>0</v>
      </c>
      <c r="BL92" s="17" t="s">
        <v>150</v>
      </c>
      <c r="BM92" s="217" t="s">
        <v>1581</v>
      </c>
    </row>
    <row r="93" s="2" customFormat="1">
      <c r="A93" s="38"/>
      <c r="B93" s="39"/>
      <c r="C93" s="40"/>
      <c r="D93" s="219" t="s">
        <v>157</v>
      </c>
      <c r="E93" s="40"/>
      <c r="F93" s="220" t="s">
        <v>1580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79</v>
      </c>
    </row>
    <row r="94" s="2" customFormat="1" ht="16.5" customHeight="1">
      <c r="A94" s="38"/>
      <c r="B94" s="39"/>
      <c r="C94" s="206" t="s">
        <v>150</v>
      </c>
      <c r="D94" s="206" t="s">
        <v>152</v>
      </c>
      <c r="E94" s="207" t="s">
        <v>1582</v>
      </c>
      <c r="F94" s="208" t="s">
        <v>1583</v>
      </c>
      <c r="G94" s="209" t="s">
        <v>359</v>
      </c>
      <c r="H94" s="210">
        <v>3</v>
      </c>
      <c r="I94" s="211"/>
      <c r="J94" s="212">
        <f>ROUND(I94*H94,2)</f>
        <v>0</v>
      </c>
      <c r="K94" s="208" t="s">
        <v>19</v>
      </c>
      <c r="L94" s="44"/>
      <c r="M94" s="213" t="s">
        <v>19</v>
      </c>
      <c r="N94" s="214" t="s">
        <v>46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150</v>
      </c>
      <c r="AT94" s="217" t="s">
        <v>152</v>
      </c>
      <c r="AU94" s="217" t="s">
        <v>79</v>
      </c>
      <c r="AY94" s="17" t="s">
        <v>151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150</v>
      </c>
      <c r="BK94" s="218">
        <f>ROUND(I94*H94,2)</f>
        <v>0</v>
      </c>
      <c r="BL94" s="17" t="s">
        <v>150</v>
      </c>
      <c r="BM94" s="217" t="s">
        <v>1584</v>
      </c>
    </row>
    <row r="95" s="2" customFormat="1">
      <c r="A95" s="38"/>
      <c r="B95" s="39"/>
      <c r="C95" s="40"/>
      <c r="D95" s="219" t="s">
        <v>157</v>
      </c>
      <c r="E95" s="40"/>
      <c r="F95" s="220" t="s">
        <v>1583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157</v>
      </c>
      <c r="AU95" s="17" t="s">
        <v>79</v>
      </c>
    </row>
    <row r="96" s="2" customFormat="1" ht="16.5" customHeight="1">
      <c r="A96" s="38"/>
      <c r="B96" s="39"/>
      <c r="C96" s="206" t="s">
        <v>171</v>
      </c>
      <c r="D96" s="206" t="s">
        <v>152</v>
      </c>
      <c r="E96" s="207" t="s">
        <v>1585</v>
      </c>
      <c r="F96" s="208" t="s">
        <v>1586</v>
      </c>
      <c r="G96" s="209" t="s">
        <v>310</v>
      </c>
      <c r="H96" s="210">
        <v>13</v>
      </c>
      <c r="I96" s="211"/>
      <c r="J96" s="212">
        <f>ROUND(I96*H96,2)</f>
        <v>0</v>
      </c>
      <c r="K96" s="208" t="s">
        <v>19</v>
      </c>
      <c r="L96" s="44"/>
      <c r="M96" s="213" t="s">
        <v>19</v>
      </c>
      <c r="N96" s="214" t="s">
        <v>46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150</v>
      </c>
      <c r="AT96" s="217" t="s">
        <v>152</v>
      </c>
      <c r="AU96" s="217" t="s">
        <v>79</v>
      </c>
      <c r="AY96" s="17" t="s">
        <v>151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150</v>
      </c>
      <c r="BK96" s="218">
        <f>ROUND(I96*H96,2)</f>
        <v>0</v>
      </c>
      <c r="BL96" s="17" t="s">
        <v>150</v>
      </c>
      <c r="BM96" s="217" t="s">
        <v>1587</v>
      </c>
    </row>
    <row r="97" s="2" customFormat="1">
      <c r="A97" s="38"/>
      <c r="B97" s="39"/>
      <c r="C97" s="40"/>
      <c r="D97" s="219" t="s">
        <v>157</v>
      </c>
      <c r="E97" s="40"/>
      <c r="F97" s="220" t="s">
        <v>1586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157</v>
      </c>
      <c r="AU97" s="17" t="s">
        <v>79</v>
      </c>
    </row>
    <row r="98" s="2" customFormat="1" ht="16.5" customHeight="1">
      <c r="A98" s="38"/>
      <c r="B98" s="39"/>
      <c r="C98" s="206" t="s">
        <v>176</v>
      </c>
      <c r="D98" s="206" t="s">
        <v>152</v>
      </c>
      <c r="E98" s="207" t="s">
        <v>1588</v>
      </c>
      <c r="F98" s="208" t="s">
        <v>1589</v>
      </c>
      <c r="G98" s="209" t="s">
        <v>1446</v>
      </c>
      <c r="H98" s="210">
        <v>1</v>
      </c>
      <c r="I98" s="211"/>
      <c r="J98" s="212">
        <f>ROUND(I98*H98,2)</f>
        <v>0</v>
      </c>
      <c r="K98" s="208" t="s">
        <v>19</v>
      </c>
      <c r="L98" s="44"/>
      <c r="M98" s="213" t="s">
        <v>19</v>
      </c>
      <c r="N98" s="214" t="s">
        <v>46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150</v>
      </c>
      <c r="AT98" s="217" t="s">
        <v>152</v>
      </c>
      <c r="AU98" s="217" t="s">
        <v>79</v>
      </c>
      <c r="AY98" s="17" t="s">
        <v>151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150</v>
      </c>
      <c r="BK98" s="218">
        <f>ROUND(I98*H98,2)</f>
        <v>0</v>
      </c>
      <c r="BL98" s="17" t="s">
        <v>150</v>
      </c>
      <c r="BM98" s="217" t="s">
        <v>1590</v>
      </c>
    </row>
    <row r="99" s="2" customFormat="1">
      <c r="A99" s="38"/>
      <c r="B99" s="39"/>
      <c r="C99" s="40"/>
      <c r="D99" s="219" t="s">
        <v>157</v>
      </c>
      <c r="E99" s="40"/>
      <c r="F99" s="220" t="s">
        <v>1589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79</v>
      </c>
    </row>
    <row r="100" s="2" customFormat="1" ht="16.5" customHeight="1">
      <c r="A100" s="38"/>
      <c r="B100" s="39"/>
      <c r="C100" s="206" t="s">
        <v>180</v>
      </c>
      <c r="D100" s="206" t="s">
        <v>152</v>
      </c>
      <c r="E100" s="207" t="s">
        <v>1591</v>
      </c>
      <c r="F100" s="208" t="s">
        <v>1592</v>
      </c>
      <c r="G100" s="209" t="s">
        <v>310</v>
      </c>
      <c r="H100" s="210">
        <v>13</v>
      </c>
      <c r="I100" s="211"/>
      <c r="J100" s="212">
        <f>ROUND(I100*H100,2)</f>
        <v>0</v>
      </c>
      <c r="K100" s="208" t="s">
        <v>19</v>
      </c>
      <c r="L100" s="44"/>
      <c r="M100" s="213" t="s">
        <v>19</v>
      </c>
      <c r="N100" s="214" t="s">
        <v>46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0.0060000000000000001</v>
      </c>
      <c r="T100" s="216">
        <f>S100*H100</f>
        <v>0.078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150</v>
      </c>
      <c r="AT100" s="217" t="s">
        <v>152</v>
      </c>
      <c r="AU100" s="217" t="s">
        <v>79</v>
      </c>
      <c r="AY100" s="17" t="s">
        <v>151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150</v>
      </c>
      <c r="BK100" s="218">
        <f>ROUND(I100*H100,2)</f>
        <v>0</v>
      </c>
      <c r="BL100" s="17" t="s">
        <v>150</v>
      </c>
      <c r="BM100" s="217" t="s">
        <v>1593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1592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79</v>
      </c>
    </row>
    <row r="102" s="2" customFormat="1" ht="16.5" customHeight="1">
      <c r="A102" s="38"/>
      <c r="B102" s="39"/>
      <c r="C102" s="206" t="s">
        <v>184</v>
      </c>
      <c r="D102" s="206" t="s">
        <v>152</v>
      </c>
      <c r="E102" s="207" t="s">
        <v>1594</v>
      </c>
      <c r="F102" s="208" t="s">
        <v>1595</v>
      </c>
      <c r="G102" s="209" t="s">
        <v>1446</v>
      </c>
      <c r="H102" s="210">
        <v>2</v>
      </c>
      <c r="I102" s="211"/>
      <c r="J102" s="212">
        <f>ROUND(I102*H102,2)</f>
        <v>0</v>
      </c>
      <c r="K102" s="208" t="s">
        <v>19</v>
      </c>
      <c r="L102" s="44"/>
      <c r="M102" s="213" t="s">
        <v>19</v>
      </c>
      <c r="N102" s="214" t="s">
        <v>46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150</v>
      </c>
      <c r="AT102" s="217" t="s">
        <v>152</v>
      </c>
      <c r="AU102" s="217" t="s">
        <v>79</v>
      </c>
      <c r="AY102" s="17" t="s">
        <v>151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150</v>
      </c>
      <c r="BK102" s="218">
        <f>ROUND(I102*H102,2)</f>
        <v>0</v>
      </c>
      <c r="BL102" s="17" t="s">
        <v>150</v>
      </c>
      <c r="BM102" s="217" t="s">
        <v>1596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1595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79</v>
      </c>
    </row>
    <row r="104" s="2" customFormat="1" ht="16.5" customHeight="1">
      <c r="A104" s="38"/>
      <c r="B104" s="39"/>
      <c r="C104" s="206" t="s">
        <v>188</v>
      </c>
      <c r="D104" s="206" t="s">
        <v>152</v>
      </c>
      <c r="E104" s="207" t="s">
        <v>1597</v>
      </c>
      <c r="F104" s="208" t="s">
        <v>1598</v>
      </c>
      <c r="G104" s="209" t="s">
        <v>1446</v>
      </c>
      <c r="H104" s="210">
        <v>1</v>
      </c>
      <c r="I104" s="211"/>
      <c r="J104" s="212">
        <f>ROUND(I104*H104,2)</f>
        <v>0</v>
      </c>
      <c r="K104" s="208" t="s">
        <v>19</v>
      </c>
      <c r="L104" s="44"/>
      <c r="M104" s="213" t="s">
        <v>19</v>
      </c>
      <c r="N104" s="214" t="s">
        <v>46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150</v>
      </c>
      <c r="AT104" s="217" t="s">
        <v>152</v>
      </c>
      <c r="AU104" s="217" t="s">
        <v>79</v>
      </c>
      <c r="AY104" s="17" t="s">
        <v>151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150</v>
      </c>
      <c r="BK104" s="218">
        <f>ROUND(I104*H104,2)</f>
        <v>0</v>
      </c>
      <c r="BL104" s="17" t="s">
        <v>150</v>
      </c>
      <c r="BM104" s="217" t="s">
        <v>1599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1598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79</v>
      </c>
    </row>
    <row r="106" s="2" customFormat="1" ht="16.5" customHeight="1">
      <c r="A106" s="38"/>
      <c r="B106" s="39"/>
      <c r="C106" s="206" t="s">
        <v>194</v>
      </c>
      <c r="D106" s="206" t="s">
        <v>152</v>
      </c>
      <c r="E106" s="207" t="s">
        <v>1600</v>
      </c>
      <c r="F106" s="208" t="s">
        <v>1601</v>
      </c>
      <c r="G106" s="209" t="s">
        <v>1446</v>
      </c>
      <c r="H106" s="210">
        <v>1</v>
      </c>
      <c r="I106" s="211"/>
      <c r="J106" s="212">
        <f>ROUND(I106*H106,2)</f>
        <v>0</v>
      </c>
      <c r="K106" s="208" t="s">
        <v>19</v>
      </c>
      <c r="L106" s="44"/>
      <c r="M106" s="213" t="s">
        <v>19</v>
      </c>
      <c r="N106" s="214" t="s">
        <v>46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150</v>
      </c>
      <c r="AT106" s="217" t="s">
        <v>152</v>
      </c>
      <c r="AU106" s="217" t="s">
        <v>79</v>
      </c>
      <c r="AY106" s="17" t="s">
        <v>151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150</v>
      </c>
      <c r="BK106" s="218">
        <f>ROUND(I106*H106,2)</f>
        <v>0</v>
      </c>
      <c r="BL106" s="17" t="s">
        <v>150</v>
      </c>
      <c r="BM106" s="217" t="s">
        <v>1602</v>
      </c>
    </row>
    <row r="107" s="2" customFormat="1">
      <c r="A107" s="38"/>
      <c r="B107" s="39"/>
      <c r="C107" s="40"/>
      <c r="D107" s="219" t="s">
        <v>157</v>
      </c>
      <c r="E107" s="40"/>
      <c r="F107" s="220" t="s">
        <v>1601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157</v>
      </c>
      <c r="AU107" s="17" t="s">
        <v>79</v>
      </c>
    </row>
    <row r="108" s="2" customFormat="1" ht="16.5" customHeight="1">
      <c r="A108" s="38"/>
      <c r="B108" s="39"/>
      <c r="C108" s="206" t="s">
        <v>198</v>
      </c>
      <c r="D108" s="206" t="s">
        <v>152</v>
      </c>
      <c r="E108" s="207" t="s">
        <v>1603</v>
      </c>
      <c r="F108" s="208" t="s">
        <v>1604</v>
      </c>
      <c r="G108" s="209" t="s">
        <v>310</v>
      </c>
      <c r="H108" s="210">
        <v>35</v>
      </c>
      <c r="I108" s="211"/>
      <c r="J108" s="212">
        <f>ROUND(I108*H108,2)</f>
        <v>0</v>
      </c>
      <c r="K108" s="208" t="s">
        <v>19</v>
      </c>
      <c r="L108" s="44"/>
      <c r="M108" s="213" t="s">
        <v>19</v>
      </c>
      <c r="N108" s="214" t="s">
        <v>46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150</v>
      </c>
      <c r="AT108" s="217" t="s">
        <v>152</v>
      </c>
      <c r="AU108" s="217" t="s">
        <v>79</v>
      </c>
      <c r="AY108" s="17" t="s">
        <v>151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150</v>
      </c>
      <c r="BK108" s="218">
        <f>ROUND(I108*H108,2)</f>
        <v>0</v>
      </c>
      <c r="BL108" s="17" t="s">
        <v>150</v>
      </c>
      <c r="BM108" s="217" t="s">
        <v>1605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1604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79</v>
      </c>
    </row>
    <row r="110" s="2" customFormat="1" ht="16.5" customHeight="1">
      <c r="A110" s="38"/>
      <c r="B110" s="39"/>
      <c r="C110" s="206" t="s">
        <v>202</v>
      </c>
      <c r="D110" s="206" t="s">
        <v>152</v>
      </c>
      <c r="E110" s="207" t="s">
        <v>1606</v>
      </c>
      <c r="F110" s="208" t="s">
        <v>1607</v>
      </c>
      <c r="G110" s="209" t="s">
        <v>155</v>
      </c>
      <c r="H110" s="210">
        <v>1</v>
      </c>
      <c r="I110" s="211"/>
      <c r="J110" s="212">
        <f>ROUND(I110*H110,2)</f>
        <v>0</v>
      </c>
      <c r="K110" s="208" t="s">
        <v>19</v>
      </c>
      <c r="L110" s="44"/>
      <c r="M110" s="213" t="s">
        <v>19</v>
      </c>
      <c r="N110" s="214" t="s">
        <v>46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150</v>
      </c>
      <c r="AT110" s="217" t="s">
        <v>152</v>
      </c>
      <c r="AU110" s="217" t="s">
        <v>79</v>
      </c>
      <c r="AY110" s="17" t="s">
        <v>151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150</v>
      </c>
      <c r="BK110" s="218">
        <f>ROUND(I110*H110,2)</f>
        <v>0</v>
      </c>
      <c r="BL110" s="17" t="s">
        <v>150</v>
      </c>
      <c r="BM110" s="217" t="s">
        <v>1608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1607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79</v>
      </c>
    </row>
    <row r="112" s="2" customFormat="1" ht="16.5" customHeight="1">
      <c r="A112" s="38"/>
      <c r="B112" s="39"/>
      <c r="C112" s="206" t="s">
        <v>206</v>
      </c>
      <c r="D112" s="206" t="s">
        <v>152</v>
      </c>
      <c r="E112" s="207" t="s">
        <v>1609</v>
      </c>
      <c r="F112" s="208" t="s">
        <v>1610</v>
      </c>
      <c r="G112" s="209" t="s">
        <v>1446</v>
      </c>
      <c r="H112" s="210">
        <v>2</v>
      </c>
      <c r="I112" s="211"/>
      <c r="J112" s="212">
        <f>ROUND(I112*H112,2)</f>
        <v>0</v>
      </c>
      <c r="K112" s="208" t="s">
        <v>19</v>
      </c>
      <c r="L112" s="44"/>
      <c r="M112" s="213" t="s">
        <v>19</v>
      </c>
      <c r="N112" s="214" t="s">
        <v>46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150</v>
      </c>
      <c r="AT112" s="217" t="s">
        <v>152</v>
      </c>
      <c r="AU112" s="217" t="s">
        <v>79</v>
      </c>
      <c r="AY112" s="17" t="s">
        <v>151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150</v>
      </c>
      <c r="BK112" s="218">
        <f>ROUND(I112*H112,2)</f>
        <v>0</v>
      </c>
      <c r="BL112" s="17" t="s">
        <v>150</v>
      </c>
      <c r="BM112" s="217" t="s">
        <v>1611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1610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79</v>
      </c>
    </row>
    <row r="114" s="2" customFormat="1" ht="16.5" customHeight="1">
      <c r="A114" s="38"/>
      <c r="B114" s="39"/>
      <c r="C114" s="206" t="s">
        <v>210</v>
      </c>
      <c r="D114" s="206" t="s">
        <v>152</v>
      </c>
      <c r="E114" s="207" t="s">
        <v>1612</v>
      </c>
      <c r="F114" s="208" t="s">
        <v>1613</v>
      </c>
      <c r="G114" s="209" t="s">
        <v>1446</v>
      </c>
      <c r="H114" s="210">
        <v>2</v>
      </c>
      <c r="I114" s="211"/>
      <c r="J114" s="212">
        <f>ROUND(I114*H114,2)</f>
        <v>0</v>
      </c>
      <c r="K114" s="208" t="s">
        <v>19</v>
      </c>
      <c r="L114" s="44"/>
      <c r="M114" s="213" t="s">
        <v>19</v>
      </c>
      <c r="N114" s="214" t="s">
        <v>46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150</v>
      </c>
      <c r="AT114" s="217" t="s">
        <v>152</v>
      </c>
      <c r="AU114" s="217" t="s">
        <v>79</v>
      </c>
      <c r="AY114" s="17" t="s">
        <v>151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150</v>
      </c>
      <c r="BK114" s="218">
        <f>ROUND(I114*H114,2)</f>
        <v>0</v>
      </c>
      <c r="BL114" s="17" t="s">
        <v>150</v>
      </c>
      <c r="BM114" s="217" t="s">
        <v>1614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1613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79</v>
      </c>
    </row>
    <row r="116" s="2" customFormat="1" ht="16.5" customHeight="1">
      <c r="A116" s="38"/>
      <c r="B116" s="39"/>
      <c r="C116" s="206" t="s">
        <v>214</v>
      </c>
      <c r="D116" s="206" t="s">
        <v>152</v>
      </c>
      <c r="E116" s="207" t="s">
        <v>1615</v>
      </c>
      <c r="F116" s="208" t="s">
        <v>1616</v>
      </c>
      <c r="G116" s="209" t="s">
        <v>310</v>
      </c>
      <c r="H116" s="210">
        <v>35</v>
      </c>
      <c r="I116" s="211"/>
      <c r="J116" s="212">
        <f>ROUND(I116*H116,2)</f>
        <v>0</v>
      </c>
      <c r="K116" s="208" t="s">
        <v>19</v>
      </c>
      <c r="L116" s="44"/>
      <c r="M116" s="213" t="s">
        <v>19</v>
      </c>
      <c r="N116" s="214" t="s">
        <v>46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150</v>
      </c>
      <c r="AT116" s="217" t="s">
        <v>152</v>
      </c>
      <c r="AU116" s="217" t="s">
        <v>79</v>
      </c>
      <c r="AY116" s="17" t="s">
        <v>151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150</v>
      </c>
      <c r="BK116" s="218">
        <f>ROUND(I116*H116,2)</f>
        <v>0</v>
      </c>
      <c r="BL116" s="17" t="s">
        <v>150</v>
      </c>
      <c r="BM116" s="217" t="s">
        <v>1617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1616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79</v>
      </c>
    </row>
    <row r="118" s="2" customFormat="1" ht="16.5" customHeight="1">
      <c r="A118" s="38"/>
      <c r="B118" s="39"/>
      <c r="C118" s="206" t="s">
        <v>218</v>
      </c>
      <c r="D118" s="206" t="s">
        <v>152</v>
      </c>
      <c r="E118" s="207" t="s">
        <v>1618</v>
      </c>
      <c r="F118" s="208" t="s">
        <v>1619</v>
      </c>
      <c r="G118" s="209" t="s">
        <v>1167</v>
      </c>
      <c r="H118" s="210">
        <v>8</v>
      </c>
      <c r="I118" s="211"/>
      <c r="J118" s="212">
        <f>ROUND(I118*H118,2)</f>
        <v>0</v>
      </c>
      <c r="K118" s="208" t="s">
        <v>19</v>
      </c>
      <c r="L118" s="44"/>
      <c r="M118" s="213" t="s">
        <v>19</v>
      </c>
      <c r="N118" s="214" t="s">
        <v>46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150</v>
      </c>
      <c r="AT118" s="217" t="s">
        <v>152</v>
      </c>
      <c r="AU118" s="217" t="s">
        <v>79</v>
      </c>
      <c r="AY118" s="17" t="s">
        <v>151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150</v>
      </c>
      <c r="BK118" s="218">
        <f>ROUND(I118*H118,2)</f>
        <v>0</v>
      </c>
      <c r="BL118" s="17" t="s">
        <v>150</v>
      </c>
      <c r="BM118" s="217" t="s">
        <v>1620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1619</v>
      </c>
      <c r="G119" s="40"/>
      <c r="H119" s="40"/>
      <c r="I119" s="221"/>
      <c r="J119" s="40"/>
      <c r="K119" s="40"/>
      <c r="L119" s="44"/>
      <c r="M119" s="235"/>
      <c r="N119" s="236"/>
      <c r="O119" s="237"/>
      <c r="P119" s="237"/>
      <c r="Q119" s="237"/>
      <c r="R119" s="237"/>
      <c r="S119" s="237"/>
      <c r="T119" s="2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79</v>
      </c>
    </row>
    <row r="120" s="2" customFormat="1" ht="6.96" customHeight="1">
      <c r="A120" s="38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44"/>
      <c r="M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</sheetData>
  <sheetProtection sheet="1" autoFilter="0" formatColumns="0" formatRows="0" objects="1" scenarios="1" spinCount="100000" saltValue="IZW4pZ69ix7TWnJSKR91K1rOlZfRrq2ODjKKeCo/CJ+W+1Vm0o115V26CJdgLmEsSA421u091BuvCOlCbqQyfw==" hashValue="Zmlh78NBAMhnV880XlANjwpsTSifSCpesvaQZLWGKQ9r0coEwC9q9p+60g3ChSBdQsAi4YcVabW9tzHuWMUozg==" algorithmName="SHA-512" password="CC35"/>
  <autoFilter ref="C85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1621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ROUND(J103,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ROUND((SUM(BE103:BE487)),  2)</f>
        <v>0</v>
      </c>
      <c r="G35" s="38"/>
      <c r="H35" s="38"/>
      <c r="I35" s="158">
        <v>0.20999999999999999</v>
      </c>
      <c r="J35" s="157">
        <f>ROUND(((SUM(BE103:BE487))*I35),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ROUND((SUM(BF103:BF487)),  2)</f>
        <v>0</v>
      </c>
      <c r="G36" s="38"/>
      <c r="H36" s="38"/>
      <c r="I36" s="158">
        <v>0</v>
      </c>
      <c r="J36" s="157">
        <f>ROUND(((SUM(BF103:BF487))*I36),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ROUND((SUM(BG103:BG487)),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ROUND((SUM(BH103:BH487)),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ROUND((SUM(BI103:BI487)),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701.1 - Bodova sociálního zařízení- stavební část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J103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227</v>
      </c>
      <c r="E64" s="178"/>
      <c r="F64" s="178"/>
      <c r="G64" s="178"/>
      <c r="H64" s="178"/>
      <c r="I64" s="178"/>
      <c r="J64" s="179">
        <f>J104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228</v>
      </c>
      <c r="E65" s="178"/>
      <c r="F65" s="178"/>
      <c r="G65" s="178"/>
      <c r="H65" s="178"/>
      <c r="I65" s="178"/>
      <c r="J65" s="179">
        <f>J125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687</v>
      </c>
      <c r="E66" s="178"/>
      <c r="F66" s="178"/>
      <c r="G66" s="178"/>
      <c r="H66" s="178"/>
      <c r="I66" s="178"/>
      <c r="J66" s="179">
        <f>J157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688</v>
      </c>
      <c r="E67" s="178"/>
      <c r="F67" s="178"/>
      <c r="G67" s="178"/>
      <c r="H67" s="178"/>
      <c r="I67" s="178"/>
      <c r="J67" s="179">
        <f>J176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1164</v>
      </c>
      <c r="E68" s="178"/>
      <c r="F68" s="178"/>
      <c r="G68" s="178"/>
      <c r="H68" s="178"/>
      <c r="I68" s="178"/>
      <c r="J68" s="179">
        <f>J186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134</v>
      </c>
      <c r="E69" s="178"/>
      <c r="F69" s="178"/>
      <c r="G69" s="178"/>
      <c r="H69" s="178"/>
      <c r="I69" s="178"/>
      <c r="J69" s="179">
        <f>J234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230</v>
      </c>
      <c r="E70" s="178"/>
      <c r="F70" s="178"/>
      <c r="G70" s="178"/>
      <c r="H70" s="178"/>
      <c r="I70" s="178"/>
      <c r="J70" s="179">
        <f>J249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1622</v>
      </c>
      <c r="E71" s="178"/>
      <c r="F71" s="178"/>
      <c r="G71" s="178"/>
      <c r="H71" s="178"/>
      <c r="I71" s="178"/>
      <c r="J71" s="179">
        <f>J252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1623</v>
      </c>
      <c r="E72" s="178"/>
      <c r="F72" s="178"/>
      <c r="G72" s="178"/>
      <c r="H72" s="178"/>
      <c r="I72" s="178"/>
      <c r="J72" s="179">
        <f>J282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5"/>
      <c r="C73" s="176"/>
      <c r="D73" s="177" t="s">
        <v>1624</v>
      </c>
      <c r="E73" s="178"/>
      <c r="F73" s="178"/>
      <c r="G73" s="178"/>
      <c r="H73" s="178"/>
      <c r="I73" s="178"/>
      <c r="J73" s="179">
        <f>J296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5"/>
      <c r="C74" s="176"/>
      <c r="D74" s="177" t="s">
        <v>1625</v>
      </c>
      <c r="E74" s="178"/>
      <c r="F74" s="178"/>
      <c r="G74" s="178"/>
      <c r="H74" s="178"/>
      <c r="I74" s="178"/>
      <c r="J74" s="179">
        <f>J318</f>
        <v>0</v>
      </c>
      <c r="K74" s="176"/>
      <c r="L74" s="18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5"/>
      <c r="C75" s="176"/>
      <c r="D75" s="177" t="s">
        <v>1626</v>
      </c>
      <c r="E75" s="178"/>
      <c r="F75" s="178"/>
      <c r="G75" s="178"/>
      <c r="H75" s="178"/>
      <c r="I75" s="178"/>
      <c r="J75" s="179">
        <f>J345</f>
        <v>0</v>
      </c>
      <c r="K75" s="176"/>
      <c r="L75" s="180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5"/>
      <c r="C76" s="176"/>
      <c r="D76" s="177" t="s">
        <v>1627</v>
      </c>
      <c r="E76" s="178"/>
      <c r="F76" s="178"/>
      <c r="G76" s="178"/>
      <c r="H76" s="178"/>
      <c r="I76" s="178"/>
      <c r="J76" s="179">
        <f>J372</f>
        <v>0</v>
      </c>
      <c r="K76" s="176"/>
      <c r="L76" s="180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5"/>
      <c r="C77" s="176"/>
      <c r="D77" s="177" t="s">
        <v>1628</v>
      </c>
      <c r="E77" s="178"/>
      <c r="F77" s="178"/>
      <c r="G77" s="178"/>
      <c r="H77" s="178"/>
      <c r="I77" s="178"/>
      <c r="J77" s="179">
        <f>J401</f>
        <v>0</v>
      </c>
      <c r="K77" s="176"/>
      <c r="L77" s="180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75"/>
      <c r="C78" s="176"/>
      <c r="D78" s="177" t="s">
        <v>1629</v>
      </c>
      <c r="E78" s="178"/>
      <c r="F78" s="178"/>
      <c r="G78" s="178"/>
      <c r="H78" s="178"/>
      <c r="I78" s="178"/>
      <c r="J78" s="179">
        <f>J410</f>
        <v>0</v>
      </c>
      <c r="K78" s="176"/>
      <c r="L78" s="180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9" customFormat="1" ht="24.96" customHeight="1">
      <c r="A79" s="9"/>
      <c r="B79" s="175"/>
      <c r="C79" s="176"/>
      <c r="D79" s="177" t="s">
        <v>1630</v>
      </c>
      <c r="E79" s="178"/>
      <c r="F79" s="178"/>
      <c r="G79" s="178"/>
      <c r="H79" s="178"/>
      <c r="I79" s="178"/>
      <c r="J79" s="179">
        <f>J429</f>
        <v>0</v>
      </c>
      <c r="K79" s="176"/>
      <c r="L79" s="180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9" customFormat="1" ht="24.96" customHeight="1">
      <c r="A80" s="9"/>
      <c r="B80" s="175"/>
      <c r="C80" s="176"/>
      <c r="D80" s="177" t="s">
        <v>1631</v>
      </c>
      <c r="E80" s="178"/>
      <c r="F80" s="178"/>
      <c r="G80" s="178"/>
      <c r="H80" s="178"/>
      <c r="I80" s="178"/>
      <c r="J80" s="179">
        <f>J465</f>
        <v>0</v>
      </c>
      <c r="K80" s="176"/>
      <c r="L80" s="180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9" customFormat="1" ht="24.96" customHeight="1">
      <c r="A81" s="9"/>
      <c r="B81" s="175"/>
      <c r="C81" s="176"/>
      <c r="D81" s="177" t="s">
        <v>1632</v>
      </c>
      <c r="E81" s="178"/>
      <c r="F81" s="178"/>
      <c r="G81" s="178"/>
      <c r="H81" s="178"/>
      <c r="I81" s="178"/>
      <c r="J81" s="179">
        <f>J478</f>
        <v>0</v>
      </c>
      <c r="K81" s="176"/>
      <c r="L81" s="180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59"/>
      <c r="C83" s="60"/>
      <c r="D83" s="60"/>
      <c r="E83" s="60"/>
      <c r="F83" s="60"/>
      <c r="G83" s="60"/>
      <c r="H83" s="60"/>
      <c r="I83" s="60"/>
      <c r="J83" s="60"/>
      <c r="K83" s="6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7" s="2" customFormat="1" ht="6.96" customHeight="1">
      <c r="A87" s="38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4.96" customHeight="1">
      <c r="A88" s="38"/>
      <c r="B88" s="39"/>
      <c r="C88" s="23" t="s">
        <v>135</v>
      </c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16</v>
      </c>
      <c r="D90" s="40"/>
      <c r="E90" s="40"/>
      <c r="F90" s="40"/>
      <c r="G90" s="40"/>
      <c r="H90" s="40"/>
      <c r="I90" s="40"/>
      <c r="J90" s="40"/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170" t="str">
        <f>E7</f>
        <v>VD Les Království, rekonstrukce komunikace a zpevněných ploch</v>
      </c>
      <c r="F91" s="32"/>
      <c r="G91" s="32"/>
      <c r="H91" s="32"/>
      <c r="I91" s="40"/>
      <c r="J91" s="40"/>
      <c r="K91" s="40"/>
      <c r="L91" s="14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" customFormat="1" ht="12" customHeight="1">
      <c r="B92" s="21"/>
      <c r="C92" s="32" t="s">
        <v>127</v>
      </c>
      <c r="D92" s="22"/>
      <c r="E92" s="22"/>
      <c r="F92" s="22"/>
      <c r="G92" s="22"/>
      <c r="H92" s="22"/>
      <c r="I92" s="22"/>
      <c r="J92" s="22"/>
      <c r="K92" s="22"/>
      <c r="L92" s="20"/>
    </row>
    <row r="93" s="2" customFormat="1" ht="16.5" customHeight="1">
      <c r="A93" s="38"/>
      <c r="B93" s="39"/>
      <c r="C93" s="40"/>
      <c r="D93" s="40"/>
      <c r="E93" s="170" t="s">
        <v>128</v>
      </c>
      <c r="F93" s="40"/>
      <c r="G93" s="40"/>
      <c r="H93" s="40"/>
      <c r="I93" s="40"/>
      <c r="J93" s="40"/>
      <c r="K93" s="40"/>
      <c r="L93" s="14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2" customHeight="1">
      <c r="A94" s="38"/>
      <c r="B94" s="39"/>
      <c r="C94" s="32" t="s">
        <v>129</v>
      </c>
      <c r="D94" s="40"/>
      <c r="E94" s="40"/>
      <c r="F94" s="40"/>
      <c r="G94" s="40"/>
      <c r="H94" s="40"/>
      <c r="I94" s="40"/>
      <c r="J94" s="40"/>
      <c r="K94" s="40"/>
      <c r="L94" s="14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6.5" customHeight="1">
      <c r="A95" s="38"/>
      <c r="B95" s="39"/>
      <c r="C95" s="40"/>
      <c r="D95" s="40"/>
      <c r="E95" s="69" t="str">
        <f>E11</f>
        <v>SO 701.1 - Bodova sociálního zařízení- stavební část</v>
      </c>
      <c r="F95" s="40"/>
      <c r="G95" s="40"/>
      <c r="H95" s="40"/>
      <c r="I95" s="40"/>
      <c r="J95" s="40"/>
      <c r="K95" s="40"/>
      <c r="L95" s="14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6.96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4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2" customHeight="1">
      <c r="A97" s="38"/>
      <c r="B97" s="39"/>
      <c r="C97" s="32" t="s">
        <v>21</v>
      </c>
      <c r="D97" s="40"/>
      <c r="E97" s="40"/>
      <c r="F97" s="27" t="str">
        <f>F14</f>
        <v>Les Království</v>
      </c>
      <c r="G97" s="40"/>
      <c r="H97" s="40"/>
      <c r="I97" s="32" t="s">
        <v>23</v>
      </c>
      <c r="J97" s="72" t="str">
        <f>IF(J14="","",J14)</f>
        <v>21.12.2023</v>
      </c>
      <c r="K97" s="40"/>
      <c r="L97" s="14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14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5.15" customHeight="1">
      <c r="A99" s="38"/>
      <c r="B99" s="39"/>
      <c r="C99" s="32" t="s">
        <v>25</v>
      </c>
      <c r="D99" s="40"/>
      <c r="E99" s="40"/>
      <c r="F99" s="27" t="str">
        <f>E17</f>
        <v>Povodí Labe, státní podnik</v>
      </c>
      <c r="G99" s="40"/>
      <c r="H99" s="40"/>
      <c r="I99" s="32" t="s">
        <v>33</v>
      </c>
      <c r="J99" s="36" t="str">
        <f>E23</f>
        <v xml:space="preserve"> </v>
      </c>
      <c r="K99" s="40"/>
      <c r="L99" s="145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15.15" customHeight="1">
      <c r="A100" s="38"/>
      <c r="B100" s="39"/>
      <c r="C100" s="32" t="s">
        <v>31</v>
      </c>
      <c r="D100" s="40"/>
      <c r="E100" s="40"/>
      <c r="F100" s="27" t="str">
        <f>IF(E20="","",E20)</f>
        <v>Vyplň údaj</v>
      </c>
      <c r="G100" s="40"/>
      <c r="H100" s="40"/>
      <c r="I100" s="32" t="s">
        <v>36</v>
      </c>
      <c r="J100" s="36" t="str">
        <f>E26</f>
        <v xml:space="preserve"> </v>
      </c>
      <c r="K100" s="40"/>
      <c r="L100" s="145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10.32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14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10" customFormat="1" ht="29.28" customHeight="1">
      <c r="A102" s="181"/>
      <c r="B102" s="182"/>
      <c r="C102" s="183" t="s">
        <v>136</v>
      </c>
      <c r="D102" s="184" t="s">
        <v>58</v>
      </c>
      <c r="E102" s="184" t="s">
        <v>54</v>
      </c>
      <c r="F102" s="184" t="s">
        <v>55</v>
      </c>
      <c r="G102" s="184" t="s">
        <v>137</v>
      </c>
      <c r="H102" s="184" t="s">
        <v>138</v>
      </c>
      <c r="I102" s="184" t="s">
        <v>139</v>
      </c>
      <c r="J102" s="184" t="s">
        <v>133</v>
      </c>
      <c r="K102" s="185" t="s">
        <v>140</v>
      </c>
      <c r="L102" s="186"/>
      <c r="M102" s="92" t="s">
        <v>19</v>
      </c>
      <c r="N102" s="93" t="s">
        <v>43</v>
      </c>
      <c r="O102" s="93" t="s">
        <v>141</v>
      </c>
      <c r="P102" s="93" t="s">
        <v>142</v>
      </c>
      <c r="Q102" s="93" t="s">
        <v>143</v>
      </c>
      <c r="R102" s="93" t="s">
        <v>144</v>
      </c>
      <c r="S102" s="93" t="s">
        <v>145</v>
      </c>
      <c r="T102" s="94" t="s">
        <v>146</v>
      </c>
      <c r="U102" s="181"/>
      <c r="V102" s="181"/>
      <c r="W102" s="181"/>
      <c r="X102" s="181"/>
      <c r="Y102" s="181"/>
      <c r="Z102" s="181"/>
      <c r="AA102" s="181"/>
      <c r="AB102" s="181"/>
      <c r="AC102" s="181"/>
      <c r="AD102" s="181"/>
      <c r="AE102" s="181"/>
    </row>
    <row r="103" s="2" customFormat="1" ht="22.8" customHeight="1">
      <c r="A103" s="38"/>
      <c r="B103" s="39"/>
      <c r="C103" s="99" t="s">
        <v>147</v>
      </c>
      <c r="D103" s="40"/>
      <c r="E103" s="40"/>
      <c r="F103" s="40"/>
      <c r="G103" s="40"/>
      <c r="H103" s="40"/>
      <c r="I103" s="40"/>
      <c r="J103" s="187">
        <f>BK103</f>
        <v>0</v>
      </c>
      <c r="K103" s="40"/>
      <c r="L103" s="44"/>
      <c r="M103" s="95"/>
      <c r="N103" s="188"/>
      <c r="O103" s="96"/>
      <c r="P103" s="189">
        <f>P104+P125+P157+P176+P186+P234+P249+P252+P282+P296+P318+P345+P372+P401+P410+P429+P465+P478</f>
        <v>0</v>
      </c>
      <c r="Q103" s="96"/>
      <c r="R103" s="189">
        <f>R104+R125+R157+R176+R186+R234+R249+R252+R282+R296+R318+R345+R372+R401+R410+R429+R465+R478</f>
        <v>104.52714128999999</v>
      </c>
      <c r="S103" s="96"/>
      <c r="T103" s="190">
        <f>T104+T125+T157+T176+T186+T234+T249+T252+T282+T296+T318+T345+T372+T401+T410+T429+T465+T478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72</v>
      </c>
      <c r="AU103" s="17" t="s">
        <v>81</v>
      </c>
      <c r="BK103" s="191">
        <f>BK104+BK125+BK157+BK176+BK186+BK234+BK249+BK252+BK282+BK296+BK318+BK345+BK372+BK401+BK410+BK429+BK465+BK478</f>
        <v>0</v>
      </c>
    </row>
    <row r="104" s="11" customFormat="1" ht="25.92" customHeight="1">
      <c r="A104" s="11"/>
      <c r="B104" s="192"/>
      <c r="C104" s="193"/>
      <c r="D104" s="194" t="s">
        <v>72</v>
      </c>
      <c r="E104" s="195" t="s">
        <v>231</v>
      </c>
      <c r="F104" s="195" t="s">
        <v>232</v>
      </c>
      <c r="G104" s="193"/>
      <c r="H104" s="193"/>
      <c r="I104" s="196"/>
      <c r="J104" s="197">
        <f>BK104</f>
        <v>0</v>
      </c>
      <c r="K104" s="193"/>
      <c r="L104" s="198"/>
      <c r="M104" s="199"/>
      <c r="N104" s="200"/>
      <c r="O104" s="200"/>
      <c r="P104" s="201">
        <f>SUM(P105:P124)</f>
        <v>0</v>
      </c>
      <c r="Q104" s="200"/>
      <c r="R104" s="201">
        <f>SUM(R105:R124)</f>
        <v>0</v>
      </c>
      <c r="S104" s="200"/>
      <c r="T104" s="202">
        <f>SUM(T105:T124)</f>
        <v>0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R104" s="203" t="s">
        <v>150</v>
      </c>
      <c r="AT104" s="204" t="s">
        <v>72</v>
      </c>
      <c r="AU104" s="204" t="s">
        <v>8</v>
      </c>
      <c r="AY104" s="203" t="s">
        <v>151</v>
      </c>
      <c r="BK104" s="205">
        <f>SUM(BK105:BK124)</f>
        <v>0</v>
      </c>
    </row>
    <row r="105" s="2" customFormat="1" ht="21.75" customHeight="1">
      <c r="A105" s="38"/>
      <c r="B105" s="39"/>
      <c r="C105" s="206" t="s">
        <v>79</v>
      </c>
      <c r="D105" s="206" t="s">
        <v>152</v>
      </c>
      <c r="E105" s="207" t="s">
        <v>1633</v>
      </c>
      <c r="F105" s="208" t="s">
        <v>1634</v>
      </c>
      <c r="G105" s="209" t="s">
        <v>254</v>
      </c>
      <c r="H105" s="210">
        <v>32.813000000000002</v>
      </c>
      <c r="I105" s="211"/>
      <c r="J105" s="212">
        <f>ROUND(I105*H105,2)</f>
        <v>0</v>
      </c>
      <c r="K105" s="208" t="s">
        <v>19</v>
      </c>
      <c r="L105" s="44"/>
      <c r="M105" s="213" t="s">
        <v>19</v>
      </c>
      <c r="N105" s="214" t="s">
        <v>46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150</v>
      </c>
      <c r="AT105" s="217" t="s">
        <v>152</v>
      </c>
      <c r="AU105" s="217" t="s">
        <v>79</v>
      </c>
      <c r="AY105" s="17" t="s">
        <v>151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150</v>
      </c>
      <c r="BK105" s="218">
        <f>ROUND(I105*H105,2)</f>
        <v>0</v>
      </c>
      <c r="BL105" s="17" t="s">
        <v>150</v>
      </c>
      <c r="BM105" s="217" t="s">
        <v>1635</v>
      </c>
    </row>
    <row r="106" s="2" customFormat="1">
      <c r="A106" s="38"/>
      <c r="B106" s="39"/>
      <c r="C106" s="40"/>
      <c r="D106" s="219" t="s">
        <v>157</v>
      </c>
      <c r="E106" s="40"/>
      <c r="F106" s="220" t="s">
        <v>1634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157</v>
      </c>
      <c r="AU106" s="17" t="s">
        <v>79</v>
      </c>
    </row>
    <row r="107" s="12" customFormat="1">
      <c r="A107" s="12"/>
      <c r="B107" s="224"/>
      <c r="C107" s="225"/>
      <c r="D107" s="219" t="s">
        <v>159</v>
      </c>
      <c r="E107" s="226" t="s">
        <v>124</v>
      </c>
      <c r="F107" s="227" t="s">
        <v>1636</v>
      </c>
      <c r="G107" s="225"/>
      <c r="H107" s="228">
        <v>32.813000000000002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34" t="s">
        <v>159</v>
      </c>
      <c r="AU107" s="234" t="s">
        <v>79</v>
      </c>
      <c r="AV107" s="12" t="s">
        <v>86</v>
      </c>
      <c r="AW107" s="12" t="s">
        <v>35</v>
      </c>
      <c r="AX107" s="12" t="s">
        <v>79</v>
      </c>
      <c r="AY107" s="234" t="s">
        <v>151</v>
      </c>
    </row>
    <row r="108" s="2" customFormat="1" ht="21.75" customHeight="1">
      <c r="A108" s="38"/>
      <c r="B108" s="39"/>
      <c r="C108" s="206" t="s">
        <v>86</v>
      </c>
      <c r="D108" s="206" t="s">
        <v>152</v>
      </c>
      <c r="E108" s="207" t="s">
        <v>1637</v>
      </c>
      <c r="F108" s="208" t="s">
        <v>1638</v>
      </c>
      <c r="G108" s="209" t="s">
        <v>254</v>
      </c>
      <c r="H108" s="210">
        <v>10.151999999999999</v>
      </c>
      <c r="I108" s="211"/>
      <c r="J108" s="212">
        <f>ROUND(I108*H108,2)</f>
        <v>0</v>
      </c>
      <c r="K108" s="208" t="s">
        <v>19</v>
      </c>
      <c r="L108" s="44"/>
      <c r="M108" s="213" t="s">
        <v>19</v>
      </c>
      <c r="N108" s="214" t="s">
        <v>46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150</v>
      </c>
      <c r="AT108" s="217" t="s">
        <v>152</v>
      </c>
      <c r="AU108" s="217" t="s">
        <v>79</v>
      </c>
      <c r="AY108" s="17" t="s">
        <v>151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150</v>
      </c>
      <c r="BK108" s="218">
        <f>ROUND(I108*H108,2)</f>
        <v>0</v>
      </c>
      <c r="BL108" s="17" t="s">
        <v>150</v>
      </c>
      <c r="BM108" s="217" t="s">
        <v>1639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1638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79</v>
      </c>
    </row>
    <row r="110" s="2" customFormat="1" ht="21.75" customHeight="1">
      <c r="A110" s="38"/>
      <c r="B110" s="39"/>
      <c r="C110" s="206" t="s">
        <v>164</v>
      </c>
      <c r="D110" s="206" t="s">
        <v>152</v>
      </c>
      <c r="E110" s="207" t="s">
        <v>263</v>
      </c>
      <c r="F110" s="208" t="s">
        <v>264</v>
      </c>
      <c r="G110" s="209" t="s">
        <v>254</v>
      </c>
      <c r="H110" s="210">
        <v>42.965000000000003</v>
      </c>
      <c r="I110" s="211"/>
      <c r="J110" s="212">
        <f>ROUND(I110*H110,2)</f>
        <v>0</v>
      </c>
      <c r="K110" s="208" t="s">
        <v>19</v>
      </c>
      <c r="L110" s="44"/>
      <c r="M110" s="213" t="s">
        <v>19</v>
      </c>
      <c r="N110" s="214" t="s">
        <v>46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150</v>
      </c>
      <c r="AT110" s="217" t="s">
        <v>152</v>
      </c>
      <c r="AU110" s="217" t="s">
        <v>79</v>
      </c>
      <c r="AY110" s="17" t="s">
        <v>151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150</v>
      </c>
      <c r="BK110" s="218">
        <f>ROUND(I110*H110,2)</f>
        <v>0</v>
      </c>
      <c r="BL110" s="17" t="s">
        <v>150</v>
      </c>
      <c r="BM110" s="217" t="s">
        <v>1640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264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79</v>
      </c>
    </row>
    <row r="112" s="12" customFormat="1">
      <c r="A112" s="12"/>
      <c r="B112" s="224"/>
      <c r="C112" s="225"/>
      <c r="D112" s="219" t="s">
        <v>159</v>
      </c>
      <c r="E112" s="226" t="s">
        <v>250</v>
      </c>
      <c r="F112" s="227" t="s">
        <v>1641</v>
      </c>
      <c r="G112" s="225"/>
      <c r="H112" s="228">
        <v>42.965000000000003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34" t="s">
        <v>159</v>
      </c>
      <c r="AU112" s="234" t="s">
        <v>79</v>
      </c>
      <c r="AV112" s="12" t="s">
        <v>86</v>
      </c>
      <c r="AW112" s="12" t="s">
        <v>35</v>
      </c>
      <c r="AX112" s="12" t="s">
        <v>79</v>
      </c>
      <c r="AY112" s="234" t="s">
        <v>151</v>
      </c>
    </row>
    <row r="113" s="2" customFormat="1" ht="24.15" customHeight="1">
      <c r="A113" s="38"/>
      <c r="B113" s="39"/>
      <c r="C113" s="206" t="s">
        <v>150</v>
      </c>
      <c r="D113" s="206" t="s">
        <v>152</v>
      </c>
      <c r="E113" s="207" t="s">
        <v>268</v>
      </c>
      <c r="F113" s="208" t="s">
        <v>269</v>
      </c>
      <c r="G113" s="209" t="s">
        <v>254</v>
      </c>
      <c r="H113" s="210">
        <v>429.64999999999998</v>
      </c>
      <c r="I113" s="211"/>
      <c r="J113" s="212">
        <f>ROUND(I113*H113,2)</f>
        <v>0</v>
      </c>
      <c r="K113" s="208" t="s">
        <v>19</v>
      </c>
      <c r="L113" s="44"/>
      <c r="M113" s="213" t="s">
        <v>19</v>
      </c>
      <c r="N113" s="214" t="s">
        <v>46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150</v>
      </c>
      <c r="AT113" s="217" t="s">
        <v>152</v>
      </c>
      <c r="AU113" s="217" t="s">
        <v>79</v>
      </c>
      <c r="AY113" s="17" t="s">
        <v>151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150</v>
      </c>
      <c r="BK113" s="218">
        <f>ROUND(I113*H113,2)</f>
        <v>0</v>
      </c>
      <c r="BL113" s="17" t="s">
        <v>150</v>
      </c>
      <c r="BM113" s="217" t="s">
        <v>1642</v>
      </c>
    </row>
    <row r="114" s="2" customFormat="1">
      <c r="A114" s="38"/>
      <c r="B114" s="39"/>
      <c r="C114" s="40"/>
      <c r="D114" s="219" t="s">
        <v>157</v>
      </c>
      <c r="E114" s="40"/>
      <c r="F114" s="220" t="s">
        <v>269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157</v>
      </c>
      <c r="AU114" s="17" t="s">
        <v>79</v>
      </c>
    </row>
    <row r="115" s="12" customFormat="1">
      <c r="A115" s="12"/>
      <c r="B115" s="224"/>
      <c r="C115" s="225"/>
      <c r="D115" s="219" t="s">
        <v>159</v>
      </c>
      <c r="E115" s="226" t="s">
        <v>294</v>
      </c>
      <c r="F115" s="227" t="s">
        <v>1643</v>
      </c>
      <c r="G115" s="225"/>
      <c r="H115" s="228">
        <v>429.64999999999998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34" t="s">
        <v>159</v>
      </c>
      <c r="AU115" s="234" t="s">
        <v>79</v>
      </c>
      <c r="AV115" s="12" t="s">
        <v>86</v>
      </c>
      <c r="AW115" s="12" t="s">
        <v>35</v>
      </c>
      <c r="AX115" s="12" t="s">
        <v>79</v>
      </c>
      <c r="AY115" s="234" t="s">
        <v>151</v>
      </c>
    </row>
    <row r="116" s="2" customFormat="1" ht="16.5" customHeight="1">
      <c r="A116" s="38"/>
      <c r="B116" s="39"/>
      <c r="C116" s="206" t="s">
        <v>171</v>
      </c>
      <c r="D116" s="206" t="s">
        <v>152</v>
      </c>
      <c r="E116" s="207" t="s">
        <v>1072</v>
      </c>
      <c r="F116" s="208" t="s">
        <v>1073</v>
      </c>
      <c r="G116" s="209" t="s">
        <v>254</v>
      </c>
      <c r="H116" s="210">
        <v>42.965000000000003</v>
      </c>
      <c r="I116" s="211"/>
      <c r="J116" s="212">
        <f>ROUND(I116*H116,2)</f>
        <v>0</v>
      </c>
      <c r="K116" s="208" t="s">
        <v>19</v>
      </c>
      <c r="L116" s="44"/>
      <c r="M116" s="213" t="s">
        <v>19</v>
      </c>
      <c r="N116" s="214" t="s">
        <v>46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150</v>
      </c>
      <c r="AT116" s="217" t="s">
        <v>152</v>
      </c>
      <c r="AU116" s="217" t="s">
        <v>79</v>
      </c>
      <c r="AY116" s="17" t="s">
        <v>151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150</v>
      </c>
      <c r="BK116" s="218">
        <f>ROUND(I116*H116,2)</f>
        <v>0</v>
      </c>
      <c r="BL116" s="17" t="s">
        <v>150</v>
      </c>
      <c r="BM116" s="217" t="s">
        <v>1644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1073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79</v>
      </c>
    </row>
    <row r="118" s="12" customFormat="1">
      <c r="A118" s="12"/>
      <c r="B118" s="224"/>
      <c r="C118" s="225"/>
      <c r="D118" s="219" t="s">
        <v>159</v>
      </c>
      <c r="E118" s="226" t="s">
        <v>256</v>
      </c>
      <c r="F118" s="227" t="s">
        <v>1641</v>
      </c>
      <c r="G118" s="225"/>
      <c r="H118" s="228">
        <v>42.965000000000003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4" t="s">
        <v>159</v>
      </c>
      <c r="AU118" s="234" t="s">
        <v>79</v>
      </c>
      <c r="AV118" s="12" t="s">
        <v>86</v>
      </c>
      <c r="AW118" s="12" t="s">
        <v>35</v>
      </c>
      <c r="AX118" s="12" t="s">
        <v>79</v>
      </c>
      <c r="AY118" s="234" t="s">
        <v>151</v>
      </c>
    </row>
    <row r="119" s="2" customFormat="1" ht="16.5" customHeight="1">
      <c r="A119" s="38"/>
      <c r="B119" s="39"/>
      <c r="C119" s="206" t="s">
        <v>176</v>
      </c>
      <c r="D119" s="206" t="s">
        <v>152</v>
      </c>
      <c r="E119" s="207" t="s">
        <v>273</v>
      </c>
      <c r="F119" s="208" t="s">
        <v>274</v>
      </c>
      <c r="G119" s="209" t="s">
        <v>242</v>
      </c>
      <c r="H119" s="210">
        <v>73.040999999999997</v>
      </c>
      <c r="I119" s="211"/>
      <c r="J119" s="212">
        <f>ROUND(I119*H119,2)</f>
        <v>0</v>
      </c>
      <c r="K119" s="208" t="s">
        <v>19</v>
      </c>
      <c r="L119" s="44"/>
      <c r="M119" s="213" t="s">
        <v>19</v>
      </c>
      <c r="N119" s="214" t="s">
        <v>46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150</v>
      </c>
      <c r="AT119" s="217" t="s">
        <v>152</v>
      </c>
      <c r="AU119" s="217" t="s">
        <v>79</v>
      </c>
      <c r="AY119" s="17" t="s">
        <v>151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150</v>
      </c>
      <c r="BK119" s="218">
        <f>ROUND(I119*H119,2)</f>
        <v>0</v>
      </c>
      <c r="BL119" s="17" t="s">
        <v>150</v>
      </c>
      <c r="BM119" s="217" t="s">
        <v>1645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274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79</v>
      </c>
    </row>
    <row r="121" s="12" customFormat="1">
      <c r="A121" s="12"/>
      <c r="B121" s="224"/>
      <c r="C121" s="225"/>
      <c r="D121" s="219" t="s">
        <v>159</v>
      </c>
      <c r="E121" s="226" t="s">
        <v>266</v>
      </c>
      <c r="F121" s="227" t="s">
        <v>1646</v>
      </c>
      <c r="G121" s="225"/>
      <c r="H121" s="228">
        <v>73.040999999999997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4" t="s">
        <v>159</v>
      </c>
      <c r="AU121" s="234" t="s">
        <v>79</v>
      </c>
      <c r="AV121" s="12" t="s">
        <v>86</v>
      </c>
      <c r="AW121" s="12" t="s">
        <v>35</v>
      </c>
      <c r="AX121" s="12" t="s">
        <v>79</v>
      </c>
      <c r="AY121" s="234" t="s">
        <v>151</v>
      </c>
    </row>
    <row r="122" s="2" customFormat="1" ht="16.5" customHeight="1">
      <c r="A122" s="38"/>
      <c r="B122" s="39"/>
      <c r="C122" s="206" t="s">
        <v>180</v>
      </c>
      <c r="D122" s="206" t="s">
        <v>152</v>
      </c>
      <c r="E122" s="207" t="s">
        <v>277</v>
      </c>
      <c r="F122" s="208" t="s">
        <v>278</v>
      </c>
      <c r="G122" s="209" t="s">
        <v>254</v>
      </c>
      <c r="H122" s="210">
        <v>42.965000000000003</v>
      </c>
      <c r="I122" s="211"/>
      <c r="J122" s="212">
        <f>ROUND(I122*H122,2)</f>
        <v>0</v>
      </c>
      <c r="K122" s="208" t="s">
        <v>19</v>
      </c>
      <c r="L122" s="44"/>
      <c r="M122" s="213" t="s">
        <v>19</v>
      </c>
      <c r="N122" s="214" t="s">
        <v>46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150</v>
      </c>
      <c r="AT122" s="217" t="s">
        <v>152</v>
      </c>
      <c r="AU122" s="217" t="s">
        <v>79</v>
      </c>
      <c r="AY122" s="17" t="s">
        <v>151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150</v>
      </c>
      <c r="BK122" s="218">
        <f>ROUND(I122*H122,2)</f>
        <v>0</v>
      </c>
      <c r="BL122" s="17" t="s">
        <v>150</v>
      </c>
      <c r="BM122" s="217" t="s">
        <v>1647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278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79</v>
      </c>
    </row>
    <row r="124" s="12" customFormat="1">
      <c r="A124" s="12"/>
      <c r="B124" s="224"/>
      <c r="C124" s="225"/>
      <c r="D124" s="219" t="s">
        <v>159</v>
      </c>
      <c r="E124" s="226" t="s">
        <v>261</v>
      </c>
      <c r="F124" s="227" t="s">
        <v>1641</v>
      </c>
      <c r="G124" s="225"/>
      <c r="H124" s="228">
        <v>42.965000000000003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4" t="s">
        <v>159</v>
      </c>
      <c r="AU124" s="234" t="s">
        <v>79</v>
      </c>
      <c r="AV124" s="12" t="s">
        <v>86</v>
      </c>
      <c r="AW124" s="12" t="s">
        <v>35</v>
      </c>
      <c r="AX124" s="12" t="s">
        <v>79</v>
      </c>
      <c r="AY124" s="234" t="s">
        <v>151</v>
      </c>
    </row>
    <row r="125" s="11" customFormat="1" ht="25.92" customHeight="1">
      <c r="A125" s="11"/>
      <c r="B125" s="192"/>
      <c r="C125" s="193"/>
      <c r="D125" s="194" t="s">
        <v>72</v>
      </c>
      <c r="E125" s="195" t="s">
        <v>296</v>
      </c>
      <c r="F125" s="195" t="s">
        <v>297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SUM(P126:P156)</f>
        <v>0</v>
      </c>
      <c r="Q125" s="200"/>
      <c r="R125" s="201">
        <f>SUM(R126:R156)</f>
        <v>59.75830062</v>
      </c>
      <c r="S125" s="200"/>
      <c r="T125" s="202">
        <f>SUM(T126:T156)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3" t="s">
        <v>150</v>
      </c>
      <c r="AT125" s="204" t="s">
        <v>72</v>
      </c>
      <c r="AU125" s="204" t="s">
        <v>8</v>
      </c>
      <c r="AY125" s="203" t="s">
        <v>151</v>
      </c>
      <c r="BK125" s="205">
        <f>SUM(BK126:BK156)</f>
        <v>0</v>
      </c>
    </row>
    <row r="126" s="2" customFormat="1" ht="16.5" customHeight="1">
      <c r="A126" s="38"/>
      <c r="B126" s="39"/>
      <c r="C126" s="206" t="s">
        <v>79</v>
      </c>
      <c r="D126" s="206" t="s">
        <v>152</v>
      </c>
      <c r="E126" s="207" t="s">
        <v>1648</v>
      </c>
      <c r="F126" s="208" t="s">
        <v>1649</v>
      </c>
      <c r="G126" s="209" t="s">
        <v>254</v>
      </c>
      <c r="H126" s="210">
        <v>4.7919999999999998</v>
      </c>
      <c r="I126" s="211"/>
      <c r="J126" s="212">
        <f>ROUND(I126*H126,2)</f>
        <v>0</v>
      </c>
      <c r="K126" s="208" t="s">
        <v>19</v>
      </c>
      <c r="L126" s="44"/>
      <c r="M126" s="213" t="s">
        <v>19</v>
      </c>
      <c r="N126" s="214" t="s">
        <v>46</v>
      </c>
      <c r="O126" s="84"/>
      <c r="P126" s="215">
        <f>O126*H126</f>
        <v>0</v>
      </c>
      <c r="Q126" s="215">
        <v>2.1600000000000001</v>
      </c>
      <c r="R126" s="215">
        <f>Q126*H126</f>
        <v>10.350720000000001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150</v>
      </c>
      <c r="AT126" s="217" t="s">
        <v>152</v>
      </c>
      <c r="AU126" s="217" t="s">
        <v>79</v>
      </c>
      <c r="AY126" s="17" t="s">
        <v>151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150</v>
      </c>
      <c r="BK126" s="218">
        <f>ROUND(I126*H126,2)</f>
        <v>0</v>
      </c>
      <c r="BL126" s="17" t="s">
        <v>150</v>
      </c>
      <c r="BM126" s="217" t="s">
        <v>1650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1649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79</v>
      </c>
    </row>
    <row r="128" s="12" customFormat="1">
      <c r="A128" s="12"/>
      <c r="B128" s="224"/>
      <c r="C128" s="225"/>
      <c r="D128" s="219" t="s">
        <v>159</v>
      </c>
      <c r="E128" s="226" t="s">
        <v>289</v>
      </c>
      <c r="F128" s="227" t="s">
        <v>1651</v>
      </c>
      <c r="G128" s="225"/>
      <c r="H128" s="228">
        <v>4.7919999999999998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4" t="s">
        <v>159</v>
      </c>
      <c r="AU128" s="234" t="s">
        <v>79</v>
      </c>
      <c r="AV128" s="12" t="s">
        <v>86</v>
      </c>
      <c r="AW128" s="12" t="s">
        <v>35</v>
      </c>
      <c r="AX128" s="12" t="s">
        <v>79</v>
      </c>
      <c r="AY128" s="234" t="s">
        <v>151</v>
      </c>
    </row>
    <row r="129" s="2" customFormat="1" ht="16.5" customHeight="1">
      <c r="A129" s="38"/>
      <c r="B129" s="39"/>
      <c r="C129" s="206" t="s">
        <v>86</v>
      </c>
      <c r="D129" s="206" t="s">
        <v>152</v>
      </c>
      <c r="E129" s="207" t="s">
        <v>1652</v>
      </c>
      <c r="F129" s="208" t="s">
        <v>1653</v>
      </c>
      <c r="G129" s="209" t="s">
        <v>254</v>
      </c>
      <c r="H129" s="210">
        <v>4.617</v>
      </c>
      <c r="I129" s="211"/>
      <c r="J129" s="212">
        <f>ROUND(I129*H129,2)</f>
        <v>0</v>
      </c>
      <c r="K129" s="208" t="s">
        <v>19</v>
      </c>
      <c r="L129" s="44"/>
      <c r="M129" s="213" t="s">
        <v>19</v>
      </c>
      <c r="N129" s="214" t="s">
        <v>46</v>
      </c>
      <c r="O129" s="84"/>
      <c r="P129" s="215">
        <f>O129*H129</f>
        <v>0</v>
      </c>
      <c r="Q129" s="215">
        <v>2.3010199999999998</v>
      </c>
      <c r="R129" s="215">
        <f>Q129*H129</f>
        <v>10.623809339999999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150</v>
      </c>
      <c r="AT129" s="217" t="s">
        <v>152</v>
      </c>
      <c r="AU129" s="217" t="s">
        <v>79</v>
      </c>
      <c r="AY129" s="17" t="s">
        <v>151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150</v>
      </c>
      <c r="BK129" s="218">
        <f>ROUND(I129*H129,2)</f>
        <v>0</v>
      </c>
      <c r="BL129" s="17" t="s">
        <v>150</v>
      </c>
      <c r="BM129" s="217" t="s">
        <v>1654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1653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79</v>
      </c>
    </row>
    <row r="131" s="12" customFormat="1">
      <c r="A131" s="12"/>
      <c r="B131" s="224"/>
      <c r="C131" s="225"/>
      <c r="D131" s="219" t="s">
        <v>159</v>
      </c>
      <c r="E131" s="226" t="s">
        <v>125</v>
      </c>
      <c r="F131" s="227" t="s">
        <v>1655</v>
      </c>
      <c r="G131" s="225"/>
      <c r="H131" s="228">
        <v>4.617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4" t="s">
        <v>159</v>
      </c>
      <c r="AU131" s="234" t="s">
        <v>79</v>
      </c>
      <c r="AV131" s="12" t="s">
        <v>86</v>
      </c>
      <c r="AW131" s="12" t="s">
        <v>35</v>
      </c>
      <c r="AX131" s="12" t="s">
        <v>79</v>
      </c>
      <c r="AY131" s="234" t="s">
        <v>151</v>
      </c>
    </row>
    <row r="132" s="2" customFormat="1" ht="16.5" customHeight="1">
      <c r="A132" s="38"/>
      <c r="B132" s="39"/>
      <c r="C132" s="206" t="s">
        <v>164</v>
      </c>
      <c r="D132" s="206" t="s">
        <v>152</v>
      </c>
      <c r="E132" s="207" t="s">
        <v>1656</v>
      </c>
      <c r="F132" s="208" t="s">
        <v>1657</v>
      </c>
      <c r="G132" s="209" t="s">
        <v>254</v>
      </c>
      <c r="H132" s="210">
        <v>4.617</v>
      </c>
      <c r="I132" s="211"/>
      <c r="J132" s="212">
        <f>ROUND(I132*H132,2)</f>
        <v>0</v>
      </c>
      <c r="K132" s="208" t="s">
        <v>19</v>
      </c>
      <c r="L132" s="44"/>
      <c r="M132" s="213" t="s">
        <v>19</v>
      </c>
      <c r="N132" s="214" t="s">
        <v>46</v>
      </c>
      <c r="O132" s="84"/>
      <c r="P132" s="215">
        <f>O132*H132</f>
        <v>0</v>
      </c>
      <c r="Q132" s="215">
        <v>2.3010199999999998</v>
      </c>
      <c r="R132" s="215">
        <f>Q132*H132</f>
        <v>10.623809339999999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150</v>
      </c>
      <c r="AT132" s="217" t="s">
        <v>152</v>
      </c>
      <c r="AU132" s="217" t="s">
        <v>79</v>
      </c>
      <c r="AY132" s="17" t="s">
        <v>151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150</v>
      </c>
      <c r="BK132" s="218">
        <f>ROUND(I132*H132,2)</f>
        <v>0</v>
      </c>
      <c r="BL132" s="17" t="s">
        <v>150</v>
      </c>
      <c r="BM132" s="217" t="s">
        <v>1658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1657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79</v>
      </c>
    </row>
    <row r="134" s="12" customFormat="1">
      <c r="A134" s="12"/>
      <c r="B134" s="224"/>
      <c r="C134" s="225"/>
      <c r="D134" s="219" t="s">
        <v>159</v>
      </c>
      <c r="E134" s="226" t="s">
        <v>244</v>
      </c>
      <c r="F134" s="227" t="s">
        <v>1655</v>
      </c>
      <c r="G134" s="225"/>
      <c r="H134" s="228">
        <v>4.617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4" t="s">
        <v>159</v>
      </c>
      <c r="AU134" s="234" t="s">
        <v>79</v>
      </c>
      <c r="AV134" s="12" t="s">
        <v>86</v>
      </c>
      <c r="AW134" s="12" t="s">
        <v>35</v>
      </c>
      <c r="AX134" s="12" t="s">
        <v>79</v>
      </c>
      <c r="AY134" s="234" t="s">
        <v>151</v>
      </c>
    </row>
    <row r="135" s="2" customFormat="1" ht="16.5" customHeight="1">
      <c r="A135" s="38"/>
      <c r="B135" s="39"/>
      <c r="C135" s="206" t="s">
        <v>150</v>
      </c>
      <c r="D135" s="206" t="s">
        <v>152</v>
      </c>
      <c r="E135" s="207" t="s">
        <v>1659</v>
      </c>
      <c r="F135" s="208" t="s">
        <v>1660</v>
      </c>
      <c r="G135" s="209" t="s">
        <v>242</v>
      </c>
      <c r="H135" s="210">
        <v>0.214</v>
      </c>
      <c r="I135" s="211"/>
      <c r="J135" s="212">
        <f>ROUND(I135*H135,2)</f>
        <v>0</v>
      </c>
      <c r="K135" s="208" t="s">
        <v>19</v>
      </c>
      <c r="L135" s="44"/>
      <c r="M135" s="213" t="s">
        <v>19</v>
      </c>
      <c r="N135" s="214" t="s">
        <v>46</v>
      </c>
      <c r="O135" s="84"/>
      <c r="P135" s="215">
        <f>O135*H135</f>
        <v>0</v>
      </c>
      <c r="Q135" s="215">
        <v>1.06277</v>
      </c>
      <c r="R135" s="215">
        <f>Q135*H135</f>
        <v>0.22743278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150</v>
      </c>
      <c r="AT135" s="217" t="s">
        <v>152</v>
      </c>
      <c r="AU135" s="217" t="s">
        <v>79</v>
      </c>
      <c r="AY135" s="17" t="s">
        <v>151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150</v>
      </c>
      <c r="BK135" s="218">
        <f>ROUND(I135*H135,2)</f>
        <v>0</v>
      </c>
      <c r="BL135" s="17" t="s">
        <v>150</v>
      </c>
      <c r="BM135" s="217" t="s">
        <v>1661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1660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79</v>
      </c>
    </row>
    <row r="137" s="12" customFormat="1">
      <c r="A137" s="12"/>
      <c r="B137" s="224"/>
      <c r="C137" s="225"/>
      <c r="D137" s="219" t="s">
        <v>159</v>
      </c>
      <c r="E137" s="226" t="s">
        <v>238</v>
      </c>
      <c r="F137" s="227" t="s">
        <v>1662</v>
      </c>
      <c r="G137" s="225"/>
      <c r="H137" s="228">
        <v>0.214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4" t="s">
        <v>159</v>
      </c>
      <c r="AU137" s="234" t="s">
        <v>79</v>
      </c>
      <c r="AV137" s="12" t="s">
        <v>86</v>
      </c>
      <c r="AW137" s="12" t="s">
        <v>35</v>
      </c>
      <c r="AX137" s="12" t="s">
        <v>79</v>
      </c>
      <c r="AY137" s="234" t="s">
        <v>151</v>
      </c>
    </row>
    <row r="138" s="2" customFormat="1" ht="16.5" customHeight="1">
      <c r="A138" s="38"/>
      <c r="B138" s="39"/>
      <c r="C138" s="206" t="s">
        <v>171</v>
      </c>
      <c r="D138" s="206" t="s">
        <v>152</v>
      </c>
      <c r="E138" s="207" t="s">
        <v>1663</v>
      </c>
      <c r="F138" s="208" t="s">
        <v>1664</v>
      </c>
      <c r="G138" s="209" t="s">
        <v>254</v>
      </c>
      <c r="H138" s="210">
        <v>9.1519999999999992</v>
      </c>
      <c r="I138" s="211"/>
      <c r="J138" s="212">
        <f>ROUND(I138*H138,2)</f>
        <v>0</v>
      </c>
      <c r="K138" s="208" t="s">
        <v>19</v>
      </c>
      <c r="L138" s="44"/>
      <c r="M138" s="213" t="s">
        <v>19</v>
      </c>
      <c r="N138" s="214" t="s">
        <v>46</v>
      </c>
      <c r="O138" s="84"/>
      <c r="P138" s="215">
        <f>O138*H138</f>
        <v>0</v>
      </c>
      <c r="Q138" s="215">
        <v>2.3010199999999998</v>
      </c>
      <c r="R138" s="215">
        <f>Q138*H138</f>
        <v>21.058935039999998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150</v>
      </c>
      <c r="AT138" s="217" t="s">
        <v>152</v>
      </c>
      <c r="AU138" s="217" t="s">
        <v>79</v>
      </c>
      <c r="AY138" s="17" t="s">
        <v>151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150</v>
      </c>
      <c r="BK138" s="218">
        <f>ROUND(I138*H138,2)</f>
        <v>0</v>
      </c>
      <c r="BL138" s="17" t="s">
        <v>150</v>
      </c>
      <c r="BM138" s="217" t="s">
        <v>1665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1664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79</v>
      </c>
    </row>
    <row r="140" s="2" customFormat="1" ht="16.5" customHeight="1">
      <c r="A140" s="38"/>
      <c r="B140" s="39"/>
      <c r="C140" s="206" t="s">
        <v>176</v>
      </c>
      <c r="D140" s="206" t="s">
        <v>152</v>
      </c>
      <c r="E140" s="207" t="s">
        <v>1666</v>
      </c>
      <c r="F140" s="208" t="s">
        <v>1667</v>
      </c>
      <c r="G140" s="209" t="s">
        <v>254</v>
      </c>
      <c r="H140" s="210">
        <v>1</v>
      </c>
      <c r="I140" s="211"/>
      <c r="J140" s="212">
        <f>ROUND(I140*H140,2)</f>
        <v>0</v>
      </c>
      <c r="K140" s="208" t="s">
        <v>19</v>
      </c>
      <c r="L140" s="44"/>
      <c r="M140" s="213" t="s">
        <v>19</v>
      </c>
      <c r="N140" s="214" t="s">
        <v>46</v>
      </c>
      <c r="O140" s="84"/>
      <c r="P140" s="215">
        <f>O140*H140</f>
        <v>0</v>
      </c>
      <c r="Q140" s="215">
        <v>2.3010199999999998</v>
      </c>
      <c r="R140" s="215">
        <f>Q140*H140</f>
        <v>2.3010199999999998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150</v>
      </c>
      <c r="AT140" s="217" t="s">
        <v>152</v>
      </c>
      <c r="AU140" s="217" t="s">
        <v>79</v>
      </c>
      <c r="AY140" s="17" t="s">
        <v>151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150</v>
      </c>
      <c r="BK140" s="218">
        <f>ROUND(I140*H140,2)</f>
        <v>0</v>
      </c>
      <c r="BL140" s="17" t="s">
        <v>150</v>
      </c>
      <c r="BM140" s="217" t="s">
        <v>1668</v>
      </c>
    </row>
    <row r="141" s="2" customFormat="1">
      <c r="A141" s="38"/>
      <c r="B141" s="39"/>
      <c r="C141" s="40"/>
      <c r="D141" s="219" t="s">
        <v>157</v>
      </c>
      <c r="E141" s="40"/>
      <c r="F141" s="220" t="s">
        <v>1667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79</v>
      </c>
    </row>
    <row r="142" s="2" customFormat="1" ht="16.5" customHeight="1">
      <c r="A142" s="38"/>
      <c r="B142" s="39"/>
      <c r="C142" s="206" t="s">
        <v>180</v>
      </c>
      <c r="D142" s="206" t="s">
        <v>152</v>
      </c>
      <c r="E142" s="207" t="s">
        <v>1669</v>
      </c>
      <c r="F142" s="208" t="s">
        <v>1670</v>
      </c>
      <c r="G142" s="209" t="s">
        <v>248</v>
      </c>
      <c r="H142" s="210">
        <v>4.2000000000000002</v>
      </c>
      <c r="I142" s="211"/>
      <c r="J142" s="212">
        <f>ROUND(I142*H142,2)</f>
        <v>0</v>
      </c>
      <c r="K142" s="208" t="s">
        <v>19</v>
      </c>
      <c r="L142" s="44"/>
      <c r="M142" s="213" t="s">
        <v>19</v>
      </c>
      <c r="N142" s="214" t="s">
        <v>46</v>
      </c>
      <c r="O142" s="84"/>
      <c r="P142" s="215">
        <f>O142*H142</f>
        <v>0</v>
      </c>
      <c r="Q142" s="215">
        <v>0.00264</v>
      </c>
      <c r="R142" s="215">
        <f>Q142*H142</f>
        <v>0.011088000000000001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150</v>
      </c>
      <c r="AT142" s="217" t="s">
        <v>152</v>
      </c>
      <c r="AU142" s="217" t="s">
        <v>79</v>
      </c>
      <c r="AY142" s="17" t="s">
        <v>151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150</v>
      </c>
      <c r="BK142" s="218">
        <f>ROUND(I142*H142,2)</f>
        <v>0</v>
      </c>
      <c r="BL142" s="17" t="s">
        <v>150</v>
      </c>
      <c r="BM142" s="217" t="s">
        <v>1671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1670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79</v>
      </c>
    </row>
    <row r="144" s="12" customFormat="1">
      <c r="A144" s="12"/>
      <c r="B144" s="224"/>
      <c r="C144" s="225"/>
      <c r="D144" s="219" t="s">
        <v>159</v>
      </c>
      <c r="E144" s="226" t="s">
        <v>322</v>
      </c>
      <c r="F144" s="227" t="s">
        <v>1672</v>
      </c>
      <c r="G144" s="225"/>
      <c r="H144" s="228">
        <v>4.2000000000000002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4" t="s">
        <v>159</v>
      </c>
      <c r="AU144" s="234" t="s">
        <v>79</v>
      </c>
      <c r="AV144" s="12" t="s">
        <v>86</v>
      </c>
      <c r="AW144" s="12" t="s">
        <v>35</v>
      </c>
      <c r="AX144" s="12" t="s">
        <v>79</v>
      </c>
      <c r="AY144" s="234" t="s">
        <v>151</v>
      </c>
    </row>
    <row r="145" s="2" customFormat="1" ht="16.5" customHeight="1">
      <c r="A145" s="38"/>
      <c r="B145" s="39"/>
      <c r="C145" s="206" t="s">
        <v>184</v>
      </c>
      <c r="D145" s="206" t="s">
        <v>152</v>
      </c>
      <c r="E145" s="207" t="s">
        <v>1673</v>
      </c>
      <c r="F145" s="208" t="s">
        <v>1674</v>
      </c>
      <c r="G145" s="209" t="s">
        <v>248</v>
      </c>
      <c r="H145" s="210">
        <v>4.2000000000000002</v>
      </c>
      <c r="I145" s="211"/>
      <c r="J145" s="212">
        <f>ROUND(I145*H145,2)</f>
        <v>0</v>
      </c>
      <c r="K145" s="208" t="s">
        <v>19</v>
      </c>
      <c r="L145" s="44"/>
      <c r="M145" s="213" t="s">
        <v>19</v>
      </c>
      <c r="N145" s="214" t="s">
        <v>46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150</v>
      </c>
      <c r="AT145" s="217" t="s">
        <v>152</v>
      </c>
      <c r="AU145" s="217" t="s">
        <v>79</v>
      </c>
      <c r="AY145" s="17" t="s">
        <v>151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150</v>
      </c>
      <c r="BK145" s="218">
        <f>ROUND(I145*H145,2)</f>
        <v>0</v>
      </c>
      <c r="BL145" s="17" t="s">
        <v>150</v>
      </c>
      <c r="BM145" s="217" t="s">
        <v>1675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1674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79</v>
      </c>
    </row>
    <row r="147" s="12" customFormat="1">
      <c r="A147" s="12"/>
      <c r="B147" s="224"/>
      <c r="C147" s="225"/>
      <c r="D147" s="219" t="s">
        <v>159</v>
      </c>
      <c r="E147" s="226" t="s">
        <v>317</v>
      </c>
      <c r="F147" s="227" t="s">
        <v>1672</v>
      </c>
      <c r="G147" s="225"/>
      <c r="H147" s="228">
        <v>4.2000000000000002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4" t="s">
        <v>159</v>
      </c>
      <c r="AU147" s="234" t="s">
        <v>79</v>
      </c>
      <c r="AV147" s="12" t="s">
        <v>86</v>
      </c>
      <c r="AW147" s="12" t="s">
        <v>35</v>
      </c>
      <c r="AX147" s="12" t="s">
        <v>79</v>
      </c>
      <c r="AY147" s="234" t="s">
        <v>151</v>
      </c>
    </row>
    <row r="148" s="2" customFormat="1" ht="21.75" customHeight="1">
      <c r="A148" s="38"/>
      <c r="B148" s="39"/>
      <c r="C148" s="206" t="s">
        <v>188</v>
      </c>
      <c r="D148" s="206" t="s">
        <v>152</v>
      </c>
      <c r="E148" s="207" t="s">
        <v>1676</v>
      </c>
      <c r="F148" s="208" t="s">
        <v>1677</v>
      </c>
      <c r="G148" s="209" t="s">
        <v>248</v>
      </c>
      <c r="H148" s="210">
        <v>7.3079999999999998</v>
      </c>
      <c r="I148" s="211"/>
      <c r="J148" s="212">
        <f>ROUND(I148*H148,2)</f>
        <v>0</v>
      </c>
      <c r="K148" s="208" t="s">
        <v>19</v>
      </c>
      <c r="L148" s="44"/>
      <c r="M148" s="213" t="s">
        <v>19</v>
      </c>
      <c r="N148" s="214" t="s">
        <v>46</v>
      </c>
      <c r="O148" s="84"/>
      <c r="P148" s="215">
        <f>O148*H148</f>
        <v>0</v>
      </c>
      <c r="Q148" s="215">
        <v>0.51809000000000005</v>
      </c>
      <c r="R148" s="215">
        <f>Q148*H148</f>
        <v>3.7862017200000002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150</v>
      </c>
      <c r="AT148" s="217" t="s">
        <v>152</v>
      </c>
      <c r="AU148" s="217" t="s">
        <v>79</v>
      </c>
      <c r="AY148" s="17" t="s">
        <v>151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150</v>
      </c>
      <c r="BK148" s="218">
        <f>ROUND(I148*H148,2)</f>
        <v>0</v>
      </c>
      <c r="BL148" s="17" t="s">
        <v>150</v>
      </c>
      <c r="BM148" s="217" t="s">
        <v>1678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1677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79</v>
      </c>
    </row>
    <row r="150" s="12" customFormat="1">
      <c r="A150" s="12"/>
      <c r="B150" s="224"/>
      <c r="C150" s="225"/>
      <c r="D150" s="219" t="s">
        <v>159</v>
      </c>
      <c r="E150" s="226" t="s">
        <v>312</v>
      </c>
      <c r="F150" s="227" t="s">
        <v>1679</v>
      </c>
      <c r="G150" s="225"/>
      <c r="H150" s="228">
        <v>7.3079999999999998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4" t="s">
        <v>159</v>
      </c>
      <c r="AU150" s="234" t="s">
        <v>79</v>
      </c>
      <c r="AV150" s="12" t="s">
        <v>86</v>
      </c>
      <c r="AW150" s="12" t="s">
        <v>35</v>
      </c>
      <c r="AX150" s="12" t="s">
        <v>79</v>
      </c>
      <c r="AY150" s="234" t="s">
        <v>151</v>
      </c>
    </row>
    <row r="151" s="2" customFormat="1" ht="21.75" customHeight="1">
      <c r="A151" s="38"/>
      <c r="B151" s="39"/>
      <c r="C151" s="206" t="s">
        <v>194</v>
      </c>
      <c r="D151" s="206" t="s">
        <v>152</v>
      </c>
      <c r="E151" s="207" t="s">
        <v>1680</v>
      </c>
      <c r="F151" s="208" t="s">
        <v>1681</v>
      </c>
      <c r="G151" s="209" t="s">
        <v>248</v>
      </c>
      <c r="H151" s="210">
        <v>0.69999999999999996</v>
      </c>
      <c r="I151" s="211"/>
      <c r="J151" s="212">
        <f>ROUND(I151*H151,2)</f>
        <v>0</v>
      </c>
      <c r="K151" s="208" t="s">
        <v>19</v>
      </c>
      <c r="L151" s="44"/>
      <c r="M151" s="213" t="s">
        <v>19</v>
      </c>
      <c r="N151" s="214" t="s">
        <v>46</v>
      </c>
      <c r="O151" s="84"/>
      <c r="P151" s="215">
        <f>O151*H151</f>
        <v>0</v>
      </c>
      <c r="Q151" s="215">
        <v>0.96226</v>
      </c>
      <c r="R151" s="215">
        <f>Q151*H151</f>
        <v>0.67358200000000001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150</v>
      </c>
      <c r="AT151" s="217" t="s">
        <v>152</v>
      </c>
      <c r="AU151" s="217" t="s">
        <v>79</v>
      </c>
      <c r="AY151" s="17" t="s">
        <v>151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150</v>
      </c>
      <c r="BK151" s="218">
        <f>ROUND(I151*H151,2)</f>
        <v>0</v>
      </c>
      <c r="BL151" s="17" t="s">
        <v>150</v>
      </c>
      <c r="BM151" s="217" t="s">
        <v>1682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1681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79</v>
      </c>
    </row>
    <row r="153" s="12" customFormat="1">
      <c r="A153" s="12"/>
      <c r="B153" s="224"/>
      <c r="C153" s="225"/>
      <c r="D153" s="219" t="s">
        <v>159</v>
      </c>
      <c r="E153" s="226" t="s">
        <v>306</v>
      </c>
      <c r="F153" s="227" t="s">
        <v>1683</v>
      </c>
      <c r="G153" s="225"/>
      <c r="H153" s="228">
        <v>0.69999999999999996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4" t="s">
        <v>159</v>
      </c>
      <c r="AU153" s="234" t="s">
        <v>79</v>
      </c>
      <c r="AV153" s="12" t="s">
        <v>86</v>
      </c>
      <c r="AW153" s="12" t="s">
        <v>35</v>
      </c>
      <c r="AX153" s="12" t="s">
        <v>79</v>
      </c>
      <c r="AY153" s="234" t="s">
        <v>151</v>
      </c>
    </row>
    <row r="154" s="2" customFormat="1" ht="16.5" customHeight="1">
      <c r="A154" s="38"/>
      <c r="B154" s="39"/>
      <c r="C154" s="206" t="s">
        <v>198</v>
      </c>
      <c r="D154" s="206" t="s">
        <v>152</v>
      </c>
      <c r="E154" s="207" t="s">
        <v>1684</v>
      </c>
      <c r="F154" s="208" t="s">
        <v>1685</v>
      </c>
      <c r="G154" s="209" t="s">
        <v>242</v>
      </c>
      <c r="H154" s="210">
        <v>0.096000000000000002</v>
      </c>
      <c r="I154" s="211"/>
      <c r="J154" s="212">
        <f>ROUND(I154*H154,2)</f>
        <v>0</v>
      </c>
      <c r="K154" s="208" t="s">
        <v>19</v>
      </c>
      <c r="L154" s="44"/>
      <c r="M154" s="213" t="s">
        <v>19</v>
      </c>
      <c r="N154" s="214" t="s">
        <v>46</v>
      </c>
      <c r="O154" s="84"/>
      <c r="P154" s="215">
        <f>O154*H154</f>
        <v>0</v>
      </c>
      <c r="Q154" s="215">
        <v>1.0593999999999999</v>
      </c>
      <c r="R154" s="215">
        <f>Q154*H154</f>
        <v>0.1017024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150</v>
      </c>
      <c r="AT154" s="217" t="s">
        <v>152</v>
      </c>
      <c r="AU154" s="217" t="s">
        <v>79</v>
      </c>
      <c r="AY154" s="17" t="s">
        <v>151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150</v>
      </c>
      <c r="BK154" s="218">
        <f>ROUND(I154*H154,2)</f>
        <v>0</v>
      </c>
      <c r="BL154" s="17" t="s">
        <v>150</v>
      </c>
      <c r="BM154" s="217" t="s">
        <v>1686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1685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79</v>
      </c>
    </row>
    <row r="156" s="12" customFormat="1">
      <c r="A156" s="12"/>
      <c r="B156" s="224"/>
      <c r="C156" s="225"/>
      <c r="D156" s="219" t="s">
        <v>159</v>
      </c>
      <c r="E156" s="226" t="s">
        <v>301</v>
      </c>
      <c r="F156" s="227" t="s">
        <v>1687</v>
      </c>
      <c r="G156" s="225"/>
      <c r="H156" s="228">
        <v>0.096000000000000002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4" t="s">
        <v>159</v>
      </c>
      <c r="AU156" s="234" t="s">
        <v>79</v>
      </c>
      <c r="AV156" s="12" t="s">
        <v>86</v>
      </c>
      <c r="AW156" s="12" t="s">
        <v>35</v>
      </c>
      <c r="AX156" s="12" t="s">
        <v>79</v>
      </c>
      <c r="AY156" s="234" t="s">
        <v>151</v>
      </c>
    </row>
    <row r="157" s="11" customFormat="1" ht="25.92" customHeight="1">
      <c r="A157" s="11"/>
      <c r="B157" s="192"/>
      <c r="C157" s="193"/>
      <c r="D157" s="194" t="s">
        <v>72</v>
      </c>
      <c r="E157" s="195" t="s">
        <v>736</v>
      </c>
      <c r="F157" s="195" t="s">
        <v>737</v>
      </c>
      <c r="G157" s="193"/>
      <c r="H157" s="193"/>
      <c r="I157" s="196"/>
      <c r="J157" s="197">
        <f>BK157</f>
        <v>0</v>
      </c>
      <c r="K157" s="193"/>
      <c r="L157" s="198"/>
      <c r="M157" s="199"/>
      <c r="N157" s="200"/>
      <c r="O157" s="200"/>
      <c r="P157" s="201">
        <f>SUM(P158:P175)</f>
        <v>0</v>
      </c>
      <c r="Q157" s="200"/>
      <c r="R157" s="201">
        <f>SUM(R158:R175)</f>
        <v>20.130717149999995</v>
      </c>
      <c r="S157" s="200"/>
      <c r="T157" s="202">
        <f>SUM(T158:T175)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3" t="s">
        <v>150</v>
      </c>
      <c r="AT157" s="204" t="s">
        <v>72</v>
      </c>
      <c r="AU157" s="204" t="s">
        <v>8</v>
      </c>
      <c r="AY157" s="203" t="s">
        <v>151</v>
      </c>
      <c r="BK157" s="205">
        <f>SUM(BK158:BK175)</f>
        <v>0</v>
      </c>
    </row>
    <row r="158" s="2" customFormat="1" ht="21.75" customHeight="1">
      <c r="A158" s="38"/>
      <c r="B158" s="39"/>
      <c r="C158" s="206" t="s">
        <v>79</v>
      </c>
      <c r="D158" s="206" t="s">
        <v>152</v>
      </c>
      <c r="E158" s="207" t="s">
        <v>1688</v>
      </c>
      <c r="F158" s="208" t="s">
        <v>1689</v>
      </c>
      <c r="G158" s="209" t="s">
        <v>248</v>
      </c>
      <c r="H158" s="210">
        <v>3.75</v>
      </c>
      <c r="I158" s="211"/>
      <c r="J158" s="212">
        <f>ROUND(I158*H158,2)</f>
        <v>0</v>
      </c>
      <c r="K158" s="208" t="s">
        <v>19</v>
      </c>
      <c r="L158" s="44"/>
      <c r="M158" s="213" t="s">
        <v>19</v>
      </c>
      <c r="N158" s="214" t="s">
        <v>46</v>
      </c>
      <c r="O158" s="84"/>
      <c r="P158" s="215">
        <f>O158*H158</f>
        <v>0</v>
      </c>
      <c r="Q158" s="215">
        <v>0.96226</v>
      </c>
      <c r="R158" s="215">
        <f>Q158*H158</f>
        <v>3.6084749999999999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150</v>
      </c>
      <c r="AT158" s="217" t="s">
        <v>152</v>
      </c>
      <c r="AU158" s="217" t="s">
        <v>79</v>
      </c>
      <c r="AY158" s="17" t="s">
        <v>151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150</v>
      </c>
      <c r="BK158" s="218">
        <f>ROUND(I158*H158,2)</f>
        <v>0</v>
      </c>
      <c r="BL158" s="17" t="s">
        <v>150</v>
      </c>
      <c r="BM158" s="217" t="s">
        <v>1690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1689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79</v>
      </c>
    </row>
    <row r="160" s="2" customFormat="1" ht="16.5" customHeight="1">
      <c r="A160" s="38"/>
      <c r="B160" s="39"/>
      <c r="C160" s="206" t="s">
        <v>86</v>
      </c>
      <c r="D160" s="206" t="s">
        <v>152</v>
      </c>
      <c r="E160" s="207" t="s">
        <v>1691</v>
      </c>
      <c r="F160" s="208" t="s">
        <v>1692</v>
      </c>
      <c r="G160" s="209" t="s">
        <v>248</v>
      </c>
      <c r="H160" s="210">
        <v>65.575000000000003</v>
      </c>
      <c r="I160" s="211"/>
      <c r="J160" s="212">
        <f>ROUND(I160*H160,2)</f>
        <v>0</v>
      </c>
      <c r="K160" s="208" t="s">
        <v>19</v>
      </c>
      <c r="L160" s="44"/>
      <c r="M160" s="213" t="s">
        <v>19</v>
      </c>
      <c r="N160" s="214" t="s">
        <v>46</v>
      </c>
      <c r="O160" s="84"/>
      <c r="P160" s="215">
        <f>O160*H160</f>
        <v>0</v>
      </c>
      <c r="Q160" s="215">
        <v>0.18970999999999999</v>
      </c>
      <c r="R160" s="215">
        <f>Q160*H160</f>
        <v>12.44023325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150</v>
      </c>
      <c r="AT160" s="217" t="s">
        <v>152</v>
      </c>
      <c r="AU160" s="217" t="s">
        <v>79</v>
      </c>
      <c r="AY160" s="17" t="s">
        <v>151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150</v>
      </c>
      <c r="BK160" s="218">
        <f>ROUND(I160*H160,2)</f>
        <v>0</v>
      </c>
      <c r="BL160" s="17" t="s">
        <v>150</v>
      </c>
      <c r="BM160" s="217" t="s">
        <v>1693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1692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79</v>
      </c>
    </row>
    <row r="162" s="12" customFormat="1">
      <c r="A162" s="12"/>
      <c r="B162" s="224"/>
      <c r="C162" s="225"/>
      <c r="D162" s="219" t="s">
        <v>159</v>
      </c>
      <c r="E162" s="226" t="s">
        <v>350</v>
      </c>
      <c r="F162" s="227" t="s">
        <v>1694</v>
      </c>
      <c r="G162" s="225"/>
      <c r="H162" s="228">
        <v>65.575000000000003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4" t="s">
        <v>159</v>
      </c>
      <c r="AU162" s="234" t="s">
        <v>79</v>
      </c>
      <c r="AV162" s="12" t="s">
        <v>86</v>
      </c>
      <c r="AW162" s="12" t="s">
        <v>35</v>
      </c>
      <c r="AX162" s="12" t="s">
        <v>79</v>
      </c>
      <c r="AY162" s="234" t="s">
        <v>151</v>
      </c>
    </row>
    <row r="163" s="2" customFormat="1" ht="16.5" customHeight="1">
      <c r="A163" s="38"/>
      <c r="B163" s="39"/>
      <c r="C163" s="206" t="s">
        <v>164</v>
      </c>
      <c r="D163" s="206" t="s">
        <v>152</v>
      </c>
      <c r="E163" s="207" t="s">
        <v>1695</v>
      </c>
      <c r="F163" s="208" t="s">
        <v>1696</v>
      </c>
      <c r="G163" s="209" t="s">
        <v>242</v>
      </c>
      <c r="H163" s="210">
        <v>0.044999999999999998</v>
      </c>
      <c r="I163" s="211"/>
      <c r="J163" s="212">
        <f>ROUND(I163*H163,2)</f>
        <v>0</v>
      </c>
      <c r="K163" s="208" t="s">
        <v>19</v>
      </c>
      <c r="L163" s="44"/>
      <c r="M163" s="213" t="s">
        <v>19</v>
      </c>
      <c r="N163" s="214" t="s">
        <v>46</v>
      </c>
      <c r="O163" s="84"/>
      <c r="P163" s="215">
        <f>O163*H163</f>
        <v>0</v>
      </c>
      <c r="Q163" s="215">
        <v>1.04922</v>
      </c>
      <c r="R163" s="215">
        <f>Q163*H163</f>
        <v>0.047214899999999997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150</v>
      </c>
      <c r="AT163" s="217" t="s">
        <v>152</v>
      </c>
      <c r="AU163" s="217" t="s">
        <v>79</v>
      </c>
      <c r="AY163" s="17" t="s">
        <v>151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150</v>
      </c>
      <c r="BK163" s="218">
        <f>ROUND(I163*H163,2)</f>
        <v>0</v>
      </c>
      <c r="BL163" s="17" t="s">
        <v>150</v>
      </c>
      <c r="BM163" s="217" t="s">
        <v>1697</v>
      </c>
    </row>
    <row r="164" s="2" customFormat="1">
      <c r="A164" s="38"/>
      <c r="B164" s="39"/>
      <c r="C164" s="40"/>
      <c r="D164" s="219" t="s">
        <v>157</v>
      </c>
      <c r="E164" s="40"/>
      <c r="F164" s="220" t="s">
        <v>1696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79</v>
      </c>
    </row>
    <row r="165" s="2" customFormat="1" ht="16.5" customHeight="1">
      <c r="A165" s="38"/>
      <c r="B165" s="39"/>
      <c r="C165" s="206" t="s">
        <v>150</v>
      </c>
      <c r="D165" s="206" t="s">
        <v>152</v>
      </c>
      <c r="E165" s="207" t="s">
        <v>1698</v>
      </c>
      <c r="F165" s="208" t="s">
        <v>1699</v>
      </c>
      <c r="G165" s="209" t="s">
        <v>359</v>
      </c>
      <c r="H165" s="210">
        <v>6</v>
      </c>
      <c r="I165" s="211"/>
      <c r="J165" s="212">
        <f>ROUND(I165*H165,2)</f>
        <v>0</v>
      </c>
      <c r="K165" s="208" t="s">
        <v>19</v>
      </c>
      <c r="L165" s="44"/>
      <c r="M165" s="213" t="s">
        <v>19</v>
      </c>
      <c r="N165" s="214" t="s">
        <v>46</v>
      </c>
      <c r="O165" s="84"/>
      <c r="P165" s="215">
        <f>O165*H165</f>
        <v>0</v>
      </c>
      <c r="Q165" s="215">
        <v>0.022780000000000002</v>
      </c>
      <c r="R165" s="215">
        <f>Q165*H165</f>
        <v>0.13668000000000002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150</v>
      </c>
      <c r="AT165" s="217" t="s">
        <v>152</v>
      </c>
      <c r="AU165" s="217" t="s">
        <v>79</v>
      </c>
      <c r="AY165" s="17" t="s">
        <v>151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150</v>
      </c>
      <c r="BK165" s="218">
        <f>ROUND(I165*H165,2)</f>
        <v>0</v>
      </c>
      <c r="BL165" s="17" t="s">
        <v>150</v>
      </c>
      <c r="BM165" s="217" t="s">
        <v>1700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1699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79</v>
      </c>
    </row>
    <row r="167" s="12" customFormat="1">
      <c r="A167" s="12"/>
      <c r="B167" s="224"/>
      <c r="C167" s="225"/>
      <c r="D167" s="219" t="s">
        <v>159</v>
      </c>
      <c r="E167" s="226" t="s">
        <v>1069</v>
      </c>
      <c r="F167" s="227" t="s">
        <v>469</v>
      </c>
      <c r="G167" s="225"/>
      <c r="H167" s="228">
        <v>6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4" t="s">
        <v>159</v>
      </c>
      <c r="AU167" s="234" t="s">
        <v>79</v>
      </c>
      <c r="AV167" s="12" t="s">
        <v>86</v>
      </c>
      <c r="AW167" s="12" t="s">
        <v>35</v>
      </c>
      <c r="AX167" s="12" t="s">
        <v>79</v>
      </c>
      <c r="AY167" s="234" t="s">
        <v>151</v>
      </c>
    </row>
    <row r="168" s="2" customFormat="1" ht="16.5" customHeight="1">
      <c r="A168" s="38"/>
      <c r="B168" s="39"/>
      <c r="C168" s="206" t="s">
        <v>171</v>
      </c>
      <c r="D168" s="206" t="s">
        <v>152</v>
      </c>
      <c r="E168" s="207" t="s">
        <v>1701</v>
      </c>
      <c r="F168" s="208" t="s">
        <v>1702</v>
      </c>
      <c r="G168" s="209" t="s">
        <v>248</v>
      </c>
      <c r="H168" s="210">
        <v>38.424999999999997</v>
      </c>
      <c r="I168" s="211"/>
      <c r="J168" s="212">
        <f>ROUND(I168*H168,2)</f>
        <v>0</v>
      </c>
      <c r="K168" s="208" t="s">
        <v>19</v>
      </c>
      <c r="L168" s="44"/>
      <c r="M168" s="213" t="s">
        <v>19</v>
      </c>
      <c r="N168" s="214" t="s">
        <v>46</v>
      </c>
      <c r="O168" s="84"/>
      <c r="P168" s="215">
        <f>O168*H168</f>
        <v>0</v>
      </c>
      <c r="Q168" s="215">
        <v>0.094479999999999995</v>
      </c>
      <c r="R168" s="215">
        <f>Q168*H168</f>
        <v>3.6303939999999995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150</v>
      </c>
      <c r="AT168" s="217" t="s">
        <v>152</v>
      </c>
      <c r="AU168" s="217" t="s">
        <v>79</v>
      </c>
      <c r="AY168" s="17" t="s">
        <v>151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150</v>
      </c>
      <c r="BK168" s="218">
        <f>ROUND(I168*H168,2)</f>
        <v>0</v>
      </c>
      <c r="BL168" s="17" t="s">
        <v>150</v>
      </c>
      <c r="BM168" s="217" t="s">
        <v>1703</v>
      </c>
    </row>
    <row r="169" s="2" customFormat="1">
      <c r="A169" s="38"/>
      <c r="B169" s="39"/>
      <c r="C169" s="40"/>
      <c r="D169" s="219" t="s">
        <v>157</v>
      </c>
      <c r="E169" s="40"/>
      <c r="F169" s="220" t="s">
        <v>1702</v>
      </c>
      <c r="G169" s="40"/>
      <c r="H169" s="40"/>
      <c r="I169" s="221"/>
      <c r="J169" s="40"/>
      <c r="K169" s="40"/>
      <c r="L169" s="44"/>
      <c r="M169" s="222"/>
      <c r="N169" s="22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157</v>
      </c>
      <c r="AU169" s="17" t="s">
        <v>79</v>
      </c>
    </row>
    <row r="170" s="12" customFormat="1">
      <c r="A170" s="12"/>
      <c r="B170" s="224"/>
      <c r="C170" s="225"/>
      <c r="D170" s="219" t="s">
        <v>159</v>
      </c>
      <c r="E170" s="226" t="s">
        <v>340</v>
      </c>
      <c r="F170" s="227" t="s">
        <v>1704</v>
      </c>
      <c r="G170" s="225"/>
      <c r="H170" s="228">
        <v>38.424999999999997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4" t="s">
        <v>159</v>
      </c>
      <c r="AU170" s="234" t="s">
        <v>79</v>
      </c>
      <c r="AV170" s="12" t="s">
        <v>86</v>
      </c>
      <c r="AW170" s="12" t="s">
        <v>35</v>
      </c>
      <c r="AX170" s="12" t="s">
        <v>79</v>
      </c>
      <c r="AY170" s="234" t="s">
        <v>151</v>
      </c>
    </row>
    <row r="171" s="2" customFormat="1" ht="16.5" customHeight="1">
      <c r="A171" s="38"/>
      <c r="B171" s="39"/>
      <c r="C171" s="206" t="s">
        <v>176</v>
      </c>
      <c r="D171" s="206" t="s">
        <v>152</v>
      </c>
      <c r="E171" s="207" t="s">
        <v>1705</v>
      </c>
      <c r="F171" s="208" t="s">
        <v>1706</v>
      </c>
      <c r="G171" s="209" t="s">
        <v>310</v>
      </c>
      <c r="H171" s="210">
        <v>22</v>
      </c>
      <c r="I171" s="211"/>
      <c r="J171" s="212">
        <f>ROUND(I171*H171,2)</f>
        <v>0</v>
      </c>
      <c r="K171" s="208" t="s">
        <v>19</v>
      </c>
      <c r="L171" s="44"/>
      <c r="M171" s="213" t="s">
        <v>19</v>
      </c>
      <c r="N171" s="214" t="s">
        <v>46</v>
      </c>
      <c r="O171" s="84"/>
      <c r="P171" s="215">
        <f>O171*H171</f>
        <v>0</v>
      </c>
      <c r="Q171" s="215">
        <v>0.00012999999999999999</v>
      </c>
      <c r="R171" s="215">
        <f>Q171*H171</f>
        <v>0.0028599999999999997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150</v>
      </c>
      <c r="AT171" s="217" t="s">
        <v>152</v>
      </c>
      <c r="AU171" s="217" t="s">
        <v>79</v>
      </c>
      <c r="AY171" s="17" t="s">
        <v>151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150</v>
      </c>
      <c r="BK171" s="218">
        <f>ROUND(I171*H171,2)</f>
        <v>0</v>
      </c>
      <c r="BL171" s="17" t="s">
        <v>150</v>
      </c>
      <c r="BM171" s="217" t="s">
        <v>1707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1706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79</v>
      </c>
    </row>
    <row r="173" s="12" customFormat="1">
      <c r="A173" s="12"/>
      <c r="B173" s="224"/>
      <c r="C173" s="225"/>
      <c r="D173" s="219" t="s">
        <v>159</v>
      </c>
      <c r="E173" s="226" t="s">
        <v>328</v>
      </c>
      <c r="F173" s="227" t="s">
        <v>1708</v>
      </c>
      <c r="G173" s="225"/>
      <c r="H173" s="228">
        <v>22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4" t="s">
        <v>159</v>
      </c>
      <c r="AU173" s="234" t="s">
        <v>79</v>
      </c>
      <c r="AV173" s="12" t="s">
        <v>86</v>
      </c>
      <c r="AW173" s="12" t="s">
        <v>35</v>
      </c>
      <c r="AX173" s="12" t="s">
        <v>79</v>
      </c>
      <c r="AY173" s="234" t="s">
        <v>151</v>
      </c>
    </row>
    <row r="174" s="2" customFormat="1" ht="16.5" customHeight="1">
      <c r="A174" s="38"/>
      <c r="B174" s="39"/>
      <c r="C174" s="206" t="s">
        <v>180</v>
      </c>
      <c r="D174" s="206" t="s">
        <v>152</v>
      </c>
      <c r="E174" s="207" t="s">
        <v>1709</v>
      </c>
      <c r="F174" s="208" t="s">
        <v>1710</v>
      </c>
      <c r="G174" s="209" t="s">
        <v>248</v>
      </c>
      <c r="H174" s="210">
        <v>4.25</v>
      </c>
      <c r="I174" s="211"/>
      <c r="J174" s="212">
        <f>ROUND(I174*H174,2)</f>
        <v>0</v>
      </c>
      <c r="K174" s="208" t="s">
        <v>19</v>
      </c>
      <c r="L174" s="44"/>
      <c r="M174" s="213" t="s">
        <v>19</v>
      </c>
      <c r="N174" s="214" t="s">
        <v>46</v>
      </c>
      <c r="O174" s="84"/>
      <c r="P174" s="215">
        <f>O174*H174</f>
        <v>0</v>
      </c>
      <c r="Q174" s="215">
        <v>0.06232</v>
      </c>
      <c r="R174" s="215">
        <f>Q174*H174</f>
        <v>0.26485999999999998</v>
      </c>
      <c r="S174" s="215">
        <v>0</v>
      </c>
      <c r="T174" s="21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150</v>
      </c>
      <c r="AT174" s="217" t="s">
        <v>152</v>
      </c>
      <c r="AU174" s="217" t="s">
        <v>79</v>
      </c>
      <c r="AY174" s="17" t="s">
        <v>151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7" t="s">
        <v>150</v>
      </c>
      <c r="BK174" s="218">
        <f>ROUND(I174*H174,2)</f>
        <v>0</v>
      </c>
      <c r="BL174" s="17" t="s">
        <v>150</v>
      </c>
      <c r="BM174" s="217" t="s">
        <v>1711</v>
      </c>
    </row>
    <row r="175" s="2" customFormat="1">
      <c r="A175" s="38"/>
      <c r="B175" s="39"/>
      <c r="C175" s="40"/>
      <c r="D175" s="219" t="s">
        <v>157</v>
      </c>
      <c r="E175" s="40"/>
      <c r="F175" s="220" t="s">
        <v>1710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157</v>
      </c>
      <c r="AU175" s="17" t="s">
        <v>79</v>
      </c>
    </row>
    <row r="176" s="11" customFormat="1" ht="25.92" customHeight="1">
      <c r="A176" s="11"/>
      <c r="B176" s="192"/>
      <c r="C176" s="193"/>
      <c r="D176" s="194" t="s">
        <v>72</v>
      </c>
      <c r="E176" s="195" t="s">
        <v>746</v>
      </c>
      <c r="F176" s="195" t="s">
        <v>747</v>
      </c>
      <c r="G176" s="193"/>
      <c r="H176" s="193"/>
      <c r="I176" s="196"/>
      <c r="J176" s="197">
        <f>BK176</f>
        <v>0</v>
      </c>
      <c r="K176" s="193"/>
      <c r="L176" s="198"/>
      <c r="M176" s="199"/>
      <c r="N176" s="200"/>
      <c r="O176" s="200"/>
      <c r="P176" s="201">
        <f>SUM(P177:P185)</f>
        <v>0</v>
      </c>
      <c r="Q176" s="200"/>
      <c r="R176" s="201">
        <f>SUM(R177:R185)</f>
        <v>3.4773430700000003</v>
      </c>
      <c r="S176" s="200"/>
      <c r="T176" s="202">
        <f>SUM(T177:T185)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3" t="s">
        <v>150</v>
      </c>
      <c r="AT176" s="204" t="s">
        <v>72</v>
      </c>
      <c r="AU176" s="204" t="s">
        <v>8</v>
      </c>
      <c r="AY176" s="203" t="s">
        <v>151</v>
      </c>
      <c r="BK176" s="205">
        <f>SUM(BK177:BK185)</f>
        <v>0</v>
      </c>
    </row>
    <row r="177" s="2" customFormat="1" ht="16.5" customHeight="1">
      <c r="A177" s="38"/>
      <c r="B177" s="39"/>
      <c r="C177" s="206" t="s">
        <v>79</v>
      </c>
      <c r="D177" s="206" t="s">
        <v>152</v>
      </c>
      <c r="E177" s="207" t="s">
        <v>1712</v>
      </c>
      <c r="F177" s="208" t="s">
        <v>1713</v>
      </c>
      <c r="G177" s="209" t="s">
        <v>254</v>
      </c>
      <c r="H177" s="210">
        <v>1.1910000000000001</v>
      </c>
      <c r="I177" s="211"/>
      <c r="J177" s="212">
        <f>ROUND(I177*H177,2)</f>
        <v>0</v>
      </c>
      <c r="K177" s="208" t="s">
        <v>19</v>
      </c>
      <c r="L177" s="44"/>
      <c r="M177" s="213" t="s">
        <v>19</v>
      </c>
      <c r="N177" s="214" t="s">
        <v>46</v>
      </c>
      <c r="O177" s="84"/>
      <c r="P177" s="215">
        <f>O177*H177</f>
        <v>0</v>
      </c>
      <c r="Q177" s="215">
        <v>2.5019800000000001</v>
      </c>
      <c r="R177" s="215">
        <f>Q177*H177</f>
        <v>2.9798581800000004</v>
      </c>
      <c r="S177" s="215">
        <v>0</v>
      </c>
      <c r="T177" s="21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7" t="s">
        <v>150</v>
      </c>
      <c r="AT177" s="217" t="s">
        <v>152</v>
      </c>
      <c r="AU177" s="217" t="s">
        <v>79</v>
      </c>
      <c r="AY177" s="17" t="s">
        <v>151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7" t="s">
        <v>150</v>
      </c>
      <c r="BK177" s="218">
        <f>ROUND(I177*H177,2)</f>
        <v>0</v>
      </c>
      <c r="BL177" s="17" t="s">
        <v>150</v>
      </c>
      <c r="BM177" s="217" t="s">
        <v>1714</v>
      </c>
    </row>
    <row r="178" s="2" customFormat="1">
      <c r="A178" s="38"/>
      <c r="B178" s="39"/>
      <c r="C178" s="40"/>
      <c r="D178" s="219" t="s">
        <v>157</v>
      </c>
      <c r="E178" s="40"/>
      <c r="F178" s="220" t="s">
        <v>1713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157</v>
      </c>
      <c r="AU178" s="17" t="s">
        <v>79</v>
      </c>
    </row>
    <row r="179" s="2" customFormat="1" ht="16.5" customHeight="1">
      <c r="A179" s="38"/>
      <c r="B179" s="39"/>
      <c r="C179" s="206" t="s">
        <v>86</v>
      </c>
      <c r="D179" s="206" t="s">
        <v>152</v>
      </c>
      <c r="E179" s="207" t="s">
        <v>1715</v>
      </c>
      <c r="F179" s="208" t="s">
        <v>1716</v>
      </c>
      <c r="G179" s="209" t="s">
        <v>248</v>
      </c>
      <c r="H179" s="210">
        <v>36.700000000000003</v>
      </c>
      <c r="I179" s="211"/>
      <c r="J179" s="212">
        <f>ROUND(I179*H179,2)</f>
        <v>0</v>
      </c>
      <c r="K179" s="208" t="s">
        <v>19</v>
      </c>
      <c r="L179" s="44"/>
      <c r="M179" s="213" t="s">
        <v>19</v>
      </c>
      <c r="N179" s="214" t="s">
        <v>46</v>
      </c>
      <c r="O179" s="84"/>
      <c r="P179" s="215">
        <f>O179*H179</f>
        <v>0</v>
      </c>
      <c r="Q179" s="215">
        <v>0.0084200000000000004</v>
      </c>
      <c r="R179" s="215">
        <f>Q179*H179</f>
        <v>0.30901400000000001</v>
      </c>
      <c r="S179" s="215">
        <v>0</v>
      </c>
      <c r="T179" s="21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7" t="s">
        <v>150</v>
      </c>
      <c r="AT179" s="217" t="s">
        <v>152</v>
      </c>
      <c r="AU179" s="217" t="s">
        <v>79</v>
      </c>
      <c r="AY179" s="17" t="s">
        <v>151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7" t="s">
        <v>150</v>
      </c>
      <c r="BK179" s="218">
        <f>ROUND(I179*H179,2)</f>
        <v>0</v>
      </c>
      <c r="BL179" s="17" t="s">
        <v>150</v>
      </c>
      <c r="BM179" s="217" t="s">
        <v>1717</v>
      </c>
    </row>
    <row r="180" s="2" customFormat="1">
      <c r="A180" s="38"/>
      <c r="B180" s="39"/>
      <c r="C180" s="40"/>
      <c r="D180" s="219" t="s">
        <v>157</v>
      </c>
      <c r="E180" s="40"/>
      <c r="F180" s="220" t="s">
        <v>1716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157</v>
      </c>
      <c r="AU180" s="17" t="s">
        <v>79</v>
      </c>
    </row>
    <row r="181" s="2" customFormat="1" ht="16.5" customHeight="1">
      <c r="A181" s="38"/>
      <c r="B181" s="39"/>
      <c r="C181" s="206" t="s">
        <v>164</v>
      </c>
      <c r="D181" s="206" t="s">
        <v>152</v>
      </c>
      <c r="E181" s="207" t="s">
        <v>1718</v>
      </c>
      <c r="F181" s="208" t="s">
        <v>1719</v>
      </c>
      <c r="G181" s="209" t="s">
        <v>248</v>
      </c>
      <c r="H181" s="210">
        <v>36.700000000000003</v>
      </c>
      <c r="I181" s="211"/>
      <c r="J181" s="212">
        <f>ROUND(I181*H181,2)</f>
        <v>0</v>
      </c>
      <c r="K181" s="208" t="s">
        <v>19</v>
      </c>
      <c r="L181" s="44"/>
      <c r="M181" s="213" t="s">
        <v>19</v>
      </c>
      <c r="N181" s="214" t="s">
        <v>46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150</v>
      </c>
      <c r="AT181" s="217" t="s">
        <v>152</v>
      </c>
      <c r="AU181" s="217" t="s">
        <v>79</v>
      </c>
      <c r="AY181" s="17" t="s">
        <v>151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150</v>
      </c>
      <c r="BK181" s="218">
        <f>ROUND(I181*H181,2)</f>
        <v>0</v>
      </c>
      <c r="BL181" s="17" t="s">
        <v>150</v>
      </c>
      <c r="BM181" s="217" t="s">
        <v>1720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1719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79</v>
      </c>
    </row>
    <row r="183" s="2" customFormat="1" ht="16.5" customHeight="1">
      <c r="A183" s="38"/>
      <c r="B183" s="39"/>
      <c r="C183" s="206" t="s">
        <v>150</v>
      </c>
      <c r="D183" s="206" t="s">
        <v>152</v>
      </c>
      <c r="E183" s="207" t="s">
        <v>1721</v>
      </c>
      <c r="F183" s="208" t="s">
        <v>1722</v>
      </c>
      <c r="G183" s="209" t="s">
        <v>242</v>
      </c>
      <c r="H183" s="210">
        <v>0.17899999999999999</v>
      </c>
      <c r="I183" s="211"/>
      <c r="J183" s="212">
        <f>ROUND(I183*H183,2)</f>
        <v>0</v>
      </c>
      <c r="K183" s="208" t="s">
        <v>19</v>
      </c>
      <c r="L183" s="44"/>
      <c r="M183" s="213" t="s">
        <v>19</v>
      </c>
      <c r="N183" s="214" t="s">
        <v>46</v>
      </c>
      <c r="O183" s="84"/>
      <c r="P183" s="215">
        <f>O183*H183</f>
        <v>0</v>
      </c>
      <c r="Q183" s="215">
        <v>1.05291</v>
      </c>
      <c r="R183" s="215">
        <f>Q183*H183</f>
        <v>0.18847089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150</v>
      </c>
      <c r="AT183" s="217" t="s">
        <v>152</v>
      </c>
      <c r="AU183" s="217" t="s">
        <v>79</v>
      </c>
      <c r="AY183" s="17" t="s">
        <v>151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150</v>
      </c>
      <c r="BK183" s="218">
        <f>ROUND(I183*H183,2)</f>
        <v>0</v>
      </c>
      <c r="BL183" s="17" t="s">
        <v>150</v>
      </c>
      <c r="BM183" s="217" t="s">
        <v>1723</v>
      </c>
    </row>
    <row r="184" s="2" customFormat="1">
      <c r="A184" s="38"/>
      <c r="B184" s="39"/>
      <c r="C184" s="40"/>
      <c r="D184" s="219" t="s">
        <v>157</v>
      </c>
      <c r="E184" s="40"/>
      <c r="F184" s="220" t="s">
        <v>1722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157</v>
      </c>
      <c r="AU184" s="17" t="s">
        <v>79</v>
      </c>
    </row>
    <row r="185" s="12" customFormat="1">
      <c r="A185" s="12"/>
      <c r="B185" s="224"/>
      <c r="C185" s="225"/>
      <c r="D185" s="219" t="s">
        <v>159</v>
      </c>
      <c r="E185" s="226" t="s">
        <v>379</v>
      </c>
      <c r="F185" s="227" t="s">
        <v>1724</v>
      </c>
      <c r="G185" s="225"/>
      <c r="H185" s="228">
        <v>0.17899999999999999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4" t="s">
        <v>159</v>
      </c>
      <c r="AU185" s="234" t="s">
        <v>79</v>
      </c>
      <c r="AV185" s="12" t="s">
        <v>86</v>
      </c>
      <c r="AW185" s="12" t="s">
        <v>35</v>
      </c>
      <c r="AX185" s="12" t="s">
        <v>79</v>
      </c>
      <c r="AY185" s="234" t="s">
        <v>151</v>
      </c>
    </row>
    <row r="186" s="11" customFormat="1" ht="25.92" customHeight="1">
      <c r="A186" s="11"/>
      <c r="B186" s="192"/>
      <c r="C186" s="193"/>
      <c r="D186" s="194" t="s">
        <v>72</v>
      </c>
      <c r="E186" s="195" t="s">
        <v>1267</v>
      </c>
      <c r="F186" s="195" t="s">
        <v>1268</v>
      </c>
      <c r="G186" s="193"/>
      <c r="H186" s="193"/>
      <c r="I186" s="196"/>
      <c r="J186" s="197">
        <f>BK186</f>
        <v>0</v>
      </c>
      <c r="K186" s="193"/>
      <c r="L186" s="198"/>
      <c r="M186" s="199"/>
      <c r="N186" s="200"/>
      <c r="O186" s="200"/>
      <c r="P186" s="201">
        <f>SUM(P187:P233)</f>
        <v>0</v>
      </c>
      <c r="Q186" s="200"/>
      <c r="R186" s="201">
        <f>SUM(R187:R233)</f>
        <v>10.033147539999998</v>
      </c>
      <c r="S186" s="200"/>
      <c r="T186" s="202">
        <f>SUM(T187:T233)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3" t="s">
        <v>150</v>
      </c>
      <c r="AT186" s="204" t="s">
        <v>72</v>
      </c>
      <c r="AU186" s="204" t="s">
        <v>8</v>
      </c>
      <c r="AY186" s="203" t="s">
        <v>151</v>
      </c>
      <c r="BK186" s="205">
        <f>SUM(BK187:BK233)</f>
        <v>0</v>
      </c>
    </row>
    <row r="187" s="2" customFormat="1" ht="16.5" customHeight="1">
      <c r="A187" s="38"/>
      <c r="B187" s="39"/>
      <c r="C187" s="239" t="s">
        <v>79</v>
      </c>
      <c r="D187" s="239" t="s">
        <v>233</v>
      </c>
      <c r="E187" s="240" t="s">
        <v>1725</v>
      </c>
      <c r="F187" s="241" t="s">
        <v>1726</v>
      </c>
      <c r="G187" s="242" t="s">
        <v>248</v>
      </c>
      <c r="H187" s="243">
        <v>14.85</v>
      </c>
      <c r="I187" s="244"/>
      <c r="J187" s="245">
        <f>ROUND(I187*H187,2)</f>
        <v>0</v>
      </c>
      <c r="K187" s="241" t="s">
        <v>19</v>
      </c>
      <c r="L187" s="246"/>
      <c r="M187" s="247" t="s">
        <v>19</v>
      </c>
      <c r="N187" s="248" t="s">
        <v>46</v>
      </c>
      <c r="O187" s="84"/>
      <c r="P187" s="215">
        <f>O187*H187</f>
        <v>0</v>
      </c>
      <c r="Q187" s="215">
        <v>0.00081999999999999998</v>
      </c>
      <c r="R187" s="215">
        <f>Q187*H187</f>
        <v>0.012176999999999999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184</v>
      </c>
      <c r="AT187" s="217" t="s">
        <v>233</v>
      </c>
      <c r="AU187" s="217" t="s">
        <v>79</v>
      </c>
      <c r="AY187" s="17" t="s">
        <v>151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150</v>
      </c>
      <c r="BK187" s="218">
        <f>ROUND(I187*H187,2)</f>
        <v>0</v>
      </c>
      <c r="BL187" s="17" t="s">
        <v>150</v>
      </c>
      <c r="BM187" s="217" t="s">
        <v>1727</v>
      </c>
    </row>
    <row r="188" s="2" customFormat="1">
      <c r="A188" s="38"/>
      <c r="B188" s="39"/>
      <c r="C188" s="40"/>
      <c r="D188" s="219" t="s">
        <v>157</v>
      </c>
      <c r="E188" s="40"/>
      <c r="F188" s="220" t="s">
        <v>1726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157</v>
      </c>
      <c r="AU188" s="17" t="s">
        <v>79</v>
      </c>
    </row>
    <row r="189" s="12" customFormat="1">
      <c r="A189" s="12"/>
      <c r="B189" s="224"/>
      <c r="C189" s="225"/>
      <c r="D189" s="219" t="s">
        <v>159</v>
      </c>
      <c r="E189" s="226" t="s">
        <v>556</v>
      </c>
      <c r="F189" s="227" t="s">
        <v>1728</v>
      </c>
      <c r="G189" s="225"/>
      <c r="H189" s="228">
        <v>14.85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4" t="s">
        <v>159</v>
      </c>
      <c r="AU189" s="234" t="s">
        <v>79</v>
      </c>
      <c r="AV189" s="12" t="s">
        <v>86</v>
      </c>
      <c r="AW189" s="12" t="s">
        <v>35</v>
      </c>
      <c r="AX189" s="12" t="s">
        <v>79</v>
      </c>
      <c r="AY189" s="234" t="s">
        <v>151</v>
      </c>
    </row>
    <row r="190" s="2" customFormat="1" ht="16.5" customHeight="1">
      <c r="A190" s="38"/>
      <c r="B190" s="39"/>
      <c r="C190" s="206" t="s">
        <v>86</v>
      </c>
      <c r="D190" s="206" t="s">
        <v>152</v>
      </c>
      <c r="E190" s="207" t="s">
        <v>1729</v>
      </c>
      <c r="F190" s="208" t="s">
        <v>1730</v>
      </c>
      <c r="G190" s="209" t="s">
        <v>248</v>
      </c>
      <c r="H190" s="210">
        <v>137.29499999999999</v>
      </c>
      <c r="I190" s="211"/>
      <c r="J190" s="212">
        <f>ROUND(I190*H190,2)</f>
        <v>0</v>
      </c>
      <c r="K190" s="208" t="s">
        <v>19</v>
      </c>
      <c r="L190" s="44"/>
      <c r="M190" s="213" t="s">
        <v>19</v>
      </c>
      <c r="N190" s="214" t="s">
        <v>46</v>
      </c>
      <c r="O190" s="84"/>
      <c r="P190" s="215">
        <f>O190*H190</f>
        <v>0</v>
      </c>
      <c r="Q190" s="215">
        <v>0.0065599999999999999</v>
      </c>
      <c r="R190" s="215">
        <f>Q190*H190</f>
        <v>0.90065519999999988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150</v>
      </c>
      <c r="AT190" s="217" t="s">
        <v>152</v>
      </c>
      <c r="AU190" s="217" t="s">
        <v>79</v>
      </c>
      <c r="AY190" s="17" t="s">
        <v>151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150</v>
      </c>
      <c r="BK190" s="218">
        <f>ROUND(I190*H190,2)</f>
        <v>0</v>
      </c>
      <c r="BL190" s="17" t="s">
        <v>150</v>
      </c>
      <c r="BM190" s="217" t="s">
        <v>1731</v>
      </c>
    </row>
    <row r="191" s="2" customFormat="1">
      <c r="A191" s="38"/>
      <c r="B191" s="39"/>
      <c r="C191" s="40"/>
      <c r="D191" s="219" t="s">
        <v>157</v>
      </c>
      <c r="E191" s="40"/>
      <c r="F191" s="220" t="s">
        <v>1730</v>
      </c>
      <c r="G191" s="40"/>
      <c r="H191" s="40"/>
      <c r="I191" s="221"/>
      <c r="J191" s="40"/>
      <c r="K191" s="40"/>
      <c r="L191" s="44"/>
      <c r="M191" s="222"/>
      <c r="N191" s="22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157</v>
      </c>
      <c r="AU191" s="17" t="s">
        <v>79</v>
      </c>
    </row>
    <row r="192" s="2" customFormat="1" ht="16.5" customHeight="1">
      <c r="A192" s="38"/>
      <c r="B192" s="39"/>
      <c r="C192" s="206" t="s">
        <v>164</v>
      </c>
      <c r="D192" s="206" t="s">
        <v>152</v>
      </c>
      <c r="E192" s="207" t="s">
        <v>1732</v>
      </c>
      <c r="F192" s="208" t="s">
        <v>1733</v>
      </c>
      <c r="G192" s="209" t="s">
        <v>248</v>
      </c>
      <c r="H192" s="210">
        <v>1098.3599999999999</v>
      </c>
      <c r="I192" s="211"/>
      <c r="J192" s="212">
        <f>ROUND(I192*H192,2)</f>
        <v>0</v>
      </c>
      <c r="K192" s="208" t="s">
        <v>19</v>
      </c>
      <c r="L192" s="44"/>
      <c r="M192" s="213" t="s">
        <v>19</v>
      </c>
      <c r="N192" s="214" t="s">
        <v>46</v>
      </c>
      <c r="O192" s="84"/>
      <c r="P192" s="215">
        <f>O192*H192</f>
        <v>0</v>
      </c>
      <c r="Q192" s="215">
        <v>0.00131</v>
      </c>
      <c r="R192" s="215">
        <f>Q192*H192</f>
        <v>1.4388515999999998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150</v>
      </c>
      <c r="AT192" s="217" t="s">
        <v>152</v>
      </c>
      <c r="AU192" s="217" t="s">
        <v>79</v>
      </c>
      <c r="AY192" s="17" t="s">
        <v>151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150</v>
      </c>
      <c r="BK192" s="218">
        <f>ROUND(I192*H192,2)</f>
        <v>0</v>
      </c>
      <c r="BL192" s="17" t="s">
        <v>150</v>
      </c>
      <c r="BM192" s="217" t="s">
        <v>1734</v>
      </c>
    </row>
    <row r="193" s="2" customFormat="1">
      <c r="A193" s="38"/>
      <c r="B193" s="39"/>
      <c r="C193" s="40"/>
      <c r="D193" s="219" t="s">
        <v>157</v>
      </c>
      <c r="E193" s="40"/>
      <c r="F193" s="220" t="s">
        <v>1733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157</v>
      </c>
      <c r="AU193" s="17" t="s">
        <v>79</v>
      </c>
    </row>
    <row r="194" s="2" customFormat="1" ht="16.5" customHeight="1">
      <c r="A194" s="38"/>
      <c r="B194" s="39"/>
      <c r="C194" s="206" t="s">
        <v>150</v>
      </c>
      <c r="D194" s="206" t="s">
        <v>152</v>
      </c>
      <c r="E194" s="207" t="s">
        <v>1735</v>
      </c>
      <c r="F194" s="208" t="s">
        <v>1736</v>
      </c>
      <c r="G194" s="209" t="s">
        <v>248</v>
      </c>
      <c r="H194" s="210">
        <v>82.5</v>
      </c>
      <c r="I194" s="211"/>
      <c r="J194" s="212">
        <f>ROUND(I194*H194,2)</f>
        <v>0</v>
      </c>
      <c r="K194" s="208" t="s">
        <v>19</v>
      </c>
      <c r="L194" s="44"/>
      <c r="M194" s="213" t="s">
        <v>19</v>
      </c>
      <c r="N194" s="214" t="s">
        <v>46</v>
      </c>
      <c r="O194" s="84"/>
      <c r="P194" s="215">
        <f>O194*H194</f>
        <v>0</v>
      </c>
      <c r="Q194" s="215">
        <v>0.00025999999999999998</v>
      </c>
      <c r="R194" s="215">
        <f>Q194*H194</f>
        <v>0.021449999999999997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150</v>
      </c>
      <c r="AT194" s="217" t="s">
        <v>152</v>
      </c>
      <c r="AU194" s="217" t="s">
        <v>79</v>
      </c>
      <c r="AY194" s="17" t="s">
        <v>151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150</v>
      </c>
      <c r="BK194" s="218">
        <f>ROUND(I194*H194,2)</f>
        <v>0</v>
      </c>
      <c r="BL194" s="17" t="s">
        <v>150</v>
      </c>
      <c r="BM194" s="217" t="s">
        <v>1737</v>
      </c>
    </row>
    <row r="195" s="2" customFormat="1">
      <c r="A195" s="38"/>
      <c r="B195" s="39"/>
      <c r="C195" s="40"/>
      <c r="D195" s="219" t="s">
        <v>157</v>
      </c>
      <c r="E195" s="40"/>
      <c r="F195" s="220" t="s">
        <v>1736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157</v>
      </c>
      <c r="AU195" s="17" t="s">
        <v>79</v>
      </c>
    </row>
    <row r="196" s="12" customFormat="1">
      <c r="A196" s="12"/>
      <c r="B196" s="224"/>
      <c r="C196" s="225"/>
      <c r="D196" s="219" t="s">
        <v>159</v>
      </c>
      <c r="E196" s="226" t="s">
        <v>370</v>
      </c>
      <c r="F196" s="227" t="s">
        <v>1738</v>
      </c>
      <c r="G196" s="225"/>
      <c r="H196" s="228">
        <v>82.5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4" t="s">
        <v>159</v>
      </c>
      <c r="AU196" s="234" t="s">
        <v>79</v>
      </c>
      <c r="AV196" s="12" t="s">
        <v>86</v>
      </c>
      <c r="AW196" s="12" t="s">
        <v>35</v>
      </c>
      <c r="AX196" s="12" t="s">
        <v>79</v>
      </c>
      <c r="AY196" s="234" t="s">
        <v>151</v>
      </c>
    </row>
    <row r="197" s="2" customFormat="1" ht="16.5" customHeight="1">
      <c r="A197" s="38"/>
      <c r="B197" s="39"/>
      <c r="C197" s="206" t="s">
        <v>171</v>
      </c>
      <c r="D197" s="206" t="s">
        <v>152</v>
      </c>
      <c r="E197" s="207" t="s">
        <v>1739</v>
      </c>
      <c r="F197" s="208" t="s">
        <v>1740</v>
      </c>
      <c r="G197" s="209" t="s">
        <v>248</v>
      </c>
      <c r="H197" s="210">
        <v>8.6999999999999993</v>
      </c>
      <c r="I197" s="211"/>
      <c r="J197" s="212">
        <f>ROUND(I197*H197,2)</f>
        <v>0</v>
      </c>
      <c r="K197" s="208" t="s">
        <v>19</v>
      </c>
      <c r="L197" s="44"/>
      <c r="M197" s="213" t="s">
        <v>19</v>
      </c>
      <c r="N197" s="214" t="s">
        <v>46</v>
      </c>
      <c r="O197" s="84"/>
      <c r="P197" s="215">
        <f>O197*H197</f>
        <v>0</v>
      </c>
      <c r="Q197" s="215">
        <v>0.0043800000000000002</v>
      </c>
      <c r="R197" s="215">
        <f>Q197*H197</f>
        <v>0.038106000000000001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150</v>
      </c>
      <c r="AT197" s="217" t="s">
        <v>152</v>
      </c>
      <c r="AU197" s="217" t="s">
        <v>79</v>
      </c>
      <c r="AY197" s="17" t="s">
        <v>151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150</v>
      </c>
      <c r="BK197" s="218">
        <f>ROUND(I197*H197,2)</f>
        <v>0</v>
      </c>
      <c r="BL197" s="17" t="s">
        <v>150</v>
      </c>
      <c r="BM197" s="217" t="s">
        <v>1741</v>
      </c>
    </row>
    <row r="198" s="2" customFormat="1">
      <c r="A198" s="38"/>
      <c r="B198" s="39"/>
      <c r="C198" s="40"/>
      <c r="D198" s="219" t="s">
        <v>157</v>
      </c>
      <c r="E198" s="40"/>
      <c r="F198" s="220" t="s">
        <v>1740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79</v>
      </c>
    </row>
    <row r="199" s="12" customFormat="1">
      <c r="A199" s="12"/>
      <c r="B199" s="224"/>
      <c r="C199" s="225"/>
      <c r="D199" s="219" t="s">
        <v>159</v>
      </c>
      <c r="E199" s="226" t="s">
        <v>374</v>
      </c>
      <c r="F199" s="227" t="s">
        <v>1742</v>
      </c>
      <c r="G199" s="225"/>
      <c r="H199" s="228">
        <v>8.6999999999999993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4" t="s">
        <v>159</v>
      </c>
      <c r="AU199" s="234" t="s">
        <v>79</v>
      </c>
      <c r="AV199" s="12" t="s">
        <v>86</v>
      </c>
      <c r="AW199" s="12" t="s">
        <v>35</v>
      </c>
      <c r="AX199" s="12" t="s">
        <v>79</v>
      </c>
      <c r="AY199" s="234" t="s">
        <v>151</v>
      </c>
    </row>
    <row r="200" s="2" customFormat="1" ht="16.5" customHeight="1">
      <c r="A200" s="38"/>
      <c r="B200" s="39"/>
      <c r="C200" s="206" t="s">
        <v>176</v>
      </c>
      <c r="D200" s="206" t="s">
        <v>152</v>
      </c>
      <c r="E200" s="207" t="s">
        <v>1743</v>
      </c>
      <c r="F200" s="208" t="s">
        <v>1744</v>
      </c>
      <c r="G200" s="209" t="s">
        <v>248</v>
      </c>
      <c r="H200" s="210">
        <v>41.700000000000003</v>
      </c>
      <c r="I200" s="211"/>
      <c r="J200" s="212">
        <f>ROUND(I200*H200,2)</f>
        <v>0</v>
      </c>
      <c r="K200" s="208" t="s">
        <v>19</v>
      </c>
      <c r="L200" s="44"/>
      <c r="M200" s="213" t="s">
        <v>19</v>
      </c>
      <c r="N200" s="214" t="s">
        <v>46</v>
      </c>
      <c r="O200" s="84"/>
      <c r="P200" s="215">
        <f>O200*H200</f>
        <v>0</v>
      </c>
      <c r="Q200" s="215">
        <v>0.00013999999999999999</v>
      </c>
      <c r="R200" s="215">
        <f>Q200*H200</f>
        <v>0.0058380000000000003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150</v>
      </c>
      <c r="AT200" s="217" t="s">
        <v>152</v>
      </c>
      <c r="AU200" s="217" t="s">
        <v>79</v>
      </c>
      <c r="AY200" s="17" t="s">
        <v>151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150</v>
      </c>
      <c r="BK200" s="218">
        <f>ROUND(I200*H200,2)</f>
        <v>0</v>
      </c>
      <c r="BL200" s="17" t="s">
        <v>150</v>
      </c>
      <c r="BM200" s="217" t="s">
        <v>1745</v>
      </c>
    </row>
    <row r="201" s="2" customFormat="1">
      <c r="A201" s="38"/>
      <c r="B201" s="39"/>
      <c r="C201" s="40"/>
      <c r="D201" s="219" t="s">
        <v>157</v>
      </c>
      <c r="E201" s="40"/>
      <c r="F201" s="220" t="s">
        <v>1744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157</v>
      </c>
      <c r="AU201" s="17" t="s">
        <v>79</v>
      </c>
    </row>
    <row r="202" s="2" customFormat="1" ht="24.15" customHeight="1">
      <c r="A202" s="38"/>
      <c r="B202" s="39"/>
      <c r="C202" s="206" t="s">
        <v>180</v>
      </c>
      <c r="D202" s="206" t="s">
        <v>152</v>
      </c>
      <c r="E202" s="207" t="s">
        <v>1746</v>
      </c>
      <c r="F202" s="208" t="s">
        <v>1747</v>
      </c>
      <c r="G202" s="209" t="s">
        <v>248</v>
      </c>
      <c r="H202" s="210">
        <v>13.75</v>
      </c>
      <c r="I202" s="211"/>
      <c r="J202" s="212">
        <f>ROUND(I202*H202,2)</f>
        <v>0</v>
      </c>
      <c r="K202" s="208" t="s">
        <v>19</v>
      </c>
      <c r="L202" s="44"/>
      <c r="M202" s="213" t="s">
        <v>19</v>
      </c>
      <c r="N202" s="214" t="s">
        <v>46</v>
      </c>
      <c r="O202" s="84"/>
      <c r="P202" s="215">
        <f>O202*H202</f>
        <v>0</v>
      </c>
      <c r="Q202" s="215">
        <v>0.0083499999999999998</v>
      </c>
      <c r="R202" s="215">
        <f>Q202*H202</f>
        <v>0.1148125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150</v>
      </c>
      <c r="AT202" s="217" t="s">
        <v>152</v>
      </c>
      <c r="AU202" s="217" t="s">
        <v>79</v>
      </c>
      <c r="AY202" s="17" t="s">
        <v>151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150</v>
      </c>
      <c r="BK202" s="218">
        <f>ROUND(I202*H202,2)</f>
        <v>0</v>
      </c>
      <c r="BL202" s="17" t="s">
        <v>150</v>
      </c>
      <c r="BM202" s="217" t="s">
        <v>1748</v>
      </c>
    </row>
    <row r="203" s="2" customFormat="1">
      <c r="A203" s="38"/>
      <c r="B203" s="39"/>
      <c r="C203" s="40"/>
      <c r="D203" s="219" t="s">
        <v>157</v>
      </c>
      <c r="E203" s="40"/>
      <c r="F203" s="220" t="s">
        <v>1747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157</v>
      </c>
      <c r="AU203" s="17" t="s">
        <v>79</v>
      </c>
    </row>
    <row r="204" s="12" customFormat="1">
      <c r="A204" s="12"/>
      <c r="B204" s="224"/>
      <c r="C204" s="225"/>
      <c r="D204" s="219" t="s">
        <v>159</v>
      </c>
      <c r="E204" s="226" t="s">
        <v>395</v>
      </c>
      <c r="F204" s="227" t="s">
        <v>1749</v>
      </c>
      <c r="G204" s="225"/>
      <c r="H204" s="228">
        <v>13.75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4" t="s">
        <v>159</v>
      </c>
      <c r="AU204" s="234" t="s">
        <v>79</v>
      </c>
      <c r="AV204" s="12" t="s">
        <v>86</v>
      </c>
      <c r="AW204" s="12" t="s">
        <v>35</v>
      </c>
      <c r="AX204" s="12" t="s">
        <v>79</v>
      </c>
      <c r="AY204" s="234" t="s">
        <v>151</v>
      </c>
    </row>
    <row r="205" s="2" customFormat="1" ht="24.15" customHeight="1">
      <c r="A205" s="38"/>
      <c r="B205" s="39"/>
      <c r="C205" s="206" t="s">
        <v>184</v>
      </c>
      <c r="D205" s="206" t="s">
        <v>152</v>
      </c>
      <c r="E205" s="207" t="s">
        <v>1750</v>
      </c>
      <c r="F205" s="208" t="s">
        <v>1751</v>
      </c>
      <c r="G205" s="209" t="s">
        <v>248</v>
      </c>
      <c r="H205" s="210">
        <v>71.5</v>
      </c>
      <c r="I205" s="211"/>
      <c r="J205" s="212">
        <f>ROUND(I205*H205,2)</f>
        <v>0</v>
      </c>
      <c r="K205" s="208" t="s">
        <v>19</v>
      </c>
      <c r="L205" s="44"/>
      <c r="M205" s="213" t="s">
        <v>19</v>
      </c>
      <c r="N205" s="214" t="s">
        <v>46</v>
      </c>
      <c r="O205" s="84"/>
      <c r="P205" s="215">
        <f>O205*H205</f>
        <v>0</v>
      </c>
      <c r="Q205" s="215">
        <v>0.01243</v>
      </c>
      <c r="R205" s="215">
        <f>Q205*H205</f>
        <v>0.88874500000000001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150</v>
      </c>
      <c r="AT205" s="217" t="s">
        <v>152</v>
      </c>
      <c r="AU205" s="217" t="s">
        <v>79</v>
      </c>
      <c r="AY205" s="17" t="s">
        <v>151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150</v>
      </c>
      <c r="BK205" s="218">
        <f>ROUND(I205*H205,2)</f>
        <v>0</v>
      </c>
      <c r="BL205" s="17" t="s">
        <v>150</v>
      </c>
      <c r="BM205" s="217" t="s">
        <v>1752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1751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79</v>
      </c>
    </row>
    <row r="207" s="12" customFormat="1">
      <c r="A207" s="12"/>
      <c r="B207" s="224"/>
      <c r="C207" s="225"/>
      <c r="D207" s="219" t="s">
        <v>159</v>
      </c>
      <c r="E207" s="226" t="s">
        <v>419</v>
      </c>
      <c r="F207" s="227" t="s">
        <v>1753</v>
      </c>
      <c r="G207" s="225"/>
      <c r="H207" s="228">
        <v>71.5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4" t="s">
        <v>159</v>
      </c>
      <c r="AU207" s="234" t="s">
        <v>79</v>
      </c>
      <c r="AV207" s="12" t="s">
        <v>86</v>
      </c>
      <c r="AW207" s="12" t="s">
        <v>35</v>
      </c>
      <c r="AX207" s="12" t="s">
        <v>79</v>
      </c>
      <c r="AY207" s="234" t="s">
        <v>151</v>
      </c>
    </row>
    <row r="208" s="2" customFormat="1" ht="16.5" customHeight="1">
      <c r="A208" s="38"/>
      <c r="B208" s="39"/>
      <c r="C208" s="206" t="s">
        <v>188</v>
      </c>
      <c r="D208" s="206" t="s">
        <v>152</v>
      </c>
      <c r="E208" s="207" t="s">
        <v>1754</v>
      </c>
      <c r="F208" s="208" t="s">
        <v>1755</v>
      </c>
      <c r="G208" s="209" t="s">
        <v>248</v>
      </c>
      <c r="H208" s="210">
        <v>41.700000000000003</v>
      </c>
      <c r="I208" s="211"/>
      <c r="J208" s="212">
        <f>ROUND(I208*H208,2)</f>
        <v>0</v>
      </c>
      <c r="K208" s="208" t="s">
        <v>19</v>
      </c>
      <c r="L208" s="44"/>
      <c r="M208" s="213" t="s">
        <v>19</v>
      </c>
      <c r="N208" s="214" t="s">
        <v>46</v>
      </c>
      <c r="O208" s="84"/>
      <c r="P208" s="215">
        <f>O208*H208</f>
        <v>0</v>
      </c>
      <c r="Q208" s="215">
        <v>0.0018</v>
      </c>
      <c r="R208" s="215">
        <f>Q208*H208</f>
        <v>0.075060000000000002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150</v>
      </c>
      <c r="AT208" s="217" t="s">
        <v>152</v>
      </c>
      <c r="AU208" s="217" t="s">
        <v>79</v>
      </c>
      <c r="AY208" s="17" t="s">
        <v>151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150</v>
      </c>
      <c r="BK208" s="218">
        <f>ROUND(I208*H208,2)</f>
        <v>0</v>
      </c>
      <c r="BL208" s="17" t="s">
        <v>150</v>
      </c>
      <c r="BM208" s="217" t="s">
        <v>1756</v>
      </c>
    </row>
    <row r="209" s="2" customFormat="1">
      <c r="A209" s="38"/>
      <c r="B209" s="39"/>
      <c r="C209" s="40"/>
      <c r="D209" s="219" t="s">
        <v>157</v>
      </c>
      <c r="E209" s="40"/>
      <c r="F209" s="220" t="s">
        <v>1755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157</v>
      </c>
      <c r="AU209" s="17" t="s">
        <v>79</v>
      </c>
    </row>
    <row r="210" s="2" customFormat="1" ht="21.75" customHeight="1">
      <c r="A210" s="38"/>
      <c r="B210" s="39"/>
      <c r="C210" s="206" t="s">
        <v>194</v>
      </c>
      <c r="D210" s="206" t="s">
        <v>152</v>
      </c>
      <c r="E210" s="207" t="s">
        <v>1757</v>
      </c>
      <c r="F210" s="208" t="s">
        <v>1758</v>
      </c>
      <c r="G210" s="209" t="s">
        <v>254</v>
      </c>
      <c r="H210" s="210">
        <v>2.464</v>
      </c>
      <c r="I210" s="211"/>
      <c r="J210" s="212">
        <f>ROUND(I210*H210,2)</f>
        <v>0</v>
      </c>
      <c r="K210" s="208" t="s">
        <v>19</v>
      </c>
      <c r="L210" s="44"/>
      <c r="M210" s="213" t="s">
        <v>19</v>
      </c>
      <c r="N210" s="214" t="s">
        <v>46</v>
      </c>
      <c r="O210" s="84"/>
      <c r="P210" s="215">
        <f>O210*H210</f>
        <v>0</v>
      </c>
      <c r="Q210" s="215">
        <v>2.5018699999999998</v>
      </c>
      <c r="R210" s="215">
        <f>Q210*H210</f>
        <v>6.1646076799999996</v>
      </c>
      <c r="S210" s="215">
        <v>0</v>
      </c>
      <c r="T210" s="21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7" t="s">
        <v>150</v>
      </c>
      <c r="AT210" s="217" t="s">
        <v>152</v>
      </c>
      <c r="AU210" s="217" t="s">
        <v>79</v>
      </c>
      <c r="AY210" s="17" t="s">
        <v>151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7" t="s">
        <v>150</v>
      </c>
      <c r="BK210" s="218">
        <f>ROUND(I210*H210,2)</f>
        <v>0</v>
      </c>
      <c r="BL210" s="17" t="s">
        <v>150</v>
      </c>
      <c r="BM210" s="217" t="s">
        <v>1759</v>
      </c>
    </row>
    <row r="211" s="2" customFormat="1">
      <c r="A211" s="38"/>
      <c r="B211" s="39"/>
      <c r="C211" s="40"/>
      <c r="D211" s="219" t="s">
        <v>157</v>
      </c>
      <c r="E211" s="40"/>
      <c r="F211" s="220" t="s">
        <v>1758</v>
      </c>
      <c r="G211" s="40"/>
      <c r="H211" s="40"/>
      <c r="I211" s="221"/>
      <c r="J211" s="40"/>
      <c r="K211" s="40"/>
      <c r="L211" s="44"/>
      <c r="M211" s="222"/>
      <c r="N211" s="223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157</v>
      </c>
      <c r="AU211" s="17" t="s">
        <v>79</v>
      </c>
    </row>
    <row r="212" s="12" customFormat="1">
      <c r="A212" s="12"/>
      <c r="B212" s="224"/>
      <c r="C212" s="225"/>
      <c r="D212" s="219" t="s">
        <v>159</v>
      </c>
      <c r="E212" s="226" t="s">
        <v>400</v>
      </c>
      <c r="F212" s="227" t="s">
        <v>1760</v>
      </c>
      <c r="G212" s="225"/>
      <c r="H212" s="228">
        <v>2.464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4" t="s">
        <v>159</v>
      </c>
      <c r="AU212" s="234" t="s">
        <v>79</v>
      </c>
      <c r="AV212" s="12" t="s">
        <v>86</v>
      </c>
      <c r="AW212" s="12" t="s">
        <v>35</v>
      </c>
      <c r="AX212" s="12" t="s">
        <v>79</v>
      </c>
      <c r="AY212" s="234" t="s">
        <v>151</v>
      </c>
    </row>
    <row r="213" s="2" customFormat="1" ht="16.5" customHeight="1">
      <c r="A213" s="38"/>
      <c r="B213" s="39"/>
      <c r="C213" s="206" t="s">
        <v>198</v>
      </c>
      <c r="D213" s="206" t="s">
        <v>152</v>
      </c>
      <c r="E213" s="207" t="s">
        <v>1761</v>
      </c>
      <c r="F213" s="208" t="s">
        <v>1762</v>
      </c>
      <c r="G213" s="209" t="s">
        <v>254</v>
      </c>
      <c r="H213" s="210">
        <v>2.464</v>
      </c>
      <c r="I213" s="211"/>
      <c r="J213" s="212">
        <f>ROUND(I213*H213,2)</f>
        <v>0</v>
      </c>
      <c r="K213" s="208" t="s">
        <v>19</v>
      </c>
      <c r="L213" s="44"/>
      <c r="M213" s="213" t="s">
        <v>19</v>
      </c>
      <c r="N213" s="214" t="s">
        <v>46</v>
      </c>
      <c r="O213" s="84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7" t="s">
        <v>150</v>
      </c>
      <c r="AT213" s="217" t="s">
        <v>152</v>
      </c>
      <c r="AU213" s="217" t="s">
        <v>79</v>
      </c>
      <c r="AY213" s="17" t="s">
        <v>151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7" t="s">
        <v>150</v>
      </c>
      <c r="BK213" s="218">
        <f>ROUND(I213*H213,2)</f>
        <v>0</v>
      </c>
      <c r="BL213" s="17" t="s">
        <v>150</v>
      </c>
      <c r="BM213" s="217" t="s">
        <v>1763</v>
      </c>
    </row>
    <row r="214" s="2" customFormat="1">
      <c r="A214" s="38"/>
      <c r="B214" s="39"/>
      <c r="C214" s="40"/>
      <c r="D214" s="219" t="s">
        <v>157</v>
      </c>
      <c r="E214" s="40"/>
      <c r="F214" s="220" t="s">
        <v>1762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157</v>
      </c>
      <c r="AU214" s="17" t="s">
        <v>79</v>
      </c>
    </row>
    <row r="215" s="12" customFormat="1">
      <c r="A215" s="12"/>
      <c r="B215" s="224"/>
      <c r="C215" s="225"/>
      <c r="D215" s="219" t="s">
        <v>159</v>
      </c>
      <c r="E215" s="226" t="s">
        <v>441</v>
      </c>
      <c r="F215" s="227" t="s">
        <v>1760</v>
      </c>
      <c r="G215" s="225"/>
      <c r="H215" s="228">
        <v>2.464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4" t="s">
        <v>159</v>
      </c>
      <c r="AU215" s="234" t="s">
        <v>79</v>
      </c>
      <c r="AV215" s="12" t="s">
        <v>86</v>
      </c>
      <c r="AW215" s="12" t="s">
        <v>35</v>
      </c>
      <c r="AX215" s="12" t="s">
        <v>79</v>
      </c>
      <c r="AY215" s="234" t="s">
        <v>151</v>
      </c>
    </row>
    <row r="216" s="2" customFormat="1" ht="21.75" customHeight="1">
      <c r="A216" s="38"/>
      <c r="B216" s="39"/>
      <c r="C216" s="206" t="s">
        <v>202</v>
      </c>
      <c r="D216" s="206" t="s">
        <v>152</v>
      </c>
      <c r="E216" s="207" t="s">
        <v>1764</v>
      </c>
      <c r="F216" s="208" t="s">
        <v>1765</v>
      </c>
      <c r="G216" s="209" t="s">
        <v>254</v>
      </c>
      <c r="H216" s="210">
        <v>2.464</v>
      </c>
      <c r="I216" s="211"/>
      <c r="J216" s="212">
        <f>ROUND(I216*H216,2)</f>
        <v>0</v>
      </c>
      <c r="K216" s="208" t="s">
        <v>19</v>
      </c>
      <c r="L216" s="44"/>
      <c r="M216" s="213" t="s">
        <v>19</v>
      </c>
      <c r="N216" s="214" t="s">
        <v>46</v>
      </c>
      <c r="O216" s="84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150</v>
      </c>
      <c r="AT216" s="217" t="s">
        <v>152</v>
      </c>
      <c r="AU216" s="217" t="s">
        <v>79</v>
      </c>
      <c r="AY216" s="17" t="s">
        <v>151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150</v>
      </c>
      <c r="BK216" s="218">
        <f>ROUND(I216*H216,2)</f>
        <v>0</v>
      </c>
      <c r="BL216" s="17" t="s">
        <v>150</v>
      </c>
      <c r="BM216" s="217" t="s">
        <v>1766</v>
      </c>
    </row>
    <row r="217" s="2" customFormat="1">
      <c r="A217" s="38"/>
      <c r="B217" s="39"/>
      <c r="C217" s="40"/>
      <c r="D217" s="219" t="s">
        <v>157</v>
      </c>
      <c r="E217" s="40"/>
      <c r="F217" s="220" t="s">
        <v>1765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157</v>
      </c>
      <c r="AU217" s="17" t="s">
        <v>79</v>
      </c>
    </row>
    <row r="218" s="12" customFormat="1">
      <c r="A218" s="12"/>
      <c r="B218" s="224"/>
      <c r="C218" s="225"/>
      <c r="D218" s="219" t="s">
        <v>159</v>
      </c>
      <c r="E218" s="226" t="s">
        <v>561</v>
      </c>
      <c r="F218" s="227" t="s">
        <v>1760</v>
      </c>
      <c r="G218" s="225"/>
      <c r="H218" s="228">
        <v>2.464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4" t="s">
        <v>159</v>
      </c>
      <c r="AU218" s="234" t="s">
        <v>79</v>
      </c>
      <c r="AV218" s="12" t="s">
        <v>86</v>
      </c>
      <c r="AW218" s="12" t="s">
        <v>35</v>
      </c>
      <c r="AX218" s="12" t="s">
        <v>79</v>
      </c>
      <c r="AY218" s="234" t="s">
        <v>151</v>
      </c>
    </row>
    <row r="219" s="2" customFormat="1" ht="16.5" customHeight="1">
      <c r="A219" s="38"/>
      <c r="B219" s="39"/>
      <c r="C219" s="206" t="s">
        <v>206</v>
      </c>
      <c r="D219" s="206" t="s">
        <v>152</v>
      </c>
      <c r="E219" s="207" t="s">
        <v>1767</v>
      </c>
      <c r="F219" s="208" t="s">
        <v>1768</v>
      </c>
      <c r="G219" s="209" t="s">
        <v>254</v>
      </c>
      <c r="H219" s="210">
        <v>0.52800000000000002</v>
      </c>
      <c r="I219" s="211"/>
      <c r="J219" s="212">
        <f>ROUND(I219*H219,2)</f>
        <v>0</v>
      </c>
      <c r="K219" s="208" t="s">
        <v>19</v>
      </c>
      <c r="L219" s="44"/>
      <c r="M219" s="213" t="s">
        <v>19</v>
      </c>
      <c r="N219" s="214" t="s">
        <v>46</v>
      </c>
      <c r="O219" s="84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7" t="s">
        <v>150</v>
      </c>
      <c r="AT219" s="217" t="s">
        <v>152</v>
      </c>
      <c r="AU219" s="217" t="s">
        <v>79</v>
      </c>
      <c r="AY219" s="17" t="s">
        <v>151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7" t="s">
        <v>150</v>
      </c>
      <c r="BK219" s="218">
        <f>ROUND(I219*H219,2)</f>
        <v>0</v>
      </c>
      <c r="BL219" s="17" t="s">
        <v>150</v>
      </c>
      <c r="BM219" s="217" t="s">
        <v>1769</v>
      </c>
    </row>
    <row r="220" s="2" customFormat="1">
      <c r="A220" s="38"/>
      <c r="B220" s="39"/>
      <c r="C220" s="40"/>
      <c r="D220" s="219" t="s">
        <v>157</v>
      </c>
      <c r="E220" s="40"/>
      <c r="F220" s="220" t="s">
        <v>1768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157</v>
      </c>
      <c r="AU220" s="17" t="s">
        <v>79</v>
      </c>
    </row>
    <row r="221" s="12" customFormat="1">
      <c r="A221" s="12"/>
      <c r="B221" s="224"/>
      <c r="C221" s="225"/>
      <c r="D221" s="219" t="s">
        <v>159</v>
      </c>
      <c r="E221" s="226" t="s">
        <v>564</v>
      </c>
      <c r="F221" s="227" t="s">
        <v>1770</v>
      </c>
      <c r="G221" s="225"/>
      <c r="H221" s="228">
        <v>0.52800000000000002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4" t="s">
        <v>159</v>
      </c>
      <c r="AU221" s="234" t="s">
        <v>79</v>
      </c>
      <c r="AV221" s="12" t="s">
        <v>86</v>
      </c>
      <c r="AW221" s="12" t="s">
        <v>35</v>
      </c>
      <c r="AX221" s="12" t="s">
        <v>79</v>
      </c>
      <c r="AY221" s="234" t="s">
        <v>151</v>
      </c>
    </row>
    <row r="222" s="2" customFormat="1" ht="16.5" customHeight="1">
      <c r="A222" s="38"/>
      <c r="B222" s="39"/>
      <c r="C222" s="206" t="s">
        <v>210</v>
      </c>
      <c r="D222" s="206" t="s">
        <v>152</v>
      </c>
      <c r="E222" s="207" t="s">
        <v>1771</v>
      </c>
      <c r="F222" s="208" t="s">
        <v>1772</v>
      </c>
      <c r="G222" s="209" t="s">
        <v>242</v>
      </c>
      <c r="H222" s="210">
        <v>0.128</v>
      </c>
      <c r="I222" s="211"/>
      <c r="J222" s="212">
        <f>ROUND(I222*H222,2)</f>
        <v>0</v>
      </c>
      <c r="K222" s="208" t="s">
        <v>19</v>
      </c>
      <c r="L222" s="44"/>
      <c r="M222" s="213" t="s">
        <v>19</v>
      </c>
      <c r="N222" s="214" t="s">
        <v>46</v>
      </c>
      <c r="O222" s="84"/>
      <c r="P222" s="215">
        <f>O222*H222</f>
        <v>0</v>
      </c>
      <c r="Q222" s="215">
        <v>1.06277</v>
      </c>
      <c r="R222" s="215">
        <f>Q222*H222</f>
        <v>0.13603456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150</v>
      </c>
      <c r="AT222" s="217" t="s">
        <v>152</v>
      </c>
      <c r="AU222" s="217" t="s">
        <v>79</v>
      </c>
      <c r="AY222" s="17" t="s">
        <v>151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150</v>
      </c>
      <c r="BK222" s="218">
        <f>ROUND(I222*H222,2)</f>
        <v>0</v>
      </c>
      <c r="BL222" s="17" t="s">
        <v>150</v>
      </c>
      <c r="BM222" s="217" t="s">
        <v>1773</v>
      </c>
    </row>
    <row r="223" s="2" customFormat="1">
      <c r="A223" s="38"/>
      <c r="B223" s="39"/>
      <c r="C223" s="40"/>
      <c r="D223" s="219" t="s">
        <v>157</v>
      </c>
      <c r="E223" s="40"/>
      <c r="F223" s="220" t="s">
        <v>1772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157</v>
      </c>
      <c r="AU223" s="17" t="s">
        <v>79</v>
      </c>
    </row>
    <row r="224" s="12" customFormat="1">
      <c r="A224" s="12"/>
      <c r="B224" s="224"/>
      <c r="C224" s="225"/>
      <c r="D224" s="219" t="s">
        <v>159</v>
      </c>
      <c r="E224" s="226" t="s">
        <v>430</v>
      </c>
      <c r="F224" s="227" t="s">
        <v>1774</v>
      </c>
      <c r="G224" s="225"/>
      <c r="H224" s="228">
        <v>0.128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4" t="s">
        <v>159</v>
      </c>
      <c r="AU224" s="234" t="s">
        <v>79</v>
      </c>
      <c r="AV224" s="12" t="s">
        <v>86</v>
      </c>
      <c r="AW224" s="12" t="s">
        <v>35</v>
      </c>
      <c r="AX224" s="12" t="s">
        <v>79</v>
      </c>
      <c r="AY224" s="234" t="s">
        <v>151</v>
      </c>
    </row>
    <row r="225" s="2" customFormat="1" ht="16.5" customHeight="1">
      <c r="A225" s="38"/>
      <c r="B225" s="39"/>
      <c r="C225" s="239" t="s">
        <v>214</v>
      </c>
      <c r="D225" s="239" t="s">
        <v>233</v>
      </c>
      <c r="E225" s="240" t="s">
        <v>1775</v>
      </c>
      <c r="F225" s="241" t="s">
        <v>1776</v>
      </c>
      <c r="G225" s="242" t="s">
        <v>248</v>
      </c>
      <c r="H225" s="243">
        <v>77.219999999999999</v>
      </c>
      <c r="I225" s="244"/>
      <c r="J225" s="245">
        <f>ROUND(I225*H225,2)</f>
        <v>0</v>
      </c>
      <c r="K225" s="241" t="s">
        <v>19</v>
      </c>
      <c r="L225" s="246"/>
      <c r="M225" s="247" t="s">
        <v>19</v>
      </c>
      <c r="N225" s="248" t="s">
        <v>46</v>
      </c>
      <c r="O225" s="84"/>
      <c r="P225" s="215">
        <f>O225*H225</f>
        <v>0</v>
      </c>
      <c r="Q225" s="215">
        <v>0.0030000000000000001</v>
      </c>
      <c r="R225" s="215">
        <f>Q225*H225</f>
        <v>0.23166000000000001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184</v>
      </c>
      <c r="AT225" s="217" t="s">
        <v>233</v>
      </c>
      <c r="AU225" s="217" t="s">
        <v>79</v>
      </c>
      <c r="AY225" s="17" t="s">
        <v>151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150</v>
      </c>
      <c r="BK225" s="218">
        <f>ROUND(I225*H225,2)</f>
        <v>0</v>
      </c>
      <c r="BL225" s="17" t="s">
        <v>150</v>
      </c>
      <c r="BM225" s="217" t="s">
        <v>1777</v>
      </c>
    </row>
    <row r="226" s="2" customFormat="1">
      <c r="A226" s="38"/>
      <c r="B226" s="39"/>
      <c r="C226" s="40"/>
      <c r="D226" s="219" t="s">
        <v>157</v>
      </c>
      <c r="E226" s="40"/>
      <c r="F226" s="220" t="s">
        <v>1776</v>
      </c>
      <c r="G226" s="40"/>
      <c r="H226" s="40"/>
      <c r="I226" s="221"/>
      <c r="J226" s="40"/>
      <c r="K226" s="40"/>
      <c r="L226" s="44"/>
      <c r="M226" s="222"/>
      <c r="N226" s="22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157</v>
      </c>
      <c r="AU226" s="17" t="s">
        <v>79</v>
      </c>
    </row>
    <row r="227" s="12" customFormat="1">
      <c r="A227" s="12"/>
      <c r="B227" s="224"/>
      <c r="C227" s="225"/>
      <c r="D227" s="219" t="s">
        <v>159</v>
      </c>
      <c r="E227" s="226" t="s">
        <v>578</v>
      </c>
      <c r="F227" s="227" t="s">
        <v>1778</v>
      </c>
      <c r="G227" s="225"/>
      <c r="H227" s="228">
        <v>77.219999999999999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4" t="s">
        <v>159</v>
      </c>
      <c r="AU227" s="234" t="s">
        <v>79</v>
      </c>
      <c r="AV227" s="12" t="s">
        <v>86</v>
      </c>
      <c r="AW227" s="12" t="s">
        <v>35</v>
      </c>
      <c r="AX227" s="12" t="s">
        <v>79</v>
      </c>
      <c r="AY227" s="234" t="s">
        <v>151</v>
      </c>
    </row>
    <row r="228" s="2" customFormat="1" ht="16.5" customHeight="1">
      <c r="A228" s="38"/>
      <c r="B228" s="39"/>
      <c r="C228" s="206" t="s">
        <v>218</v>
      </c>
      <c r="D228" s="206" t="s">
        <v>152</v>
      </c>
      <c r="E228" s="207" t="s">
        <v>1779</v>
      </c>
      <c r="F228" s="208" t="s">
        <v>1780</v>
      </c>
      <c r="G228" s="209" t="s">
        <v>248</v>
      </c>
      <c r="H228" s="210">
        <v>30.800000000000001</v>
      </c>
      <c r="I228" s="211"/>
      <c r="J228" s="212">
        <f>ROUND(I228*H228,2)</f>
        <v>0</v>
      </c>
      <c r="K228" s="208" t="s">
        <v>19</v>
      </c>
      <c r="L228" s="44"/>
      <c r="M228" s="213" t="s">
        <v>19</v>
      </c>
      <c r="N228" s="214" t="s">
        <v>46</v>
      </c>
      <c r="O228" s="84"/>
      <c r="P228" s="215">
        <f>O228*H228</f>
        <v>0</v>
      </c>
      <c r="Q228" s="215">
        <v>0.00012999999999999999</v>
      </c>
      <c r="R228" s="215">
        <f>Q228*H228</f>
        <v>0.0040039999999999997</v>
      </c>
      <c r="S228" s="215">
        <v>0</v>
      </c>
      <c r="T228" s="21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7" t="s">
        <v>150</v>
      </c>
      <c r="AT228" s="217" t="s">
        <v>152</v>
      </c>
      <c r="AU228" s="217" t="s">
        <v>79</v>
      </c>
      <c r="AY228" s="17" t="s">
        <v>151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7" t="s">
        <v>150</v>
      </c>
      <c r="BK228" s="218">
        <f>ROUND(I228*H228,2)</f>
        <v>0</v>
      </c>
      <c r="BL228" s="17" t="s">
        <v>150</v>
      </c>
      <c r="BM228" s="217" t="s">
        <v>1781</v>
      </c>
    </row>
    <row r="229" s="2" customFormat="1">
      <c r="A229" s="38"/>
      <c r="B229" s="39"/>
      <c r="C229" s="40"/>
      <c r="D229" s="219" t="s">
        <v>157</v>
      </c>
      <c r="E229" s="40"/>
      <c r="F229" s="220" t="s">
        <v>1780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157</v>
      </c>
      <c r="AU229" s="17" t="s">
        <v>79</v>
      </c>
    </row>
    <row r="230" s="12" customFormat="1">
      <c r="A230" s="12"/>
      <c r="B230" s="224"/>
      <c r="C230" s="225"/>
      <c r="D230" s="219" t="s">
        <v>159</v>
      </c>
      <c r="E230" s="226" t="s">
        <v>951</v>
      </c>
      <c r="F230" s="227" t="s">
        <v>1782</v>
      </c>
      <c r="G230" s="225"/>
      <c r="H230" s="228">
        <v>30.800000000000001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4" t="s">
        <v>159</v>
      </c>
      <c r="AU230" s="234" t="s">
        <v>79</v>
      </c>
      <c r="AV230" s="12" t="s">
        <v>86</v>
      </c>
      <c r="AW230" s="12" t="s">
        <v>35</v>
      </c>
      <c r="AX230" s="12" t="s">
        <v>79</v>
      </c>
      <c r="AY230" s="234" t="s">
        <v>151</v>
      </c>
    </row>
    <row r="231" s="2" customFormat="1" ht="21.75" customHeight="1">
      <c r="A231" s="38"/>
      <c r="B231" s="39"/>
      <c r="C231" s="206" t="s">
        <v>222</v>
      </c>
      <c r="D231" s="206" t="s">
        <v>152</v>
      </c>
      <c r="E231" s="207" t="s">
        <v>1783</v>
      </c>
      <c r="F231" s="208" t="s">
        <v>1784</v>
      </c>
      <c r="G231" s="209" t="s">
        <v>310</v>
      </c>
      <c r="H231" s="210">
        <v>57.299999999999997</v>
      </c>
      <c r="I231" s="211"/>
      <c r="J231" s="212">
        <f>ROUND(I231*H231,2)</f>
        <v>0</v>
      </c>
      <c r="K231" s="208" t="s">
        <v>19</v>
      </c>
      <c r="L231" s="44"/>
      <c r="M231" s="213" t="s">
        <v>19</v>
      </c>
      <c r="N231" s="214" t="s">
        <v>46</v>
      </c>
      <c r="O231" s="84"/>
      <c r="P231" s="215">
        <f>O231*H231</f>
        <v>0</v>
      </c>
      <c r="Q231" s="215">
        <v>2.0000000000000002E-05</v>
      </c>
      <c r="R231" s="215">
        <f>Q231*H231</f>
        <v>0.0011460000000000001</v>
      </c>
      <c r="S231" s="215">
        <v>0</v>
      </c>
      <c r="T231" s="21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7" t="s">
        <v>150</v>
      </c>
      <c r="AT231" s="217" t="s">
        <v>152</v>
      </c>
      <c r="AU231" s="217" t="s">
        <v>79</v>
      </c>
      <c r="AY231" s="17" t="s">
        <v>151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7" t="s">
        <v>150</v>
      </c>
      <c r="BK231" s="218">
        <f>ROUND(I231*H231,2)</f>
        <v>0</v>
      </c>
      <c r="BL231" s="17" t="s">
        <v>150</v>
      </c>
      <c r="BM231" s="217" t="s">
        <v>1785</v>
      </c>
    </row>
    <row r="232" s="2" customFormat="1">
      <c r="A232" s="38"/>
      <c r="B232" s="39"/>
      <c r="C232" s="40"/>
      <c r="D232" s="219" t="s">
        <v>157</v>
      </c>
      <c r="E232" s="40"/>
      <c r="F232" s="220" t="s">
        <v>1784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157</v>
      </c>
      <c r="AU232" s="17" t="s">
        <v>79</v>
      </c>
    </row>
    <row r="233" s="12" customFormat="1">
      <c r="A233" s="12"/>
      <c r="B233" s="224"/>
      <c r="C233" s="225"/>
      <c r="D233" s="219" t="s">
        <v>159</v>
      </c>
      <c r="E233" s="226" t="s">
        <v>573</v>
      </c>
      <c r="F233" s="227" t="s">
        <v>1786</v>
      </c>
      <c r="G233" s="225"/>
      <c r="H233" s="228">
        <v>57.299999999999997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4" t="s">
        <v>159</v>
      </c>
      <c r="AU233" s="234" t="s">
        <v>79</v>
      </c>
      <c r="AV233" s="12" t="s">
        <v>86</v>
      </c>
      <c r="AW233" s="12" t="s">
        <v>35</v>
      </c>
      <c r="AX233" s="12" t="s">
        <v>79</v>
      </c>
      <c r="AY233" s="234" t="s">
        <v>151</v>
      </c>
    </row>
    <row r="234" s="11" customFormat="1" ht="25.92" customHeight="1">
      <c r="A234" s="11"/>
      <c r="B234" s="192"/>
      <c r="C234" s="193"/>
      <c r="D234" s="194" t="s">
        <v>72</v>
      </c>
      <c r="E234" s="195" t="s">
        <v>148</v>
      </c>
      <c r="F234" s="195" t="s">
        <v>149</v>
      </c>
      <c r="G234" s="193"/>
      <c r="H234" s="193"/>
      <c r="I234" s="196"/>
      <c r="J234" s="197">
        <f>BK234</f>
        <v>0</v>
      </c>
      <c r="K234" s="193"/>
      <c r="L234" s="198"/>
      <c r="M234" s="199"/>
      <c r="N234" s="200"/>
      <c r="O234" s="200"/>
      <c r="P234" s="201">
        <f>SUM(P235:P248)</f>
        <v>0</v>
      </c>
      <c r="Q234" s="200"/>
      <c r="R234" s="201">
        <f>SUM(R235:R248)</f>
        <v>0.0077680000000000006</v>
      </c>
      <c r="S234" s="200"/>
      <c r="T234" s="202">
        <f>SUM(T235:T248)</f>
        <v>0</v>
      </c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R234" s="203" t="s">
        <v>150</v>
      </c>
      <c r="AT234" s="204" t="s">
        <v>72</v>
      </c>
      <c r="AU234" s="204" t="s">
        <v>8</v>
      </c>
      <c r="AY234" s="203" t="s">
        <v>151</v>
      </c>
      <c r="BK234" s="205">
        <f>SUM(BK235:BK248)</f>
        <v>0</v>
      </c>
    </row>
    <row r="235" s="2" customFormat="1" ht="21.75" customHeight="1">
      <c r="A235" s="38"/>
      <c r="B235" s="39"/>
      <c r="C235" s="206" t="s">
        <v>79</v>
      </c>
      <c r="D235" s="206" t="s">
        <v>152</v>
      </c>
      <c r="E235" s="207" t="s">
        <v>1787</v>
      </c>
      <c r="F235" s="208" t="s">
        <v>1788</v>
      </c>
      <c r="G235" s="209" t="s">
        <v>248</v>
      </c>
      <c r="H235" s="210">
        <v>106.88</v>
      </c>
      <c r="I235" s="211"/>
      <c r="J235" s="212">
        <f>ROUND(I235*H235,2)</f>
        <v>0</v>
      </c>
      <c r="K235" s="208" t="s">
        <v>19</v>
      </c>
      <c r="L235" s="44"/>
      <c r="M235" s="213" t="s">
        <v>19</v>
      </c>
      <c r="N235" s="214" t="s">
        <v>46</v>
      </c>
      <c r="O235" s="84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150</v>
      </c>
      <c r="AT235" s="217" t="s">
        <v>152</v>
      </c>
      <c r="AU235" s="217" t="s">
        <v>79</v>
      </c>
      <c r="AY235" s="17" t="s">
        <v>151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150</v>
      </c>
      <c r="BK235" s="218">
        <f>ROUND(I235*H235,2)</f>
        <v>0</v>
      </c>
      <c r="BL235" s="17" t="s">
        <v>150</v>
      </c>
      <c r="BM235" s="217" t="s">
        <v>1789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1788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79</v>
      </c>
    </row>
    <row r="237" s="12" customFormat="1">
      <c r="A237" s="12"/>
      <c r="B237" s="224"/>
      <c r="C237" s="225"/>
      <c r="D237" s="219" t="s">
        <v>159</v>
      </c>
      <c r="E237" s="226" t="s">
        <v>1096</v>
      </c>
      <c r="F237" s="227" t="s">
        <v>1790</v>
      </c>
      <c r="G237" s="225"/>
      <c r="H237" s="228">
        <v>106.88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34" t="s">
        <v>159</v>
      </c>
      <c r="AU237" s="234" t="s">
        <v>79</v>
      </c>
      <c r="AV237" s="12" t="s">
        <v>86</v>
      </c>
      <c r="AW237" s="12" t="s">
        <v>35</v>
      </c>
      <c r="AX237" s="12" t="s">
        <v>79</v>
      </c>
      <c r="AY237" s="234" t="s">
        <v>151</v>
      </c>
    </row>
    <row r="238" s="2" customFormat="1" ht="24.15" customHeight="1">
      <c r="A238" s="38"/>
      <c r="B238" s="39"/>
      <c r="C238" s="206" t="s">
        <v>86</v>
      </c>
      <c r="D238" s="206" t="s">
        <v>152</v>
      </c>
      <c r="E238" s="207" t="s">
        <v>1791</v>
      </c>
      <c r="F238" s="208" t="s">
        <v>1792</v>
      </c>
      <c r="G238" s="209" t="s">
        <v>248</v>
      </c>
      <c r="H238" s="210">
        <v>3206.4000000000001</v>
      </c>
      <c r="I238" s="211"/>
      <c r="J238" s="212">
        <f>ROUND(I238*H238,2)</f>
        <v>0</v>
      </c>
      <c r="K238" s="208" t="s">
        <v>19</v>
      </c>
      <c r="L238" s="44"/>
      <c r="M238" s="213" t="s">
        <v>19</v>
      </c>
      <c r="N238" s="214" t="s">
        <v>46</v>
      </c>
      <c r="O238" s="84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7" t="s">
        <v>150</v>
      </c>
      <c r="AT238" s="217" t="s">
        <v>152</v>
      </c>
      <c r="AU238" s="217" t="s">
        <v>79</v>
      </c>
      <c r="AY238" s="17" t="s">
        <v>151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7" t="s">
        <v>150</v>
      </c>
      <c r="BK238" s="218">
        <f>ROUND(I238*H238,2)</f>
        <v>0</v>
      </c>
      <c r="BL238" s="17" t="s">
        <v>150</v>
      </c>
      <c r="BM238" s="217" t="s">
        <v>1793</v>
      </c>
    </row>
    <row r="239" s="2" customFormat="1">
      <c r="A239" s="38"/>
      <c r="B239" s="39"/>
      <c r="C239" s="40"/>
      <c r="D239" s="219" t="s">
        <v>157</v>
      </c>
      <c r="E239" s="40"/>
      <c r="F239" s="220" t="s">
        <v>1792</v>
      </c>
      <c r="G239" s="40"/>
      <c r="H239" s="40"/>
      <c r="I239" s="221"/>
      <c r="J239" s="40"/>
      <c r="K239" s="40"/>
      <c r="L239" s="44"/>
      <c r="M239" s="222"/>
      <c r="N239" s="22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157</v>
      </c>
      <c r="AU239" s="17" t="s">
        <v>79</v>
      </c>
    </row>
    <row r="240" s="12" customFormat="1">
      <c r="A240" s="12"/>
      <c r="B240" s="224"/>
      <c r="C240" s="225"/>
      <c r="D240" s="219" t="s">
        <v>159</v>
      </c>
      <c r="E240" s="226" t="s">
        <v>774</v>
      </c>
      <c r="F240" s="227" t="s">
        <v>1794</v>
      </c>
      <c r="G240" s="225"/>
      <c r="H240" s="228">
        <v>3206.4000000000001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34" t="s">
        <v>159</v>
      </c>
      <c r="AU240" s="234" t="s">
        <v>79</v>
      </c>
      <c r="AV240" s="12" t="s">
        <v>86</v>
      </c>
      <c r="AW240" s="12" t="s">
        <v>35</v>
      </c>
      <c r="AX240" s="12" t="s">
        <v>79</v>
      </c>
      <c r="AY240" s="234" t="s">
        <v>151</v>
      </c>
    </row>
    <row r="241" s="2" customFormat="1" ht="21.75" customHeight="1">
      <c r="A241" s="38"/>
      <c r="B241" s="39"/>
      <c r="C241" s="206" t="s">
        <v>164</v>
      </c>
      <c r="D241" s="206" t="s">
        <v>152</v>
      </c>
      <c r="E241" s="207" t="s">
        <v>1795</v>
      </c>
      <c r="F241" s="208" t="s">
        <v>1796</v>
      </c>
      <c r="G241" s="209" t="s">
        <v>248</v>
      </c>
      <c r="H241" s="210">
        <v>106.88</v>
      </c>
      <c r="I241" s="211"/>
      <c r="J241" s="212">
        <f>ROUND(I241*H241,2)</f>
        <v>0</v>
      </c>
      <c r="K241" s="208" t="s">
        <v>19</v>
      </c>
      <c r="L241" s="44"/>
      <c r="M241" s="213" t="s">
        <v>19</v>
      </c>
      <c r="N241" s="214" t="s">
        <v>46</v>
      </c>
      <c r="O241" s="84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7" t="s">
        <v>150</v>
      </c>
      <c r="AT241" s="217" t="s">
        <v>152</v>
      </c>
      <c r="AU241" s="217" t="s">
        <v>79</v>
      </c>
      <c r="AY241" s="17" t="s">
        <v>151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7" t="s">
        <v>150</v>
      </c>
      <c r="BK241" s="218">
        <f>ROUND(I241*H241,2)</f>
        <v>0</v>
      </c>
      <c r="BL241" s="17" t="s">
        <v>150</v>
      </c>
      <c r="BM241" s="217" t="s">
        <v>1797</v>
      </c>
    </row>
    <row r="242" s="2" customFormat="1">
      <c r="A242" s="38"/>
      <c r="B242" s="39"/>
      <c r="C242" s="40"/>
      <c r="D242" s="219" t="s">
        <v>157</v>
      </c>
      <c r="E242" s="40"/>
      <c r="F242" s="220" t="s">
        <v>1796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157</v>
      </c>
      <c r="AU242" s="17" t="s">
        <v>79</v>
      </c>
    </row>
    <row r="243" s="12" customFormat="1">
      <c r="A243" s="12"/>
      <c r="B243" s="224"/>
      <c r="C243" s="225"/>
      <c r="D243" s="219" t="s">
        <v>159</v>
      </c>
      <c r="E243" s="226" t="s">
        <v>669</v>
      </c>
      <c r="F243" s="227" t="s">
        <v>1790</v>
      </c>
      <c r="G243" s="225"/>
      <c r="H243" s="228">
        <v>106.88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4" t="s">
        <v>159</v>
      </c>
      <c r="AU243" s="234" t="s">
        <v>79</v>
      </c>
      <c r="AV243" s="12" t="s">
        <v>86</v>
      </c>
      <c r="AW243" s="12" t="s">
        <v>35</v>
      </c>
      <c r="AX243" s="12" t="s">
        <v>79</v>
      </c>
      <c r="AY243" s="234" t="s">
        <v>151</v>
      </c>
    </row>
    <row r="244" s="2" customFormat="1" ht="21.75" customHeight="1">
      <c r="A244" s="38"/>
      <c r="B244" s="39"/>
      <c r="C244" s="206" t="s">
        <v>150</v>
      </c>
      <c r="D244" s="206" t="s">
        <v>152</v>
      </c>
      <c r="E244" s="207" t="s">
        <v>1798</v>
      </c>
      <c r="F244" s="208" t="s">
        <v>1799</v>
      </c>
      <c r="G244" s="209" t="s">
        <v>248</v>
      </c>
      <c r="H244" s="210">
        <v>29.800000000000001</v>
      </c>
      <c r="I244" s="211"/>
      <c r="J244" s="212">
        <f>ROUND(I244*H244,2)</f>
        <v>0</v>
      </c>
      <c r="K244" s="208" t="s">
        <v>19</v>
      </c>
      <c r="L244" s="44"/>
      <c r="M244" s="213" t="s">
        <v>19</v>
      </c>
      <c r="N244" s="214" t="s">
        <v>46</v>
      </c>
      <c r="O244" s="84"/>
      <c r="P244" s="215">
        <f>O244*H244</f>
        <v>0</v>
      </c>
      <c r="Q244" s="215">
        <v>0.00012999999999999999</v>
      </c>
      <c r="R244" s="215">
        <f>Q244*H244</f>
        <v>0.0038739999999999998</v>
      </c>
      <c r="S244" s="215">
        <v>0</v>
      </c>
      <c r="T244" s="21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7" t="s">
        <v>150</v>
      </c>
      <c r="AT244" s="217" t="s">
        <v>152</v>
      </c>
      <c r="AU244" s="217" t="s">
        <v>79</v>
      </c>
      <c r="AY244" s="17" t="s">
        <v>151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7" t="s">
        <v>150</v>
      </c>
      <c r="BK244" s="218">
        <f>ROUND(I244*H244,2)</f>
        <v>0</v>
      </c>
      <c r="BL244" s="17" t="s">
        <v>150</v>
      </c>
      <c r="BM244" s="217" t="s">
        <v>1800</v>
      </c>
    </row>
    <row r="245" s="2" customFormat="1">
      <c r="A245" s="38"/>
      <c r="B245" s="39"/>
      <c r="C245" s="40"/>
      <c r="D245" s="219" t="s">
        <v>157</v>
      </c>
      <c r="E245" s="40"/>
      <c r="F245" s="220" t="s">
        <v>1799</v>
      </c>
      <c r="G245" s="40"/>
      <c r="H245" s="40"/>
      <c r="I245" s="221"/>
      <c r="J245" s="40"/>
      <c r="K245" s="40"/>
      <c r="L245" s="44"/>
      <c r="M245" s="222"/>
      <c r="N245" s="223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157</v>
      </c>
      <c r="AU245" s="17" t="s">
        <v>79</v>
      </c>
    </row>
    <row r="246" s="12" customFormat="1">
      <c r="A246" s="12"/>
      <c r="B246" s="224"/>
      <c r="C246" s="225"/>
      <c r="D246" s="219" t="s">
        <v>159</v>
      </c>
      <c r="E246" s="226" t="s">
        <v>673</v>
      </c>
      <c r="F246" s="227" t="s">
        <v>1801</v>
      </c>
      <c r="G246" s="225"/>
      <c r="H246" s="228">
        <v>29.800000000000001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34" t="s">
        <v>159</v>
      </c>
      <c r="AU246" s="234" t="s">
        <v>79</v>
      </c>
      <c r="AV246" s="12" t="s">
        <v>86</v>
      </c>
      <c r="AW246" s="12" t="s">
        <v>35</v>
      </c>
      <c r="AX246" s="12" t="s">
        <v>79</v>
      </c>
      <c r="AY246" s="234" t="s">
        <v>151</v>
      </c>
    </row>
    <row r="247" s="2" customFormat="1" ht="16.5" customHeight="1">
      <c r="A247" s="38"/>
      <c r="B247" s="39"/>
      <c r="C247" s="206" t="s">
        <v>171</v>
      </c>
      <c r="D247" s="206" t="s">
        <v>152</v>
      </c>
      <c r="E247" s="207" t="s">
        <v>1802</v>
      </c>
      <c r="F247" s="208" t="s">
        <v>1803</v>
      </c>
      <c r="G247" s="209" t="s">
        <v>248</v>
      </c>
      <c r="H247" s="210">
        <v>129.80000000000001</v>
      </c>
      <c r="I247" s="211"/>
      <c r="J247" s="212">
        <f>ROUND(I247*H247,2)</f>
        <v>0</v>
      </c>
      <c r="K247" s="208" t="s">
        <v>19</v>
      </c>
      <c r="L247" s="44"/>
      <c r="M247" s="213" t="s">
        <v>19</v>
      </c>
      <c r="N247" s="214" t="s">
        <v>46</v>
      </c>
      <c r="O247" s="84"/>
      <c r="P247" s="215">
        <f>O247*H247</f>
        <v>0</v>
      </c>
      <c r="Q247" s="215">
        <v>3.0000000000000001E-05</v>
      </c>
      <c r="R247" s="215">
        <f>Q247*H247</f>
        <v>0.0038940000000000003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150</v>
      </c>
      <c r="AT247" s="217" t="s">
        <v>152</v>
      </c>
      <c r="AU247" s="217" t="s">
        <v>79</v>
      </c>
      <c r="AY247" s="17" t="s">
        <v>151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150</v>
      </c>
      <c r="BK247" s="218">
        <f>ROUND(I247*H247,2)</f>
        <v>0</v>
      </c>
      <c r="BL247" s="17" t="s">
        <v>150</v>
      </c>
      <c r="BM247" s="217" t="s">
        <v>1804</v>
      </c>
    </row>
    <row r="248" s="2" customFormat="1">
      <c r="A248" s="38"/>
      <c r="B248" s="39"/>
      <c r="C248" s="40"/>
      <c r="D248" s="219" t="s">
        <v>157</v>
      </c>
      <c r="E248" s="40"/>
      <c r="F248" s="220" t="s">
        <v>1803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157</v>
      </c>
      <c r="AU248" s="17" t="s">
        <v>79</v>
      </c>
    </row>
    <row r="249" s="11" customFormat="1" ht="25.92" customHeight="1">
      <c r="A249" s="11"/>
      <c r="B249" s="192"/>
      <c r="C249" s="193"/>
      <c r="D249" s="194" t="s">
        <v>72</v>
      </c>
      <c r="E249" s="195" t="s">
        <v>425</v>
      </c>
      <c r="F249" s="195" t="s">
        <v>426</v>
      </c>
      <c r="G249" s="193"/>
      <c r="H249" s="193"/>
      <c r="I249" s="196"/>
      <c r="J249" s="197">
        <f>BK249</f>
        <v>0</v>
      </c>
      <c r="K249" s="193"/>
      <c r="L249" s="198"/>
      <c r="M249" s="199"/>
      <c r="N249" s="200"/>
      <c r="O249" s="200"/>
      <c r="P249" s="201">
        <f>SUM(P250:P251)</f>
        <v>0</v>
      </c>
      <c r="Q249" s="200"/>
      <c r="R249" s="201">
        <f>SUM(R250:R251)</f>
        <v>0</v>
      </c>
      <c r="S249" s="200"/>
      <c r="T249" s="202">
        <f>SUM(T250:T251)</f>
        <v>0</v>
      </c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R249" s="203" t="s">
        <v>150</v>
      </c>
      <c r="AT249" s="204" t="s">
        <v>72</v>
      </c>
      <c r="AU249" s="204" t="s">
        <v>8</v>
      </c>
      <c r="AY249" s="203" t="s">
        <v>151</v>
      </c>
      <c r="BK249" s="205">
        <f>SUM(BK250:BK251)</f>
        <v>0</v>
      </c>
    </row>
    <row r="250" s="2" customFormat="1" ht="16.5" customHeight="1">
      <c r="A250" s="38"/>
      <c r="B250" s="39"/>
      <c r="C250" s="206" t="s">
        <v>79</v>
      </c>
      <c r="D250" s="206" t="s">
        <v>152</v>
      </c>
      <c r="E250" s="207" t="s">
        <v>1805</v>
      </c>
      <c r="F250" s="208" t="s">
        <v>1806</v>
      </c>
      <c r="G250" s="209" t="s">
        <v>242</v>
      </c>
      <c r="H250" s="210">
        <v>93.408000000000001</v>
      </c>
      <c r="I250" s="211"/>
      <c r="J250" s="212">
        <f>ROUND(I250*H250,2)</f>
        <v>0</v>
      </c>
      <c r="K250" s="208" t="s">
        <v>19</v>
      </c>
      <c r="L250" s="44"/>
      <c r="M250" s="213" t="s">
        <v>19</v>
      </c>
      <c r="N250" s="214" t="s">
        <v>46</v>
      </c>
      <c r="O250" s="84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7" t="s">
        <v>150</v>
      </c>
      <c r="AT250" s="217" t="s">
        <v>152</v>
      </c>
      <c r="AU250" s="217" t="s">
        <v>79</v>
      </c>
      <c r="AY250" s="17" t="s">
        <v>151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7" t="s">
        <v>150</v>
      </c>
      <c r="BK250" s="218">
        <f>ROUND(I250*H250,2)</f>
        <v>0</v>
      </c>
      <c r="BL250" s="17" t="s">
        <v>150</v>
      </c>
      <c r="BM250" s="217" t="s">
        <v>1807</v>
      </c>
    </row>
    <row r="251" s="2" customFormat="1">
      <c r="A251" s="38"/>
      <c r="B251" s="39"/>
      <c r="C251" s="40"/>
      <c r="D251" s="219" t="s">
        <v>157</v>
      </c>
      <c r="E251" s="40"/>
      <c r="F251" s="220" t="s">
        <v>1806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157</v>
      </c>
      <c r="AU251" s="17" t="s">
        <v>79</v>
      </c>
    </row>
    <row r="252" s="11" customFormat="1" ht="25.92" customHeight="1">
      <c r="A252" s="11"/>
      <c r="B252" s="192"/>
      <c r="C252" s="193"/>
      <c r="D252" s="194" t="s">
        <v>72</v>
      </c>
      <c r="E252" s="195" t="s">
        <v>1808</v>
      </c>
      <c r="F252" s="195" t="s">
        <v>1809</v>
      </c>
      <c r="G252" s="193"/>
      <c r="H252" s="193"/>
      <c r="I252" s="196"/>
      <c r="J252" s="197">
        <f>BK252</f>
        <v>0</v>
      </c>
      <c r="K252" s="193"/>
      <c r="L252" s="198"/>
      <c r="M252" s="199"/>
      <c r="N252" s="200"/>
      <c r="O252" s="200"/>
      <c r="P252" s="201">
        <f>SUM(P253:P281)</f>
        <v>0</v>
      </c>
      <c r="Q252" s="200"/>
      <c r="R252" s="201">
        <f>SUM(R253:R281)</f>
        <v>0.38850880000000004</v>
      </c>
      <c r="S252" s="200"/>
      <c r="T252" s="202">
        <f>SUM(T253:T281)</f>
        <v>0</v>
      </c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R252" s="203" t="s">
        <v>150</v>
      </c>
      <c r="AT252" s="204" t="s">
        <v>72</v>
      </c>
      <c r="AU252" s="204" t="s">
        <v>8</v>
      </c>
      <c r="AY252" s="203" t="s">
        <v>151</v>
      </c>
      <c r="BK252" s="205">
        <f>SUM(BK253:BK281)</f>
        <v>0</v>
      </c>
    </row>
    <row r="253" s="2" customFormat="1" ht="16.5" customHeight="1">
      <c r="A253" s="38"/>
      <c r="B253" s="39"/>
      <c r="C253" s="239" t="s">
        <v>79</v>
      </c>
      <c r="D253" s="239" t="s">
        <v>233</v>
      </c>
      <c r="E253" s="240" t="s">
        <v>1810</v>
      </c>
      <c r="F253" s="241" t="s">
        <v>1811</v>
      </c>
      <c r="G253" s="242" t="s">
        <v>242</v>
      </c>
      <c r="H253" s="243">
        <v>0.017999999999999999</v>
      </c>
      <c r="I253" s="244"/>
      <c r="J253" s="245">
        <f>ROUND(I253*H253,2)</f>
        <v>0</v>
      </c>
      <c r="K253" s="241" t="s">
        <v>19</v>
      </c>
      <c r="L253" s="246"/>
      <c r="M253" s="247" t="s">
        <v>19</v>
      </c>
      <c r="N253" s="248" t="s">
        <v>46</v>
      </c>
      <c r="O253" s="84"/>
      <c r="P253" s="215">
        <f>O253*H253</f>
        <v>0</v>
      </c>
      <c r="Q253" s="215">
        <v>1</v>
      </c>
      <c r="R253" s="215">
        <f>Q253*H253</f>
        <v>0.017999999999999999</v>
      </c>
      <c r="S253" s="215">
        <v>0</v>
      </c>
      <c r="T253" s="21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7" t="s">
        <v>184</v>
      </c>
      <c r="AT253" s="217" t="s">
        <v>233</v>
      </c>
      <c r="AU253" s="217" t="s">
        <v>79</v>
      </c>
      <c r="AY253" s="17" t="s">
        <v>151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7" t="s">
        <v>150</v>
      </c>
      <c r="BK253" s="218">
        <f>ROUND(I253*H253,2)</f>
        <v>0</v>
      </c>
      <c r="BL253" s="17" t="s">
        <v>150</v>
      </c>
      <c r="BM253" s="217" t="s">
        <v>1812</v>
      </c>
    </row>
    <row r="254" s="2" customFormat="1">
      <c r="A254" s="38"/>
      <c r="B254" s="39"/>
      <c r="C254" s="40"/>
      <c r="D254" s="219" t="s">
        <v>157</v>
      </c>
      <c r="E254" s="40"/>
      <c r="F254" s="220" t="s">
        <v>1811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157</v>
      </c>
      <c r="AU254" s="17" t="s">
        <v>79</v>
      </c>
    </row>
    <row r="255" s="12" customFormat="1">
      <c r="A255" s="12"/>
      <c r="B255" s="224"/>
      <c r="C255" s="225"/>
      <c r="D255" s="219" t="s">
        <v>159</v>
      </c>
      <c r="E255" s="226" t="s">
        <v>610</v>
      </c>
      <c r="F255" s="227" t="s">
        <v>1813</v>
      </c>
      <c r="G255" s="225"/>
      <c r="H255" s="228">
        <v>0.017999999999999999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34" t="s">
        <v>159</v>
      </c>
      <c r="AU255" s="234" t="s">
        <v>79</v>
      </c>
      <c r="AV255" s="12" t="s">
        <v>86</v>
      </c>
      <c r="AW255" s="12" t="s">
        <v>35</v>
      </c>
      <c r="AX255" s="12" t="s">
        <v>79</v>
      </c>
      <c r="AY255" s="234" t="s">
        <v>151</v>
      </c>
    </row>
    <row r="256" s="2" customFormat="1" ht="16.5" customHeight="1">
      <c r="A256" s="38"/>
      <c r="B256" s="39"/>
      <c r="C256" s="239" t="s">
        <v>86</v>
      </c>
      <c r="D256" s="239" t="s">
        <v>233</v>
      </c>
      <c r="E256" s="240" t="s">
        <v>1814</v>
      </c>
      <c r="F256" s="241" t="s">
        <v>1815</v>
      </c>
      <c r="G256" s="242" t="s">
        <v>248</v>
      </c>
      <c r="H256" s="243">
        <v>33.578000000000003</v>
      </c>
      <c r="I256" s="244"/>
      <c r="J256" s="245">
        <f>ROUND(I256*H256,2)</f>
        <v>0</v>
      </c>
      <c r="K256" s="241" t="s">
        <v>19</v>
      </c>
      <c r="L256" s="246"/>
      <c r="M256" s="247" t="s">
        <v>19</v>
      </c>
      <c r="N256" s="248" t="s">
        <v>46</v>
      </c>
      <c r="O256" s="84"/>
      <c r="P256" s="215">
        <f>O256*H256</f>
        <v>0</v>
      </c>
      <c r="Q256" s="215">
        <v>0.00029999999999999997</v>
      </c>
      <c r="R256" s="215">
        <f>Q256*H256</f>
        <v>0.0100734</v>
      </c>
      <c r="S256" s="215">
        <v>0</v>
      </c>
      <c r="T256" s="21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7" t="s">
        <v>184</v>
      </c>
      <c r="AT256" s="217" t="s">
        <v>233</v>
      </c>
      <c r="AU256" s="217" t="s">
        <v>79</v>
      </c>
      <c r="AY256" s="17" t="s">
        <v>151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7" t="s">
        <v>150</v>
      </c>
      <c r="BK256" s="218">
        <f>ROUND(I256*H256,2)</f>
        <v>0</v>
      </c>
      <c r="BL256" s="17" t="s">
        <v>150</v>
      </c>
      <c r="BM256" s="217" t="s">
        <v>1816</v>
      </c>
    </row>
    <row r="257" s="2" customFormat="1">
      <c r="A257" s="38"/>
      <c r="B257" s="39"/>
      <c r="C257" s="40"/>
      <c r="D257" s="219" t="s">
        <v>157</v>
      </c>
      <c r="E257" s="40"/>
      <c r="F257" s="220" t="s">
        <v>1815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157</v>
      </c>
      <c r="AU257" s="17" t="s">
        <v>79</v>
      </c>
    </row>
    <row r="258" s="12" customFormat="1">
      <c r="A258" s="12"/>
      <c r="B258" s="224"/>
      <c r="C258" s="225"/>
      <c r="D258" s="219" t="s">
        <v>159</v>
      </c>
      <c r="E258" s="226" t="s">
        <v>618</v>
      </c>
      <c r="F258" s="227" t="s">
        <v>1817</v>
      </c>
      <c r="G258" s="225"/>
      <c r="H258" s="228">
        <v>33.578000000000003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34" t="s">
        <v>159</v>
      </c>
      <c r="AU258" s="234" t="s">
        <v>79</v>
      </c>
      <c r="AV258" s="12" t="s">
        <v>86</v>
      </c>
      <c r="AW258" s="12" t="s">
        <v>35</v>
      </c>
      <c r="AX258" s="12" t="s">
        <v>79</v>
      </c>
      <c r="AY258" s="234" t="s">
        <v>151</v>
      </c>
    </row>
    <row r="259" s="2" customFormat="1" ht="24.15" customHeight="1">
      <c r="A259" s="38"/>
      <c r="B259" s="39"/>
      <c r="C259" s="239" t="s">
        <v>164</v>
      </c>
      <c r="D259" s="239" t="s">
        <v>233</v>
      </c>
      <c r="E259" s="240" t="s">
        <v>1818</v>
      </c>
      <c r="F259" s="241" t="s">
        <v>1819</v>
      </c>
      <c r="G259" s="242" t="s">
        <v>248</v>
      </c>
      <c r="H259" s="243">
        <v>61.801000000000002</v>
      </c>
      <c r="I259" s="244"/>
      <c r="J259" s="245">
        <f>ROUND(I259*H259,2)</f>
        <v>0</v>
      </c>
      <c r="K259" s="241" t="s">
        <v>19</v>
      </c>
      <c r="L259" s="246"/>
      <c r="M259" s="247" t="s">
        <v>19</v>
      </c>
      <c r="N259" s="248" t="s">
        <v>46</v>
      </c>
      <c r="O259" s="84"/>
      <c r="P259" s="215">
        <f>O259*H259</f>
        <v>0</v>
      </c>
      <c r="Q259" s="215">
        <v>0.0054000000000000003</v>
      </c>
      <c r="R259" s="215">
        <f>Q259*H259</f>
        <v>0.33372540000000001</v>
      </c>
      <c r="S259" s="215">
        <v>0</v>
      </c>
      <c r="T259" s="21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7" t="s">
        <v>184</v>
      </c>
      <c r="AT259" s="217" t="s">
        <v>233</v>
      </c>
      <c r="AU259" s="217" t="s">
        <v>79</v>
      </c>
      <c r="AY259" s="17" t="s">
        <v>151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7" t="s">
        <v>150</v>
      </c>
      <c r="BK259" s="218">
        <f>ROUND(I259*H259,2)</f>
        <v>0</v>
      </c>
      <c r="BL259" s="17" t="s">
        <v>150</v>
      </c>
      <c r="BM259" s="217" t="s">
        <v>1820</v>
      </c>
    </row>
    <row r="260" s="2" customFormat="1">
      <c r="A260" s="38"/>
      <c r="B260" s="39"/>
      <c r="C260" s="40"/>
      <c r="D260" s="219" t="s">
        <v>157</v>
      </c>
      <c r="E260" s="40"/>
      <c r="F260" s="220" t="s">
        <v>1819</v>
      </c>
      <c r="G260" s="40"/>
      <c r="H260" s="40"/>
      <c r="I260" s="221"/>
      <c r="J260" s="40"/>
      <c r="K260" s="40"/>
      <c r="L260" s="44"/>
      <c r="M260" s="222"/>
      <c r="N260" s="223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157</v>
      </c>
      <c r="AU260" s="17" t="s">
        <v>79</v>
      </c>
    </row>
    <row r="261" s="12" customFormat="1">
      <c r="A261" s="12"/>
      <c r="B261" s="224"/>
      <c r="C261" s="225"/>
      <c r="D261" s="219" t="s">
        <v>159</v>
      </c>
      <c r="E261" s="226" t="s">
        <v>649</v>
      </c>
      <c r="F261" s="227" t="s">
        <v>1821</v>
      </c>
      <c r="G261" s="225"/>
      <c r="H261" s="228">
        <v>61.801000000000002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4" t="s">
        <v>159</v>
      </c>
      <c r="AU261" s="234" t="s">
        <v>79</v>
      </c>
      <c r="AV261" s="12" t="s">
        <v>86</v>
      </c>
      <c r="AW261" s="12" t="s">
        <v>35</v>
      </c>
      <c r="AX261" s="12" t="s">
        <v>79</v>
      </c>
      <c r="AY261" s="234" t="s">
        <v>151</v>
      </c>
    </row>
    <row r="262" s="2" customFormat="1" ht="16.5" customHeight="1">
      <c r="A262" s="38"/>
      <c r="B262" s="39"/>
      <c r="C262" s="206" t="s">
        <v>150</v>
      </c>
      <c r="D262" s="206" t="s">
        <v>152</v>
      </c>
      <c r="E262" s="207" t="s">
        <v>1822</v>
      </c>
      <c r="F262" s="208" t="s">
        <v>1823</v>
      </c>
      <c r="G262" s="209" t="s">
        <v>248</v>
      </c>
      <c r="H262" s="210">
        <v>39.475000000000001</v>
      </c>
      <c r="I262" s="211"/>
      <c r="J262" s="212">
        <f>ROUND(I262*H262,2)</f>
        <v>0</v>
      </c>
      <c r="K262" s="208" t="s">
        <v>19</v>
      </c>
      <c r="L262" s="44"/>
      <c r="M262" s="213" t="s">
        <v>19</v>
      </c>
      <c r="N262" s="214" t="s">
        <v>46</v>
      </c>
      <c r="O262" s="84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7" t="s">
        <v>150</v>
      </c>
      <c r="AT262" s="217" t="s">
        <v>152</v>
      </c>
      <c r="AU262" s="217" t="s">
        <v>79</v>
      </c>
      <c r="AY262" s="17" t="s">
        <v>151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7" t="s">
        <v>150</v>
      </c>
      <c r="BK262" s="218">
        <f>ROUND(I262*H262,2)</f>
        <v>0</v>
      </c>
      <c r="BL262" s="17" t="s">
        <v>150</v>
      </c>
      <c r="BM262" s="217" t="s">
        <v>1824</v>
      </c>
    </row>
    <row r="263" s="2" customFormat="1">
      <c r="A263" s="38"/>
      <c r="B263" s="39"/>
      <c r="C263" s="40"/>
      <c r="D263" s="219" t="s">
        <v>157</v>
      </c>
      <c r="E263" s="40"/>
      <c r="F263" s="220" t="s">
        <v>1823</v>
      </c>
      <c r="G263" s="40"/>
      <c r="H263" s="40"/>
      <c r="I263" s="221"/>
      <c r="J263" s="40"/>
      <c r="K263" s="40"/>
      <c r="L263" s="44"/>
      <c r="M263" s="222"/>
      <c r="N263" s="223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157</v>
      </c>
      <c r="AU263" s="17" t="s">
        <v>79</v>
      </c>
    </row>
    <row r="264" s="12" customFormat="1">
      <c r="A264" s="12"/>
      <c r="B264" s="224"/>
      <c r="C264" s="225"/>
      <c r="D264" s="219" t="s">
        <v>159</v>
      </c>
      <c r="E264" s="226" t="s">
        <v>641</v>
      </c>
      <c r="F264" s="227" t="s">
        <v>1825</v>
      </c>
      <c r="G264" s="225"/>
      <c r="H264" s="228">
        <v>39.475000000000001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34" t="s">
        <v>159</v>
      </c>
      <c r="AU264" s="234" t="s">
        <v>79</v>
      </c>
      <c r="AV264" s="12" t="s">
        <v>86</v>
      </c>
      <c r="AW264" s="12" t="s">
        <v>35</v>
      </c>
      <c r="AX264" s="12" t="s">
        <v>79</v>
      </c>
      <c r="AY264" s="234" t="s">
        <v>151</v>
      </c>
    </row>
    <row r="265" s="2" customFormat="1" ht="16.5" customHeight="1">
      <c r="A265" s="38"/>
      <c r="B265" s="39"/>
      <c r="C265" s="206" t="s">
        <v>171</v>
      </c>
      <c r="D265" s="206" t="s">
        <v>152</v>
      </c>
      <c r="E265" s="207" t="s">
        <v>1826</v>
      </c>
      <c r="F265" s="208" t="s">
        <v>1827</v>
      </c>
      <c r="G265" s="209" t="s">
        <v>248</v>
      </c>
      <c r="H265" s="210">
        <v>13.550000000000001</v>
      </c>
      <c r="I265" s="211"/>
      <c r="J265" s="212">
        <f>ROUND(I265*H265,2)</f>
        <v>0</v>
      </c>
      <c r="K265" s="208" t="s">
        <v>19</v>
      </c>
      <c r="L265" s="44"/>
      <c r="M265" s="213" t="s">
        <v>19</v>
      </c>
      <c r="N265" s="214" t="s">
        <v>46</v>
      </c>
      <c r="O265" s="84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7" t="s">
        <v>150</v>
      </c>
      <c r="AT265" s="217" t="s">
        <v>152</v>
      </c>
      <c r="AU265" s="217" t="s">
        <v>79</v>
      </c>
      <c r="AY265" s="17" t="s">
        <v>151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7" t="s">
        <v>150</v>
      </c>
      <c r="BK265" s="218">
        <f>ROUND(I265*H265,2)</f>
        <v>0</v>
      </c>
      <c r="BL265" s="17" t="s">
        <v>150</v>
      </c>
      <c r="BM265" s="217" t="s">
        <v>1828</v>
      </c>
    </row>
    <row r="266" s="2" customFormat="1">
      <c r="A266" s="38"/>
      <c r="B266" s="39"/>
      <c r="C266" s="40"/>
      <c r="D266" s="219" t="s">
        <v>157</v>
      </c>
      <c r="E266" s="40"/>
      <c r="F266" s="220" t="s">
        <v>1827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157</v>
      </c>
      <c r="AU266" s="17" t="s">
        <v>79</v>
      </c>
    </row>
    <row r="267" s="12" customFormat="1">
      <c r="A267" s="12"/>
      <c r="B267" s="224"/>
      <c r="C267" s="225"/>
      <c r="D267" s="219" t="s">
        <v>159</v>
      </c>
      <c r="E267" s="226" t="s">
        <v>628</v>
      </c>
      <c r="F267" s="227" t="s">
        <v>1829</v>
      </c>
      <c r="G267" s="225"/>
      <c r="H267" s="228">
        <v>13.550000000000001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34" t="s">
        <v>159</v>
      </c>
      <c r="AU267" s="234" t="s">
        <v>79</v>
      </c>
      <c r="AV267" s="12" t="s">
        <v>86</v>
      </c>
      <c r="AW267" s="12" t="s">
        <v>35</v>
      </c>
      <c r="AX267" s="12" t="s">
        <v>79</v>
      </c>
      <c r="AY267" s="234" t="s">
        <v>151</v>
      </c>
    </row>
    <row r="268" s="2" customFormat="1" ht="16.5" customHeight="1">
      <c r="A268" s="38"/>
      <c r="B268" s="39"/>
      <c r="C268" s="206" t="s">
        <v>176</v>
      </c>
      <c r="D268" s="206" t="s">
        <v>152</v>
      </c>
      <c r="E268" s="207" t="s">
        <v>1830</v>
      </c>
      <c r="F268" s="208" t="s">
        <v>1831</v>
      </c>
      <c r="G268" s="209" t="s">
        <v>248</v>
      </c>
      <c r="H268" s="210">
        <v>39.475000000000001</v>
      </c>
      <c r="I268" s="211"/>
      <c r="J268" s="212">
        <f>ROUND(I268*H268,2)</f>
        <v>0</v>
      </c>
      <c r="K268" s="208" t="s">
        <v>19</v>
      </c>
      <c r="L268" s="44"/>
      <c r="M268" s="213" t="s">
        <v>19</v>
      </c>
      <c r="N268" s="214" t="s">
        <v>46</v>
      </c>
      <c r="O268" s="84"/>
      <c r="P268" s="215">
        <f>O268*H268</f>
        <v>0</v>
      </c>
      <c r="Q268" s="215">
        <v>0.00040000000000000002</v>
      </c>
      <c r="R268" s="215">
        <f>Q268*H268</f>
        <v>0.015790000000000002</v>
      </c>
      <c r="S268" s="215">
        <v>0</v>
      </c>
      <c r="T268" s="21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7" t="s">
        <v>150</v>
      </c>
      <c r="AT268" s="217" t="s">
        <v>152</v>
      </c>
      <c r="AU268" s="217" t="s">
        <v>79</v>
      </c>
      <c r="AY268" s="17" t="s">
        <v>151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7" t="s">
        <v>150</v>
      </c>
      <c r="BK268" s="218">
        <f>ROUND(I268*H268,2)</f>
        <v>0</v>
      </c>
      <c r="BL268" s="17" t="s">
        <v>150</v>
      </c>
      <c r="BM268" s="217" t="s">
        <v>1832</v>
      </c>
    </row>
    <row r="269" s="2" customFormat="1">
      <c r="A269" s="38"/>
      <c r="B269" s="39"/>
      <c r="C269" s="40"/>
      <c r="D269" s="219" t="s">
        <v>157</v>
      </c>
      <c r="E269" s="40"/>
      <c r="F269" s="220" t="s">
        <v>1831</v>
      </c>
      <c r="G269" s="40"/>
      <c r="H269" s="40"/>
      <c r="I269" s="221"/>
      <c r="J269" s="40"/>
      <c r="K269" s="40"/>
      <c r="L269" s="44"/>
      <c r="M269" s="222"/>
      <c r="N269" s="223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157</v>
      </c>
      <c r="AU269" s="17" t="s">
        <v>79</v>
      </c>
    </row>
    <row r="270" s="12" customFormat="1">
      <c r="A270" s="12"/>
      <c r="B270" s="224"/>
      <c r="C270" s="225"/>
      <c r="D270" s="219" t="s">
        <v>159</v>
      </c>
      <c r="E270" s="226" t="s">
        <v>829</v>
      </c>
      <c r="F270" s="227" t="s">
        <v>1825</v>
      </c>
      <c r="G270" s="225"/>
      <c r="H270" s="228">
        <v>39.475000000000001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34" t="s">
        <v>159</v>
      </c>
      <c r="AU270" s="234" t="s">
        <v>79</v>
      </c>
      <c r="AV270" s="12" t="s">
        <v>86</v>
      </c>
      <c r="AW270" s="12" t="s">
        <v>35</v>
      </c>
      <c r="AX270" s="12" t="s">
        <v>79</v>
      </c>
      <c r="AY270" s="234" t="s">
        <v>151</v>
      </c>
    </row>
    <row r="271" s="2" customFormat="1" ht="16.5" customHeight="1">
      <c r="A271" s="38"/>
      <c r="B271" s="39"/>
      <c r="C271" s="206" t="s">
        <v>180</v>
      </c>
      <c r="D271" s="206" t="s">
        <v>152</v>
      </c>
      <c r="E271" s="207" t="s">
        <v>1833</v>
      </c>
      <c r="F271" s="208" t="s">
        <v>1834</v>
      </c>
      <c r="G271" s="209" t="s">
        <v>248</v>
      </c>
      <c r="H271" s="210">
        <v>13.550000000000001</v>
      </c>
      <c r="I271" s="211"/>
      <c r="J271" s="212">
        <f>ROUND(I271*H271,2)</f>
        <v>0</v>
      </c>
      <c r="K271" s="208" t="s">
        <v>19</v>
      </c>
      <c r="L271" s="44"/>
      <c r="M271" s="213" t="s">
        <v>19</v>
      </c>
      <c r="N271" s="214" t="s">
        <v>46</v>
      </c>
      <c r="O271" s="84"/>
      <c r="P271" s="215">
        <f>O271*H271</f>
        <v>0</v>
      </c>
      <c r="Q271" s="215">
        <v>0.00040000000000000002</v>
      </c>
      <c r="R271" s="215">
        <f>Q271*H271</f>
        <v>0.0054200000000000003</v>
      </c>
      <c r="S271" s="215">
        <v>0</v>
      </c>
      <c r="T271" s="21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7" t="s">
        <v>150</v>
      </c>
      <c r="AT271" s="217" t="s">
        <v>152</v>
      </c>
      <c r="AU271" s="217" t="s">
        <v>79</v>
      </c>
      <c r="AY271" s="17" t="s">
        <v>151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7" t="s">
        <v>150</v>
      </c>
      <c r="BK271" s="218">
        <f>ROUND(I271*H271,2)</f>
        <v>0</v>
      </c>
      <c r="BL271" s="17" t="s">
        <v>150</v>
      </c>
      <c r="BM271" s="217" t="s">
        <v>1835</v>
      </c>
    </row>
    <row r="272" s="2" customFormat="1">
      <c r="A272" s="38"/>
      <c r="B272" s="39"/>
      <c r="C272" s="40"/>
      <c r="D272" s="219" t="s">
        <v>157</v>
      </c>
      <c r="E272" s="40"/>
      <c r="F272" s="220" t="s">
        <v>1834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157</v>
      </c>
      <c r="AU272" s="17" t="s">
        <v>79</v>
      </c>
    </row>
    <row r="273" s="12" customFormat="1">
      <c r="A273" s="12"/>
      <c r="B273" s="224"/>
      <c r="C273" s="225"/>
      <c r="D273" s="219" t="s">
        <v>159</v>
      </c>
      <c r="E273" s="226" t="s">
        <v>646</v>
      </c>
      <c r="F273" s="227" t="s">
        <v>1829</v>
      </c>
      <c r="G273" s="225"/>
      <c r="H273" s="228">
        <v>13.550000000000001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4" t="s">
        <v>159</v>
      </c>
      <c r="AU273" s="234" t="s">
        <v>79</v>
      </c>
      <c r="AV273" s="12" t="s">
        <v>86</v>
      </c>
      <c r="AW273" s="12" t="s">
        <v>35</v>
      </c>
      <c r="AX273" s="12" t="s">
        <v>79</v>
      </c>
      <c r="AY273" s="234" t="s">
        <v>151</v>
      </c>
    </row>
    <row r="274" s="2" customFormat="1" ht="16.5" customHeight="1">
      <c r="A274" s="38"/>
      <c r="B274" s="39"/>
      <c r="C274" s="206" t="s">
        <v>184</v>
      </c>
      <c r="D274" s="206" t="s">
        <v>152</v>
      </c>
      <c r="E274" s="207" t="s">
        <v>1836</v>
      </c>
      <c r="F274" s="208" t="s">
        <v>1837</v>
      </c>
      <c r="G274" s="209" t="s">
        <v>248</v>
      </c>
      <c r="H274" s="210">
        <v>27.5</v>
      </c>
      <c r="I274" s="211"/>
      <c r="J274" s="212">
        <f>ROUND(I274*H274,2)</f>
        <v>0</v>
      </c>
      <c r="K274" s="208" t="s">
        <v>19</v>
      </c>
      <c r="L274" s="44"/>
      <c r="M274" s="213" t="s">
        <v>19</v>
      </c>
      <c r="N274" s="214" t="s">
        <v>46</v>
      </c>
      <c r="O274" s="84"/>
      <c r="P274" s="215">
        <f>O274*H274</f>
        <v>0</v>
      </c>
      <c r="Q274" s="215">
        <v>4.0000000000000003E-05</v>
      </c>
      <c r="R274" s="215">
        <f>Q274*H274</f>
        <v>0.0011000000000000001</v>
      </c>
      <c r="S274" s="215">
        <v>0</v>
      </c>
      <c r="T274" s="21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7" t="s">
        <v>150</v>
      </c>
      <c r="AT274" s="217" t="s">
        <v>152</v>
      </c>
      <c r="AU274" s="217" t="s">
        <v>79</v>
      </c>
      <c r="AY274" s="17" t="s">
        <v>151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7" t="s">
        <v>150</v>
      </c>
      <c r="BK274" s="218">
        <f>ROUND(I274*H274,2)</f>
        <v>0</v>
      </c>
      <c r="BL274" s="17" t="s">
        <v>150</v>
      </c>
      <c r="BM274" s="217" t="s">
        <v>1838</v>
      </c>
    </row>
    <row r="275" s="2" customFormat="1">
      <c r="A275" s="38"/>
      <c r="B275" s="39"/>
      <c r="C275" s="40"/>
      <c r="D275" s="219" t="s">
        <v>157</v>
      </c>
      <c r="E275" s="40"/>
      <c r="F275" s="220" t="s">
        <v>1837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157</v>
      </c>
      <c r="AU275" s="17" t="s">
        <v>79</v>
      </c>
    </row>
    <row r="276" s="12" customFormat="1">
      <c r="A276" s="12"/>
      <c r="B276" s="224"/>
      <c r="C276" s="225"/>
      <c r="D276" s="219" t="s">
        <v>159</v>
      </c>
      <c r="E276" s="226" t="s">
        <v>661</v>
      </c>
      <c r="F276" s="227" t="s">
        <v>1839</v>
      </c>
      <c r="G276" s="225"/>
      <c r="H276" s="228">
        <v>27.5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34" t="s">
        <v>159</v>
      </c>
      <c r="AU276" s="234" t="s">
        <v>79</v>
      </c>
      <c r="AV276" s="12" t="s">
        <v>86</v>
      </c>
      <c r="AW276" s="12" t="s">
        <v>35</v>
      </c>
      <c r="AX276" s="12" t="s">
        <v>79</v>
      </c>
      <c r="AY276" s="234" t="s">
        <v>151</v>
      </c>
    </row>
    <row r="277" s="2" customFormat="1" ht="16.5" customHeight="1">
      <c r="A277" s="38"/>
      <c r="B277" s="39"/>
      <c r="C277" s="206" t="s">
        <v>188</v>
      </c>
      <c r="D277" s="206" t="s">
        <v>152</v>
      </c>
      <c r="E277" s="207" t="s">
        <v>1840</v>
      </c>
      <c r="F277" s="208" t="s">
        <v>1841</v>
      </c>
      <c r="G277" s="209" t="s">
        <v>310</v>
      </c>
      <c r="H277" s="210">
        <v>27.5</v>
      </c>
      <c r="I277" s="211"/>
      <c r="J277" s="212">
        <f>ROUND(I277*H277,2)</f>
        <v>0</v>
      </c>
      <c r="K277" s="208" t="s">
        <v>19</v>
      </c>
      <c r="L277" s="44"/>
      <c r="M277" s="213" t="s">
        <v>19</v>
      </c>
      <c r="N277" s="214" t="s">
        <v>46</v>
      </c>
      <c r="O277" s="84"/>
      <c r="P277" s="215">
        <f>O277*H277</f>
        <v>0</v>
      </c>
      <c r="Q277" s="215">
        <v>0.00016000000000000001</v>
      </c>
      <c r="R277" s="215">
        <f>Q277*H277</f>
        <v>0.0044000000000000003</v>
      </c>
      <c r="S277" s="215">
        <v>0</v>
      </c>
      <c r="T277" s="21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7" t="s">
        <v>150</v>
      </c>
      <c r="AT277" s="217" t="s">
        <v>152</v>
      </c>
      <c r="AU277" s="217" t="s">
        <v>79</v>
      </c>
      <c r="AY277" s="17" t="s">
        <v>151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7" t="s">
        <v>150</v>
      </c>
      <c r="BK277" s="218">
        <f>ROUND(I277*H277,2)</f>
        <v>0</v>
      </c>
      <c r="BL277" s="17" t="s">
        <v>150</v>
      </c>
      <c r="BM277" s="217" t="s">
        <v>1842</v>
      </c>
    </row>
    <row r="278" s="2" customFormat="1">
      <c r="A278" s="38"/>
      <c r="B278" s="39"/>
      <c r="C278" s="40"/>
      <c r="D278" s="219" t="s">
        <v>157</v>
      </c>
      <c r="E278" s="40"/>
      <c r="F278" s="220" t="s">
        <v>1841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157</v>
      </c>
      <c r="AU278" s="17" t="s">
        <v>79</v>
      </c>
    </row>
    <row r="279" s="12" customFormat="1">
      <c r="A279" s="12"/>
      <c r="B279" s="224"/>
      <c r="C279" s="225"/>
      <c r="D279" s="219" t="s">
        <v>159</v>
      </c>
      <c r="E279" s="226" t="s">
        <v>605</v>
      </c>
      <c r="F279" s="227" t="s">
        <v>1843</v>
      </c>
      <c r="G279" s="225"/>
      <c r="H279" s="228">
        <v>27.5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34" t="s">
        <v>159</v>
      </c>
      <c r="AU279" s="234" t="s">
        <v>79</v>
      </c>
      <c r="AV279" s="12" t="s">
        <v>86</v>
      </c>
      <c r="AW279" s="12" t="s">
        <v>35</v>
      </c>
      <c r="AX279" s="12" t="s">
        <v>79</v>
      </c>
      <c r="AY279" s="234" t="s">
        <v>151</v>
      </c>
    </row>
    <row r="280" s="2" customFormat="1" ht="16.5" customHeight="1">
      <c r="A280" s="38"/>
      <c r="B280" s="39"/>
      <c r="C280" s="206" t="s">
        <v>194</v>
      </c>
      <c r="D280" s="206" t="s">
        <v>152</v>
      </c>
      <c r="E280" s="207" t="s">
        <v>1844</v>
      </c>
      <c r="F280" s="208" t="s">
        <v>1845</v>
      </c>
      <c r="G280" s="209" t="s">
        <v>242</v>
      </c>
      <c r="H280" s="210">
        <v>0.38900000000000001</v>
      </c>
      <c r="I280" s="211"/>
      <c r="J280" s="212">
        <f>ROUND(I280*H280,2)</f>
        <v>0</v>
      </c>
      <c r="K280" s="208" t="s">
        <v>19</v>
      </c>
      <c r="L280" s="44"/>
      <c r="M280" s="213" t="s">
        <v>19</v>
      </c>
      <c r="N280" s="214" t="s">
        <v>46</v>
      </c>
      <c r="O280" s="84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7" t="s">
        <v>150</v>
      </c>
      <c r="AT280" s="217" t="s">
        <v>152</v>
      </c>
      <c r="AU280" s="217" t="s">
        <v>79</v>
      </c>
      <c r="AY280" s="17" t="s">
        <v>151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7" t="s">
        <v>150</v>
      </c>
      <c r="BK280" s="218">
        <f>ROUND(I280*H280,2)</f>
        <v>0</v>
      </c>
      <c r="BL280" s="17" t="s">
        <v>150</v>
      </c>
      <c r="BM280" s="217" t="s">
        <v>1846</v>
      </c>
    </row>
    <row r="281" s="2" customFormat="1">
      <c r="A281" s="38"/>
      <c r="B281" s="39"/>
      <c r="C281" s="40"/>
      <c r="D281" s="219" t="s">
        <v>157</v>
      </c>
      <c r="E281" s="40"/>
      <c r="F281" s="220" t="s">
        <v>1845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157</v>
      </c>
      <c r="AU281" s="17" t="s">
        <v>79</v>
      </c>
    </row>
    <row r="282" s="11" customFormat="1" ht="25.92" customHeight="1">
      <c r="A282" s="11"/>
      <c r="B282" s="192"/>
      <c r="C282" s="193"/>
      <c r="D282" s="194" t="s">
        <v>72</v>
      </c>
      <c r="E282" s="195" t="s">
        <v>1847</v>
      </c>
      <c r="F282" s="195" t="s">
        <v>1848</v>
      </c>
      <c r="G282" s="193"/>
      <c r="H282" s="193"/>
      <c r="I282" s="196"/>
      <c r="J282" s="197">
        <f>BK282</f>
        <v>0</v>
      </c>
      <c r="K282" s="193"/>
      <c r="L282" s="198"/>
      <c r="M282" s="199"/>
      <c r="N282" s="200"/>
      <c r="O282" s="200"/>
      <c r="P282" s="201">
        <f>SUM(P283:P295)</f>
        <v>0</v>
      </c>
      <c r="Q282" s="200"/>
      <c r="R282" s="201">
        <f>SUM(R283:R295)</f>
        <v>0.097020000000000009</v>
      </c>
      <c r="S282" s="200"/>
      <c r="T282" s="202">
        <f>SUM(T283:T295)</f>
        <v>0</v>
      </c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R282" s="203" t="s">
        <v>150</v>
      </c>
      <c r="AT282" s="204" t="s">
        <v>72</v>
      </c>
      <c r="AU282" s="204" t="s">
        <v>8</v>
      </c>
      <c r="AY282" s="203" t="s">
        <v>151</v>
      </c>
      <c r="BK282" s="205">
        <f>SUM(BK283:BK295)</f>
        <v>0</v>
      </c>
    </row>
    <row r="283" s="2" customFormat="1" ht="16.5" customHeight="1">
      <c r="A283" s="38"/>
      <c r="B283" s="39"/>
      <c r="C283" s="239" t="s">
        <v>79</v>
      </c>
      <c r="D283" s="239" t="s">
        <v>233</v>
      </c>
      <c r="E283" s="240" t="s">
        <v>1849</v>
      </c>
      <c r="F283" s="241" t="s">
        <v>1850</v>
      </c>
      <c r="G283" s="242" t="s">
        <v>248</v>
      </c>
      <c r="H283" s="243">
        <v>64.680000000000007</v>
      </c>
      <c r="I283" s="244"/>
      <c r="J283" s="245">
        <f>ROUND(I283*H283,2)</f>
        <v>0</v>
      </c>
      <c r="K283" s="241" t="s">
        <v>19</v>
      </c>
      <c r="L283" s="246"/>
      <c r="M283" s="247" t="s">
        <v>19</v>
      </c>
      <c r="N283" s="248" t="s">
        <v>46</v>
      </c>
      <c r="O283" s="84"/>
      <c r="P283" s="215">
        <f>O283*H283</f>
        <v>0</v>
      </c>
      <c r="Q283" s="215">
        <v>0.0015</v>
      </c>
      <c r="R283" s="215">
        <f>Q283*H283</f>
        <v>0.097020000000000009</v>
      </c>
      <c r="S283" s="215">
        <v>0</v>
      </c>
      <c r="T283" s="21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7" t="s">
        <v>184</v>
      </c>
      <c r="AT283" s="217" t="s">
        <v>233</v>
      </c>
      <c r="AU283" s="217" t="s">
        <v>79</v>
      </c>
      <c r="AY283" s="17" t="s">
        <v>151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7" t="s">
        <v>150</v>
      </c>
      <c r="BK283" s="218">
        <f>ROUND(I283*H283,2)</f>
        <v>0</v>
      </c>
      <c r="BL283" s="17" t="s">
        <v>150</v>
      </c>
      <c r="BM283" s="217" t="s">
        <v>1851</v>
      </c>
    </row>
    <row r="284" s="2" customFormat="1">
      <c r="A284" s="38"/>
      <c r="B284" s="39"/>
      <c r="C284" s="40"/>
      <c r="D284" s="219" t="s">
        <v>157</v>
      </c>
      <c r="E284" s="40"/>
      <c r="F284" s="220" t="s">
        <v>1850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157</v>
      </c>
      <c r="AU284" s="17" t="s">
        <v>79</v>
      </c>
    </row>
    <row r="285" s="12" customFormat="1">
      <c r="A285" s="12"/>
      <c r="B285" s="224"/>
      <c r="C285" s="225"/>
      <c r="D285" s="219" t="s">
        <v>159</v>
      </c>
      <c r="E285" s="226" t="s">
        <v>597</v>
      </c>
      <c r="F285" s="227" t="s">
        <v>1852</v>
      </c>
      <c r="G285" s="225"/>
      <c r="H285" s="228">
        <v>64.680000000000007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34" t="s">
        <v>159</v>
      </c>
      <c r="AU285" s="234" t="s">
        <v>79</v>
      </c>
      <c r="AV285" s="12" t="s">
        <v>86</v>
      </c>
      <c r="AW285" s="12" t="s">
        <v>35</v>
      </c>
      <c r="AX285" s="12" t="s">
        <v>79</v>
      </c>
      <c r="AY285" s="234" t="s">
        <v>151</v>
      </c>
    </row>
    <row r="286" s="2" customFormat="1" ht="16.5" customHeight="1">
      <c r="A286" s="38"/>
      <c r="B286" s="39"/>
      <c r="C286" s="206" t="s">
        <v>86</v>
      </c>
      <c r="D286" s="206" t="s">
        <v>152</v>
      </c>
      <c r="E286" s="207" t="s">
        <v>1853</v>
      </c>
      <c r="F286" s="208" t="s">
        <v>1854</v>
      </c>
      <c r="G286" s="209" t="s">
        <v>248</v>
      </c>
      <c r="H286" s="210">
        <v>30.800000000000001</v>
      </c>
      <c r="I286" s="211"/>
      <c r="J286" s="212">
        <f>ROUND(I286*H286,2)</f>
        <v>0</v>
      </c>
      <c r="K286" s="208" t="s">
        <v>19</v>
      </c>
      <c r="L286" s="44"/>
      <c r="M286" s="213" t="s">
        <v>19</v>
      </c>
      <c r="N286" s="214" t="s">
        <v>46</v>
      </c>
      <c r="O286" s="84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7" t="s">
        <v>150</v>
      </c>
      <c r="AT286" s="217" t="s">
        <v>152</v>
      </c>
      <c r="AU286" s="217" t="s">
        <v>79</v>
      </c>
      <c r="AY286" s="17" t="s">
        <v>151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7" t="s">
        <v>150</v>
      </c>
      <c r="BK286" s="218">
        <f>ROUND(I286*H286,2)</f>
        <v>0</v>
      </c>
      <c r="BL286" s="17" t="s">
        <v>150</v>
      </c>
      <c r="BM286" s="217" t="s">
        <v>1855</v>
      </c>
    </row>
    <row r="287" s="2" customFormat="1">
      <c r="A287" s="38"/>
      <c r="B287" s="39"/>
      <c r="C287" s="40"/>
      <c r="D287" s="219" t="s">
        <v>157</v>
      </c>
      <c r="E287" s="40"/>
      <c r="F287" s="220" t="s">
        <v>1854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157</v>
      </c>
      <c r="AU287" s="17" t="s">
        <v>79</v>
      </c>
    </row>
    <row r="288" s="12" customFormat="1">
      <c r="A288" s="12"/>
      <c r="B288" s="224"/>
      <c r="C288" s="225"/>
      <c r="D288" s="219" t="s">
        <v>159</v>
      </c>
      <c r="E288" s="226" t="s">
        <v>593</v>
      </c>
      <c r="F288" s="227" t="s">
        <v>1856</v>
      </c>
      <c r="G288" s="225"/>
      <c r="H288" s="228">
        <v>30.800000000000001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34" t="s">
        <v>159</v>
      </c>
      <c r="AU288" s="234" t="s">
        <v>79</v>
      </c>
      <c r="AV288" s="12" t="s">
        <v>86</v>
      </c>
      <c r="AW288" s="12" t="s">
        <v>35</v>
      </c>
      <c r="AX288" s="12" t="s">
        <v>79</v>
      </c>
      <c r="AY288" s="234" t="s">
        <v>151</v>
      </c>
    </row>
    <row r="289" s="2" customFormat="1" ht="16.5" customHeight="1">
      <c r="A289" s="38"/>
      <c r="B289" s="39"/>
      <c r="C289" s="206" t="s">
        <v>164</v>
      </c>
      <c r="D289" s="206" t="s">
        <v>152</v>
      </c>
      <c r="E289" s="207" t="s">
        <v>1857</v>
      </c>
      <c r="F289" s="208" t="s">
        <v>1858</v>
      </c>
      <c r="G289" s="209" t="s">
        <v>248</v>
      </c>
      <c r="H289" s="210">
        <v>30.800000000000001</v>
      </c>
      <c r="I289" s="211"/>
      <c r="J289" s="212">
        <f>ROUND(I289*H289,2)</f>
        <v>0</v>
      </c>
      <c r="K289" s="208" t="s">
        <v>19</v>
      </c>
      <c r="L289" s="44"/>
      <c r="M289" s="213" t="s">
        <v>19</v>
      </c>
      <c r="N289" s="214" t="s">
        <v>46</v>
      </c>
      <c r="O289" s="84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7" t="s">
        <v>150</v>
      </c>
      <c r="AT289" s="217" t="s">
        <v>152</v>
      </c>
      <c r="AU289" s="217" t="s">
        <v>79</v>
      </c>
      <c r="AY289" s="17" t="s">
        <v>151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7" t="s">
        <v>150</v>
      </c>
      <c r="BK289" s="218">
        <f>ROUND(I289*H289,2)</f>
        <v>0</v>
      </c>
      <c r="BL289" s="17" t="s">
        <v>150</v>
      </c>
      <c r="BM289" s="217" t="s">
        <v>1859</v>
      </c>
    </row>
    <row r="290" s="2" customFormat="1">
      <c r="A290" s="38"/>
      <c r="B290" s="39"/>
      <c r="C290" s="40"/>
      <c r="D290" s="219" t="s">
        <v>157</v>
      </c>
      <c r="E290" s="40"/>
      <c r="F290" s="220" t="s">
        <v>1858</v>
      </c>
      <c r="G290" s="40"/>
      <c r="H290" s="40"/>
      <c r="I290" s="221"/>
      <c r="J290" s="40"/>
      <c r="K290" s="40"/>
      <c r="L290" s="44"/>
      <c r="M290" s="222"/>
      <c r="N290" s="223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157</v>
      </c>
      <c r="AU290" s="17" t="s">
        <v>79</v>
      </c>
    </row>
    <row r="291" s="2" customFormat="1" ht="16.5" customHeight="1">
      <c r="A291" s="38"/>
      <c r="B291" s="39"/>
      <c r="C291" s="206" t="s">
        <v>150</v>
      </c>
      <c r="D291" s="206" t="s">
        <v>152</v>
      </c>
      <c r="E291" s="207" t="s">
        <v>1860</v>
      </c>
      <c r="F291" s="208" t="s">
        <v>1861</v>
      </c>
      <c r="G291" s="209" t="s">
        <v>242</v>
      </c>
      <c r="H291" s="210">
        <v>0.097000000000000003</v>
      </c>
      <c r="I291" s="211"/>
      <c r="J291" s="212">
        <f>ROUND(I291*H291,2)</f>
        <v>0</v>
      </c>
      <c r="K291" s="208" t="s">
        <v>19</v>
      </c>
      <c r="L291" s="44"/>
      <c r="M291" s="213" t="s">
        <v>19</v>
      </c>
      <c r="N291" s="214" t="s">
        <v>46</v>
      </c>
      <c r="O291" s="84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7" t="s">
        <v>150</v>
      </c>
      <c r="AT291" s="217" t="s">
        <v>152</v>
      </c>
      <c r="AU291" s="217" t="s">
        <v>79</v>
      </c>
      <c r="AY291" s="17" t="s">
        <v>151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7" t="s">
        <v>150</v>
      </c>
      <c r="BK291" s="218">
        <f>ROUND(I291*H291,2)</f>
        <v>0</v>
      </c>
      <c r="BL291" s="17" t="s">
        <v>150</v>
      </c>
      <c r="BM291" s="217" t="s">
        <v>1862</v>
      </c>
    </row>
    <row r="292" s="2" customFormat="1">
      <c r="A292" s="38"/>
      <c r="B292" s="39"/>
      <c r="C292" s="40"/>
      <c r="D292" s="219" t="s">
        <v>157</v>
      </c>
      <c r="E292" s="40"/>
      <c r="F292" s="220" t="s">
        <v>1861</v>
      </c>
      <c r="G292" s="40"/>
      <c r="H292" s="40"/>
      <c r="I292" s="221"/>
      <c r="J292" s="40"/>
      <c r="K292" s="40"/>
      <c r="L292" s="44"/>
      <c r="M292" s="222"/>
      <c r="N292" s="223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157</v>
      </c>
      <c r="AU292" s="17" t="s">
        <v>79</v>
      </c>
    </row>
    <row r="293" s="2" customFormat="1" ht="16.5" customHeight="1">
      <c r="A293" s="38"/>
      <c r="B293" s="39"/>
      <c r="C293" s="206" t="s">
        <v>171</v>
      </c>
      <c r="D293" s="206" t="s">
        <v>152</v>
      </c>
      <c r="E293" s="207" t="s">
        <v>1863</v>
      </c>
      <c r="F293" s="208" t="s">
        <v>1864</v>
      </c>
      <c r="G293" s="209" t="s">
        <v>248</v>
      </c>
      <c r="H293" s="210">
        <v>35.896999999999998</v>
      </c>
      <c r="I293" s="211"/>
      <c r="J293" s="212">
        <f>ROUND(I293*H293,2)</f>
        <v>0</v>
      </c>
      <c r="K293" s="208" t="s">
        <v>19</v>
      </c>
      <c r="L293" s="44"/>
      <c r="M293" s="213" t="s">
        <v>19</v>
      </c>
      <c r="N293" s="214" t="s">
        <v>46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150</v>
      </c>
      <c r="AT293" s="217" t="s">
        <v>152</v>
      </c>
      <c r="AU293" s="217" t="s">
        <v>79</v>
      </c>
      <c r="AY293" s="17" t="s">
        <v>151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150</v>
      </c>
      <c r="BK293" s="218">
        <f>ROUND(I293*H293,2)</f>
        <v>0</v>
      </c>
      <c r="BL293" s="17" t="s">
        <v>150</v>
      </c>
      <c r="BM293" s="217" t="s">
        <v>1865</v>
      </c>
    </row>
    <row r="294" s="2" customFormat="1">
      <c r="A294" s="38"/>
      <c r="B294" s="39"/>
      <c r="C294" s="40"/>
      <c r="D294" s="219" t="s">
        <v>157</v>
      </c>
      <c r="E294" s="40"/>
      <c r="F294" s="220" t="s">
        <v>1864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79</v>
      </c>
    </row>
    <row r="295" s="12" customFormat="1">
      <c r="A295" s="12"/>
      <c r="B295" s="224"/>
      <c r="C295" s="225"/>
      <c r="D295" s="219" t="s">
        <v>159</v>
      </c>
      <c r="E295" s="226" t="s">
        <v>590</v>
      </c>
      <c r="F295" s="227" t="s">
        <v>1866</v>
      </c>
      <c r="G295" s="225"/>
      <c r="H295" s="228">
        <v>35.896999999999998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34" t="s">
        <v>159</v>
      </c>
      <c r="AU295" s="234" t="s">
        <v>79</v>
      </c>
      <c r="AV295" s="12" t="s">
        <v>86</v>
      </c>
      <c r="AW295" s="12" t="s">
        <v>35</v>
      </c>
      <c r="AX295" s="12" t="s">
        <v>79</v>
      </c>
      <c r="AY295" s="234" t="s">
        <v>151</v>
      </c>
    </row>
    <row r="296" s="11" customFormat="1" ht="25.92" customHeight="1">
      <c r="A296" s="11"/>
      <c r="B296" s="192"/>
      <c r="C296" s="193"/>
      <c r="D296" s="194" t="s">
        <v>72</v>
      </c>
      <c r="E296" s="195" t="s">
        <v>1867</v>
      </c>
      <c r="F296" s="195" t="s">
        <v>1868</v>
      </c>
      <c r="G296" s="193"/>
      <c r="H296" s="193"/>
      <c r="I296" s="196"/>
      <c r="J296" s="197">
        <f>BK296</f>
        <v>0</v>
      </c>
      <c r="K296" s="193"/>
      <c r="L296" s="198"/>
      <c r="M296" s="199"/>
      <c r="N296" s="200"/>
      <c r="O296" s="200"/>
      <c r="P296" s="201">
        <f>SUM(P297:P317)</f>
        <v>0</v>
      </c>
      <c r="Q296" s="200"/>
      <c r="R296" s="201">
        <f>SUM(R297:R317)</f>
        <v>3.8763479600000004</v>
      </c>
      <c r="S296" s="200"/>
      <c r="T296" s="202">
        <f>SUM(T297:T317)</f>
        <v>0</v>
      </c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R296" s="203" t="s">
        <v>150</v>
      </c>
      <c r="AT296" s="204" t="s">
        <v>72</v>
      </c>
      <c r="AU296" s="204" t="s">
        <v>8</v>
      </c>
      <c r="AY296" s="203" t="s">
        <v>151</v>
      </c>
      <c r="BK296" s="205">
        <f>SUM(BK297:BK317)</f>
        <v>0</v>
      </c>
    </row>
    <row r="297" s="2" customFormat="1" ht="16.5" customHeight="1">
      <c r="A297" s="38"/>
      <c r="B297" s="39"/>
      <c r="C297" s="239" t="s">
        <v>79</v>
      </c>
      <c r="D297" s="239" t="s">
        <v>233</v>
      </c>
      <c r="E297" s="240" t="s">
        <v>1869</v>
      </c>
      <c r="F297" s="241" t="s">
        <v>1870</v>
      </c>
      <c r="G297" s="242" t="s">
        <v>254</v>
      </c>
      <c r="H297" s="243">
        <v>2.7570000000000001</v>
      </c>
      <c r="I297" s="244"/>
      <c r="J297" s="245">
        <f>ROUND(I297*H297,2)</f>
        <v>0</v>
      </c>
      <c r="K297" s="241" t="s">
        <v>19</v>
      </c>
      <c r="L297" s="246"/>
      <c r="M297" s="247" t="s">
        <v>19</v>
      </c>
      <c r="N297" s="248" t="s">
        <v>46</v>
      </c>
      <c r="O297" s="84"/>
      <c r="P297" s="215">
        <f>O297*H297</f>
        <v>0</v>
      </c>
      <c r="Q297" s="215">
        <v>0.55000000000000004</v>
      </c>
      <c r="R297" s="215">
        <f>Q297*H297</f>
        <v>1.5163500000000001</v>
      </c>
      <c r="S297" s="215">
        <v>0</v>
      </c>
      <c r="T297" s="21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7" t="s">
        <v>184</v>
      </c>
      <c r="AT297" s="217" t="s">
        <v>233</v>
      </c>
      <c r="AU297" s="217" t="s">
        <v>79</v>
      </c>
      <c r="AY297" s="17" t="s">
        <v>151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7" t="s">
        <v>150</v>
      </c>
      <c r="BK297" s="218">
        <f>ROUND(I297*H297,2)</f>
        <v>0</v>
      </c>
      <c r="BL297" s="17" t="s">
        <v>150</v>
      </c>
      <c r="BM297" s="217" t="s">
        <v>1871</v>
      </c>
    </row>
    <row r="298" s="2" customFormat="1">
      <c r="A298" s="38"/>
      <c r="B298" s="39"/>
      <c r="C298" s="40"/>
      <c r="D298" s="219" t="s">
        <v>157</v>
      </c>
      <c r="E298" s="40"/>
      <c r="F298" s="220" t="s">
        <v>1870</v>
      </c>
      <c r="G298" s="40"/>
      <c r="H298" s="40"/>
      <c r="I298" s="221"/>
      <c r="J298" s="40"/>
      <c r="K298" s="40"/>
      <c r="L298" s="44"/>
      <c r="M298" s="222"/>
      <c r="N298" s="223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157</v>
      </c>
      <c r="AU298" s="17" t="s">
        <v>79</v>
      </c>
    </row>
    <row r="299" s="2" customFormat="1" ht="16.5" customHeight="1">
      <c r="A299" s="38"/>
      <c r="B299" s="39"/>
      <c r="C299" s="239" t="s">
        <v>86</v>
      </c>
      <c r="D299" s="239" t="s">
        <v>233</v>
      </c>
      <c r="E299" s="240" t="s">
        <v>1872</v>
      </c>
      <c r="F299" s="241" t="s">
        <v>1873</v>
      </c>
      <c r="G299" s="242" t="s">
        <v>254</v>
      </c>
      <c r="H299" s="243">
        <v>1.202</v>
      </c>
      <c r="I299" s="244"/>
      <c r="J299" s="245">
        <f>ROUND(I299*H299,2)</f>
        <v>0</v>
      </c>
      <c r="K299" s="241" t="s">
        <v>19</v>
      </c>
      <c r="L299" s="246"/>
      <c r="M299" s="247" t="s">
        <v>19</v>
      </c>
      <c r="N299" s="248" t="s">
        <v>46</v>
      </c>
      <c r="O299" s="84"/>
      <c r="P299" s="215">
        <f>O299*H299</f>
        <v>0</v>
      </c>
      <c r="Q299" s="215">
        <v>0.55000000000000004</v>
      </c>
      <c r="R299" s="215">
        <f>Q299*H299</f>
        <v>0.66110000000000002</v>
      </c>
      <c r="S299" s="215">
        <v>0</v>
      </c>
      <c r="T299" s="21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7" t="s">
        <v>184</v>
      </c>
      <c r="AT299" s="217" t="s">
        <v>233</v>
      </c>
      <c r="AU299" s="217" t="s">
        <v>79</v>
      </c>
      <c r="AY299" s="17" t="s">
        <v>151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7" t="s">
        <v>150</v>
      </c>
      <c r="BK299" s="218">
        <f>ROUND(I299*H299,2)</f>
        <v>0</v>
      </c>
      <c r="BL299" s="17" t="s">
        <v>150</v>
      </c>
      <c r="BM299" s="217" t="s">
        <v>1874</v>
      </c>
    </row>
    <row r="300" s="2" customFormat="1">
      <c r="A300" s="38"/>
      <c r="B300" s="39"/>
      <c r="C300" s="40"/>
      <c r="D300" s="219" t="s">
        <v>157</v>
      </c>
      <c r="E300" s="40"/>
      <c r="F300" s="220" t="s">
        <v>1873</v>
      </c>
      <c r="G300" s="40"/>
      <c r="H300" s="40"/>
      <c r="I300" s="221"/>
      <c r="J300" s="40"/>
      <c r="K300" s="40"/>
      <c r="L300" s="44"/>
      <c r="M300" s="222"/>
      <c r="N300" s="223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157</v>
      </c>
      <c r="AU300" s="17" t="s">
        <v>79</v>
      </c>
    </row>
    <row r="301" s="2" customFormat="1" ht="16.5" customHeight="1">
      <c r="A301" s="38"/>
      <c r="B301" s="39"/>
      <c r="C301" s="239" t="s">
        <v>164</v>
      </c>
      <c r="D301" s="239" t="s">
        <v>233</v>
      </c>
      <c r="E301" s="240" t="s">
        <v>1875</v>
      </c>
      <c r="F301" s="241" t="s">
        <v>1876</v>
      </c>
      <c r="G301" s="242" t="s">
        <v>254</v>
      </c>
      <c r="H301" s="243">
        <v>2.823</v>
      </c>
      <c r="I301" s="244"/>
      <c r="J301" s="245">
        <f>ROUND(I301*H301,2)</f>
        <v>0</v>
      </c>
      <c r="K301" s="241" t="s">
        <v>19</v>
      </c>
      <c r="L301" s="246"/>
      <c r="M301" s="247" t="s">
        <v>19</v>
      </c>
      <c r="N301" s="248" t="s">
        <v>46</v>
      </c>
      <c r="O301" s="84"/>
      <c r="P301" s="215">
        <f>O301*H301</f>
        <v>0</v>
      </c>
      <c r="Q301" s="215">
        <v>0.55000000000000004</v>
      </c>
      <c r="R301" s="215">
        <f>Q301*H301</f>
        <v>1.5526500000000001</v>
      </c>
      <c r="S301" s="215">
        <v>0</v>
      </c>
      <c r="T301" s="21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7" t="s">
        <v>184</v>
      </c>
      <c r="AT301" s="217" t="s">
        <v>233</v>
      </c>
      <c r="AU301" s="217" t="s">
        <v>79</v>
      </c>
      <c r="AY301" s="17" t="s">
        <v>151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7" t="s">
        <v>150</v>
      </c>
      <c r="BK301" s="218">
        <f>ROUND(I301*H301,2)</f>
        <v>0</v>
      </c>
      <c r="BL301" s="17" t="s">
        <v>150</v>
      </c>
      <c r="BM301" s="217" t="s">
        <v>1877</v>
      </c>
    </row>
    <row r="302" s="2" customFormat="1">
      <c r="A302" s="38"/>
      <c r="B302" s="39"/>
      <c r="C302" s="40"/>
      <c r="D302" s="219" t="s">
        <v>157</v>
      </c>
      <c r="E302" s="40"/>
      <c r="F302" s="220" t="s">
        <v>1876</v>
      </c>
      <c r="G302" s="40"/>
      <c r="H302" s="40"/>
      <c r="I302" s="221"/>
      <c r="J302" s="40"/>
      <c r="K302" s="40"/>
      <c r="L302" s="44"/>
      <c r="M302" s="222"/>
      <c r="N302" s="223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157</v>
      </c>
      <c r="AU302" s="17" t="s">
        <v>79</v>
      </c>
    </row>
    <row r="303" s="12" customFormat="1">
      <c r="A303" s="12"/>
      <c r="B303" s="224"/>
      <c r="C303" s="225"/>
      <c r="D303" s="219" t="s">
        <v>159</v>
      </c>
      <c r="E303" s="226" t="s">
        <v>1128</v>
      </c>
      <c r="F303" s="227" t="s">
        <v>1878</v>
      </c>
      <c r="G303" s="225"/>
      <c r="H303" s="228">
        <v>2.823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34" t="s">
        <v>159</v>
      </c>
      <c r="AU303" s="234" t="s">
        <v>79</v>
      </c>
      <c r="AV303" s="12" t="s">
        <v>86</v>
      </c>
      <c r="AW303" s="12" t="s">
        <v>35</v>
      </c>
      <c r="AX303" s="12" t="s">
        <v>79</v>
      </c>
      <c r="AY303" s="234" t="s">
        <v>151</v>
      </c>
    </row>
    <row r="304" s="2" customFormat="1" ht="16.5" customHeight="1">
      <c r="A304" s="38"/>
      <c r="B304" s="39"/>
      <c r="C304" s="206" t="s">
        <v>150</v>
      </c>
      <c r="D304" s="206" t="s">
        <v>152</v>
      </c>
      <c r="E304" s="207" t="s">
        <v>1879</v>
      </c>
      <c r="F304" s="208" t="s">
        <v>1880</v>
      </c>
      <c r="G304" s="209" t="s">
        <v>254</v>
      </c>
      <c r="H304" s="210">
        <v>6.7839999999999998</v>
      </c>
      <c r="I304" s="211"/>
      <c r="J304" s="212">
        <f>ROUND(I304*H304,2)</f>
        <v>0</v>
      </c>
      <c r="K304" s="208" t="s">
        <v>19</v>
      </c>
      <c r="L304" s="44"/>
      <c r="M304" s="213" t="s">
        <v>19</v>
      </c>
      <c r="N304" s="214" t="s">
        <v>46</v>
      </c>
      <c r="O304" s="84"/>
      <c r="P304" s="215">
        <f>O304*H304</f>
        <v>0</v>
      </c>
      <c r="Q304" s="215">
        <v>0.00189</v>
      </c>
      <c r="R304" s="215">
        <f>Q304*H304</f>
        <v>0.01282176</v>
      </c>
      <c r="S304" s="215">
        <v>0</v>
      </c>
      <c r="T304" s="21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7" t="s">
        <v>150</v>
      </c>
      <c r="AT304" s="217" t="s">
        <v>152</v>
      </c>
      <c r="AU304" s="217" t="s">
        <v>79</v>
      </c>
      <c r="AY304" s="17" t="s">
        <v>151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7" t="s">
        <v>150</v>
      </c>
      <c r="BK304" s="218">
        <f>ROUND(I304*H304,2)</f>
        <v>0</v>
      </c>
      <c r="BL304" s="17" t="s">
        <v>150</v>
      </c>
      <c r="BM304" s="217" t="s">
        <v>1881</v>
      </c>
    </row>
    <row r="305" s="2" customFormat="1">
      <c r="A305" s="38"/>
      <c r="B305" s="39"/>
      <c r="C305" s="40"/>
      <c r="D305" s="219" t="s">
        <v>157</v>
      </c>
      <c r="E305" s="40"/>
      <c r="F305" s="220" t="s">
        <v>1880</v>
      </c>
      <c r="G305" s="40"/>
      <c r="H305" s="40"/>
      <c r="I305" s="221"/>
      <c r="J305" s="40"/>
      <c r="K305" s="40"/>
      <c r="L305" s="44"/>
      <c r="M305" s="222"/>
      <c r="N305" s="223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157</v>
      </c>
      <c r="AU305" s="17" t="s">
        <v>79</v>
      </c>
    </row>
    <row r="306" s="2" customFormat="1" ht="16.5" customHeight="1">
      <c r="A306" s="38"/>
      <c r="B306" s="39"/>
      <c r="C306" s="206" t="s">
        <v>171</v>
      </c>
      <c r="D306" s="206" t="s">
        <v>152</v>
      </c>
      <c r="E306" s="207" t="s">
        <v>1882</v>
      </c>
      <c r="F306" s="208" t="s">
        <v>1883</v>
      </c>
      <c r="G306" s="209" t="s">
        <v>310</v>
      </c>
      <c r="H306" s="210">
        <v>209.40000000000001</v>
      </c>
      <c r="I306" s="211"/>
      <c r="J306" s="212">
        <f>ROUND(I306*H306,2)</f>
        <v>0</v>
      </c>
      <c r="K306" s="208" t="s">
        <v>19</v>
      </c>
      <c r="L306" s="44"/>
      <c r="M306" s="213" t="s">
        <v>19</v>
      </c>
      <c r="N306" s="214" t="s">
        <v>46</v>
      </c>
      <c r="O306" s="84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7" t="s">
        <v>150</v>
      </c>
      <c r="AT306" s="217" t="s">
        <v>152</v>
      </c>
      <c r="AU306" s="217" t="s">
        <v>79</v>
      </c>
      <c r="AY306" s="17" t="s">
        <v>151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7" t="s">
        <v>150</v>
      </c>
      <c r="BK306" s="218">
        <f>ROUND(I306*H306,2)</f>
        <v>0</v>
      </c>
      <c r="BL306" s="17" t="s">
        <v>150</v>
      </c>
      <c r="BM306" s="217" t="s">
        <v>1884</v>
      </c>
    </row>
    <row r="307" s="2" customFormat="1">
      <c r="A307" s="38"/>
      <c r="B307" s="39"/>
      <c r="C307" s="40"/>
      <c r="D307" s="219" t="s">
        <v>157</v>
      </c>
      <c r="E307" s="40"/>
      <c r="F307" s="220" t="s">
        <v>1883</v>
      </c>
      <c r="G307" s="40"/>
      <c r="H307" s="40"/>
      <c r="I307" s="221"/>
      <c r="J307" s="40"/>
      <c r="K307" s="40"/>
      <c r="L307" s="44"/>
      <c r="M307" s="222"/>
      <c r="N307" s="223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157</v>
      </c>
      <c r="AU307" s="17" t="s">
        <v>79</v>
      </c>
    </row>
    <row r="308" s="2" customFormat="1" ht="21.75" customHeight="1">
      <c r="A308" s="38"/>
      <c r="B308" s="39"/>
      <c r="C308" s="206" t="s">
        <v>176</v>
      </c>
      <c r="D308" s="206" t="s">
        <v>152</v>
      </c>
      <c r="E308" s="207" t="s">
        <v>1885</v>
      </c>
      <c r="F308" s="208" t="s">
        <v>1886</v>
      </c>
      <c r="G308" s="209" t="s">
        <v>248</v>
      </c>
      <c r="H308" s="210">
        <v>94.114999999999995</v>
      </c>
      <c r="I308" s="211"/>
      <c r="J308" s="212">
        <f>ROUND(I308*H308,2)</f>
        <v>0</v>
      </c>
      <c r="K308" s="208" t="s">
        <v>19</v>
      </c>
      <c r="L308" s="44"/>
      <c r="M308" s="213" t="s">
        <v>19</v>
      </c>
      <c r="N308" s="214" t="s">
        <v>46</v>
      </c>
      <c r="O308" s="84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7" t="s">
        <v>150</v>
      </c>
      <c r="AT308" s="217" t="s">
        <v>152</v>
      </c>
      <c r="AU308" s="217" t="s">
        <v>79</v>
      </c>
      <c r="AY308" s="17" t="s">
        <v>151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7" t="s">
        <v>150</v>
      </c>
      <c r="BK308" s="218">
        <f>ROUND(I308*H308,2)</f>
        <v>0</v>
      </c>
      <c r="BL308" s="17" t="s">
        <v>150</v>
      </c>
      <c r="BM308" s="217" t="s">
        <v>1887</v>
      </c>
    </row>
    <row r="309" s="2" customFormat="1">
      <c r="A309" s="38"/>
      <c r="B309" s="39"/>
      <c r="C309" s="40"/>
      <c r="D309" s="219" t="s">
        <v>157</v>
      </c>
      <c r="E309" s="40"/>
      <c r="F309" s="220" t="s">
        <v>1886</v>
      </c>
      <c r="G309" s="40"/>
      <c r="H309" s="40"/>
      <c r="I309" s="221"/>
      <c r="J309" s="40"/>
      <c r="K309" s="40"/>
      <c r="L309" s="44"/>
      <c r="M309" s="222"/>
      <c r="N309" s="223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157</v>
      </c>
      <c r="AU309" s="17" t="s">
        <v>79</v>
      </c>
    </row>
    <row r="310" s="2" customFormat="1" ht="16.5" customHeight="1">
      <c r="A310" s="38"/>
      <c r="B310" s="39"/>
      <c r="C310" s="206" t="s">
        <v>180</v>
      </c>
      <c r="D310" s="206" t="s">
        <v>152</v>
      </c>
      <c r="E310" s="207" t="s">
        <v>1888</v>
      </c>
      <c r="F310" s="208" t="s">
        <v>1889</v>
      </c>
      <c r="G310" s="209" t="s">
        <v>254</v>
      </c>
      <c r="H310" s="210">
        <v>5.5819999999999999</v>
      </c>
      <c r="I310" s="211"/>
      <c r="J310" s="212">
        <f>ROUND(I310*H310,2)</f>
        <v>0</v>
      </c>
      <c r="K310" s="208" t="s">
        <v>19</v>
      </c>
      <c r="L310" s="44"/>
      <c r="M310" s="213" t="s">
        <v>19</v>
      </c>
      <c r="N310" s="214" t="s">
        <v>46</v>
      </c>
      <c r="O310" s="84"/>
      <c r="P310" s="215">
        <f>O310*H310</f>
        <v>0</v>
      </c>
      <c r="Q310" s="215">
        <v>0.023300000000000001</v>
      </c>
      <c r="R310" s="215">
        <f>Q310*H310</f>
        <v>0.1300606</v>
      </c>
      <c r="S310" s="215">
        <v>0</v>
      </c>
      <c r="T310" s="21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7" t="s">
        <v>150</v>
      </c>
      <c r="AT310" s="217" t="s">
        <v>152</v>
      </c>
      <c r="AU310" s="217" t="s">
        <v>79</v>
      </c>
      <c r="AY310" s="17" t="s">
        <v>151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7" t="s">
        <v>150</v>
      </c>
      <c r="BK310" s="218">
        <f>ROUND(I310*H310,2)</f>
        <v>0</v>
      </c>
      <c r="BL310" s="17" t="s">
        <v>150</v>
      </c>
      <c r="BM310" s="217" t="s">
        <v>1890</v>
      </c>
    </row>
    <row r="311" s="2" customFormat="1">
      <c r="A311" s="38"/>
      <c r="B311" s="39"/>
      <c r="C311" s="40"/>
      <c r="D311" s="219" t="s">
        <v>157</v>
      </c>
      <c r="E311" s="40"/>
      <c r="F311" s="220" t="s">
        <v>1889</v>
      </c>
      <c r="G311" s="40"/>
      <c r="H311" s="40"/>
      <c r="I311" s="221"/>
      <c r="J311" s="40"/>
      <c r="K311" s="40"/>
      <c r="L311" s="44"/>
      <c r="M311" s="222"/>
      <c r="N311" s="223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157</v>
      </c>
      <c r="AU311" s="17" t="s">
        <v>79</v>
      </c>
    </row>
    <row r="312" s="2" customFormat="1" ht="16.5" customHeight="1">
      <c r="A312" s="38"/>
      <c r="B312" s="39"/>
      <c r="C312" s="206" t="s">
        <v>184</v>
      </c>
      <c r="D312" s="206" t="s">
        <v>152</v>
      </c>
      <c r="E312" s="207" t="s">
        <v>1891</v>
      </c>
      <c r="F312" s="208" t="s">
        <v>1892</v>
      </c>
      <c r="G312" s="209" t="s">
        <v>310</v>
      </c>
      <c r="H312" s="210">
        <v>114.40000000000001</v>
      </c>
      <c r="I312" s="211"/>
      <c r="J312" s="212">
        <f>ROUND(I312*H312,2)</f>
        <v>0</v>
      </c>
      <c r="K312" s="208" t="s">
        <v>19</v>
      </c>
      <c r="L312" s="44"/>
      <c r="M312" s="213" t="s">
        <v>19</v>
      </c>
      <c r="N312" s="214" t="s">
        <v>46</v>
      </c>
      <c r="O312" s="84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7" t="s">
        <v>150</v>
      </c>
      <c r="AT312" s="217" t="s">
        <v>152</v>
      </c>
      <c r="AU312" s="217" t="s">
        <v>79</v>
      </c>
      <c r="AY312" s="17" t="s">
        <v>151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7" t="s">
        <v>150</v>
      </c>
      <c r="BK312" s="218">
        <f>ROUND(I312*H312,2)</f>
        <v>0</v>
      </c>
      <c r="BL312" s="17" t="s">
        <v>150</v>
      </c>
      <c r="BM312" s="217" t="s">
        <v>1893</v>
      </c>
    </row>
    <row r="313" s="2" customFormat="1">
      <c r="A313" s="38"/>
      <c r="B313" s="39"/>
      <c r="C313" s="40"/>
      <c r="D313" s="219" t="s">
        <v>157</v>
      </c>
      <c r="E313" s="40"/>
      <c r="F313" s="220" t="s">
        <v>1892</v>
      </c>
      <c r="G313" s="40"/>
      <c r="H313" s="40"/>
      <c r="I313" s="221"/>
      <c r="J313" s="40"/>
      <c r="K313" s="40"/>
      <c r="L313" s="44"/>
      <c r="M313" s="222"/>
      <c r="N313" s="223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157</v>
      </c>
      <c r="AU313" s="17" t="s">
        <v>79</v>
      </c>
    </row>
    <row r="314" s="2" customFormat="1" ht="16.5" customHeight="1">
      <c r="A314" s="38"/>
      <c r="B314" s="39"/>
      <c r="C314" s="206" t="s">
        <v>188</v>
      </c>
      <c r="D314" s="206" t="s">
        <v>152</v>
      </c>
      <c r="E314" s="207" t="s">
        <v>1894</v>
      </c>
      <c r="F314" s="208" t="s">
        <v>1895</v>
      </c>
      <c r="G314" s="209" t="s">
        <v>254</v>
      </c>
      <c r="H314" s="210">
        <v>1.202</v>
      </c>
      <c r="I314" s="211"/>
      <c r="J314" s="212">
        <f>ROUND(I314*H314,2)</f>
        <v>0</v>
      </c>
      <c r="K314" s="208" t="s">
        <v>19</v>
      </c>
      <c r="L314" s="44"/>
      <c r="M314" s="213" t="s">
        <v>19</v>
      </c>
      <c r="N314" s="214" t="s">
        <v>46</v>
      </c>
      <c r="O314" s="84"/>
      <c r="P314" s="215">
        <f>O314*H314</f>
        <v>0</v>
      </c>
      <c r="Q314" s="215">
        <v>0.0028</v>
      </c>
      <c r="R314" s="215">
        <f>Q314*H314</f>
        <v>0.0033655999999999998</v>
      </c>
      <c r="S314" s="215">
        <v>0</v>
      </c>
      <c r="T314" s="21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7" t="s">
        <v>150</v>
      </c>
      <c r="AT314" s="217" t="s">
        <v>152</v>
      </c>
      <c r="AU314" s="217" t="s">
        <v>79</v>
      </c>
      <c r="AY314" s="17" t="s">
        <v>151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7" t="s">
        <v>150</v>
      </c>
      <c r="BK314" s="218">
        <f>ROUND(I314*H314,2)</f>
        <v>0</v>
      </c>
      <c r="BL314" s="17" t="s">
        <v>150</v>
      </c>
      <c r="BM314" s="217" t="s">
        <v>1896</v>
      </c>
    </row>
    <row r="315" s="2" customFormat="1">
      <c r="A315" s="38"/>
      <c r="B315" s="39"/>
      <c r="C315" s="40"/>
      <c r="D315" s="219" t="s">
        <v>157</v>
      </c>
      <c r="E315" s="40"/>
      <c r="F315" s="220" t="s">
        <v>1895</v>
      </c>
      <c r="G315" s="40"/>
      <c r="H315" s="40"/>
      <c r="I315" s="221"/>
      <c r="J315" s="40"/>
      <c r="K315" s="40"/>
      <c r="L315" s="44"/>
      <c r="M315" s="222"/>
      <c r="N315" s="223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157</v>
      </c>
      <c r="AU315" s="17" t="s">
        <v>79</v>
      </c>
    </row>
    <row r="316" s="2" customFormat="1" ht="16.5" customHeight="1">
      <c r="A316" s="38"/>
      <c r="B316" s="39"/>
      <c r="C316" s="206" t="s">
        <v>194</v>
      </c>
      <c r="D316" s="206" t="s">
        <v>152</v>
      </c>
      <c r="E316" s="207" t="s">
        <v>1897</v>
      </c>
      <c r="F316" s="208" t="s">
        <v>1898</v>
      </c>
      <c r="G316" s="209" t="s">
        <v>242</v>
      </c>
      <c r="H316" s="210">
        <v>3.8769999999999998</v>
      </c>
      <c r="I316" s="211"/>
      <c r="J316" s="212">
        <f>ROUND(I316*H316,2)</f>
        <v>0</v>
      </c>
      <c r="K316" s="208" t="s">
        <v>19</v>
      </c>
      <c r="L316" s="44"/>
      <c r="M316" s="213" t="s">
        <v>19</v>
      </c>
      <c r="N316" s="214" t="s">
        <v>46</v>
      </c>
      <c r="O316" s="84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7" t="s">
        <v>150</v>
      </c>
      <c r="AT316" s="217" t="s">
        <v>152</v>
      </c>
      <c r="AU316" s="217" t="s">
        <v>79</v>
      </c>
      <c r="AY316" s="17" t="s">
        <v>151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7" t="s">
        <v>150</v>
      </c>
      <c r="BK316" s="218">
        <f>ROUND(I316*H316,2)</f>
        <v>0</v>
      </c>
      <c r="BL316" s="17" t="s">
        <v>150</v>
      </c>
      <c r="BM316" s="217" t="s">
        <v>1899</v>
      </c>
    </row>
    <row r="317" s="2" customFormat="1">
      <c r="A317" s="38"/>
      <c r="B317" s="39"/>
      <c r="C317" s="40"/>
      <c r="D317" s="219" t="s">
        <v>157</v>
      </c>
      <c r="E317" s="40"/>
      <c r="F317" s="220" t="s">
        <v>1898</v>
      </c>
      <c r="G317" s="40"/>
      <c r="H317" s="40"/>
      <c r="I317" s="221"/>
      <c r="J317" s="40"/>
      <c r="K317" s="40"/>
      <c r="L317" s="44"/>
      <c r="M317" s="222"/>
      <c r="N317" s="223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157</v>
      </c>
      <c r="AU317" s="17" t="s">
        <v>79</v>
      </c>
    </row>
    <row r="318" s="11" customFormat="1" ht="25.92" customHeight="1">
      <c r="A318" s="11"/>
      <c r="B318" s="192"/>
      <c r="C318" s="193"/>
      <c r="D318" s="194" t="s">
        <v>72</v>
      </c>
      <c r="E318" s="195" t="s">
        <v>1900</v>
      </c>
      <c r="F318" s="195" t="s">
        <v>1901</v>
      </c>
      <c r="G318" s="193"/>
      <c r="H318" s="193"/>
      <c r="I318" s="196"/>
      <c r="J318" s="197">
        <f>BK318</f>
        <v>0</v>
      </c>
      <c r="K318" s="193"/>
      <c r="L318" s="198"/>
      <c r="M318" s="199"/>
      <c r="N318" s="200"/>
      <c r="O318" s="200"/>
      <c r="P318" s="201">
        <f>SUM(P319:P344)</f>
        <v>0</v>
      </c>
      <c r="Q318" s="200"/>
      <c r="R318" s="201">
        <f>SUM(R319:R344)</f>
        <v>1.00257902</v>
      </c>
      <c r="S318" s="200"/>
      <c r="T318" s="202">
        <f>SUM(T319:T344)</f>
        <v>0</v>
      </c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R318" s="203" t="s">
        <v>150</v>
      </c>
      <c r="AT318" s="204" t="s">
        <v>72</v>
      </c>
      <c r="AU318" s="204" t="s">
        <v>8</v>
      </c>
      <c r="AY318" s="203" t="s">
        <v>151</v>
      </c>
      <c r="BK318" s="205">
        <f>SUM(BK319:BK344)</f>
        <v>0</v>
      </c>
    </row>
    <row r="319" s="2" customFormat="1" ht="16.5" customHeight="1">
      <c r="A319" s="38"/>
      <c r="B319" s="39"/>
      <c r="C319" s="239" t="s">
        <v>79</v>
      </c>
      <c r="D319" s="239" t="s">
        <v>233</v>
      </c>
      <c r="E319" s="240" t="s">
        <v>1902</v>
      </c>
      <c r="F319" s="241" t="s">
        <v>1903</v>
      </c>
      <c r="G319" s="242" t="s">
        <v>248</v>
      </c>
      <c r="H319" s="243">
        <v>34.603999999999999</v>
      </c>
      <c r="I319" s="244"/>
      <c r="J319" s="245">
        <f>ROUND(I319*H319,2)</f>
        <v>0</v>
      </c>
      <c r="K319" s="241" t="s">
        <v>19</v>
      </c>
      <c r="L319" s="246"/>
      <c r="M319" s="247" t="s">
        <v>19</v>
      </c>
      <c r="N319" s="248" t="s">
        <v>46</v>
      </c>
      <c r="O319" s="84"/>
      <c r="P319" s="215">
        <f>O319*H319</f>
        <v>0</v>
      </c>
      <c r="Q319" s="215">
        <v>0.00013999999999999999</v>
      </c>
      <c r="R319" s="215">
        <f>Q319*H319</f>
        <v>0.0048445599999999995</v>
      </c>
      <c r="S319" s="215">
        <v>0</v>
      </c>
      <c r="T319" s="21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7" t="s">
        <v>184</v>
      </c>
      <c r="AT319" s="217" t="s">
        <v>233</v>
      </c>
      <c r="AU319" s="217" t="s">
        <v>79</v>
      </c>
      <c r="AY319" s="17" t="s">
        <v>151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7" t="s">
        <v>150</v>
      </c>
      <c r="BK319" s="218">
        <f>ROUND(I319*H319,2)</f>
        <v>0</v>
      </c>
      <c r="BL319" s="17" t="s">
        <v>150</v>
      </c>
      <c r="BM319" s="217" t="s">
        <v>1904</v>
      </c>
    </row>
    <row r="320" s="2" customFormat="1">
      <c r="A320" s="38"/>
      <c r="B320" s="39"/>
      <c r="C320" s="40"/>
      <c r="D320" s="219" t="s">
        <v>157</v>
      </c>
      <c r="E320" s="40"/>
      <c r="F320" s="220" t="s">
        <v>1903</v>
      </c>
      <c r="G320" s="40"/>
      <c r="H320" s="40"/>
      <c r="I320" s="221"/>
      <c r="J320" s="40"/>
      <c r="K320" s="40"/>
      <c r="L320" s="44"/>
      <c r="M320" s="222"/>
      <c r="N320" s="223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157</v>
      </c>
      <c r="AU320" s="17" t="s">
        <v>79</v>
      </c>
    </row>
    <row r="321" s="12" customFormat="1">
      <c r="A321" s="12"/>
      <c r="B321" s="224"/>
      <c r="C321" s="225"/>
      <c r="D321" s="219" t="s">
        <v>159</v>
      </c>
      <c r="E321" s="226" t="s">
        <v>1905</v>
      </c>
      <c r="F321" s="227" t="s">
        <v>1906</v>
      </c>
      <c r="G321" s="225"/>
      <c r="H321" s="228">
        <v>34.603999999999999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34" t="s">
        <v>159</v>
      </c>
      <c r="AU321" s="234" t="s">
        <v>79</v>
      </c>
      <c r="AV321" s="12" t="s">
        <v>86</v>
      </c>
      <c r="AW321" s="12" t="s">
        <v>35</v>
      </c>
      <c r="AX321" s="12" t="s">
        <v>79</v>
      </c>
      <c r="AY321" s="234" t="s">
        <v>151</v>
      </c>
    </row>
    <row r="322" s="2" customFormat="1" ht="16.5" customHeight="1">
      <c r="A322" s="38"/>
      <c r="B322" s="39"/>
      <c r="C322" s="239" t="s">
        <v>86</v>
      </c>
      <c r="D322" s="239" t="s">
        <v>233</v>
      </c>
      <c r="E322" s="240" t="s">
        <v>1907</v>
      </c>
      <c r="F322" s="241" t="s">
        <v>1908</v>
      </c>
      <c r="G322" s="242" t="s">
        <v>248</v>
      </c>
      <c r="H322" s="243">
        <v>40.994</v>
      </c>
      <c r="I322" s="244"/>
      <c r="J322" s="245">
        <f>ROUND(I322*H322,2)</f>
        <v>0</v>
      </c>
      <c r="K322" s="241" t="s">
        <v>19</v>
      </c>
      <c r="L322" s="246"/>
      <c r="M322" s="247" t="s">
        <v>19</v>
      </c>
      <c r="N322" s="248" t="s">
        <v>46</v>
      </c>
      <c r="O322" s="84"/>
      <c r="P322" s="215">
        <f>O322*H322</f>
        <v>0</v>
      </c>
      <c r="Q322" s="215">
        <v>0.0022399999999999998</v>
      </c>
      <c r="R322" s="215">
        <f>Q322*H322</f>
        <v>0.091826559999999988</v>
      </c>
      <c r="S322" s="215">
        <v>0</v>
      </c>
      <c r="T322" s="21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7" t="s">
        <v>184</v>
      </c>
      <c r="AT322" s="217" t="s">
        <v>233</v>
      </c>
      <c r="AU322" s="217" t="s">
        <v>79</v>
      </c>
      <c r="AY322" s="17" t="s">
        <v>151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7" t="s">
        <v>150</v>
      </c>
      <c r="BK322" s="218">
        <f>ROUND(I322*H322,2)</f>
        <v>0</v>
      </c>
      <c r="BL322" s="17" t="s">
        <v>150</v>
      </c>
      <c r="BM322" s="217" t="s">
        <v>1909</v>
      </c>
    </row>
    <row r="323" s="2" customFormat="1">
      <c r="A323" s="38"/>
      <c r="B323" s="39"/>
      <c r="C323" s="40"/>
      <c r="D323" s="219" t="s">
        <v>157</v>
      </c>
      <c r="E323" s="40"/>
      <c r="F323" s="220" t="s">
        <v>1908</v>
      </c>
      <c r="G323" s="40"/>
      <c r="H323" s="40"/>
      <c r="I323" s="221"/>
      <c r="J323" s="40"/>
      <c r="K323" s="40"/>
      <c r="L323" s="44"/>
      <c r="M323" s="222"/>
      <c r="N323" s="223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157</v>
      </c>
      <c r="AU323" s="17" t="s">
        <v>79</v>
      </c>
    </row>
    <row r="324" s="12" customFormat="1">
      <c r="A324" s="12"/>
      <c r="B324" s="224"/>
      <c r="C324" s="225"/>
      <c r="D324" s="219" t="s">
        <v>159</v>
      </c>
      <c r="E324" s="226" t="s">
        <v>1910</v>
      </c>
      <c r="F324" s="227" t="s">
        <v>1911</v>
      </c>
      <c r="G324" s="225"/>
      <c r="H324" s="228">
        <v>40.994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34" t="s">
        <v>159</v>
      </c>
      <c r="AU324" s="234" t="s">
        <v>79</v>
      </c>
      <c r="AV324" s="12" t="s">
        <v>86</v>
      </c>
      <c r="AW324" s="12" t="s">
        <v>35</v>
      </c>
      <c r="AX324" s="12" t="s">
        <v>79</v>
      </c>
      <c r="AY324" s="234" t="s">
        <v>151</v>
      </c>
    </row>
    <row r="325" s="2" customFormat="1" ht="16.5" customHeight="1">
      <c r="A325" s="38"/>
      <c r="B325" s="39"/>
      <c r="C325" s="239" t="s">
        <v>164</v>
      </c>
      <c r="D325" s="239" t="s">
        <v>233</v>
      </c>
      <c r="E325" s="240" t="s">
        <v>1912</v>
      </c>
      <c r="F325" s="241" t="s">
        <v>1913</v>
      </c>
      <c r="G325" s="242" t="s">
        <v>248</v>
      </c>
      <c r="H325" s="243">
        <v>40.994</v>
      </c>
      <c r="I325" s="244"/>
      <c r="J325" s="245">
        <f>ROUND(I325*H325,2)</f>
        <v>0</v>
      </c>
      <c r="K325" s="241" t="s">
        <v>19</v>
      </c>
      <c r="L325" s="246"/>
      <c r="M325" s="247" t="s">
        <v>19</v>
      </c>
      <c r="N325" s="248" t="s">
        <v>46</v>
      </c>
      <c r="O325" s="84"/>
      <c r="P325" s="215">
        <f>O325*H325</f>
        <v>0</v>
      </c>
      <c r="Q325" s="215">
        <v>0.0035999999999999999</v>
      </c>
      <c r="R325" s="215">
        <f>Q325*H325</f>
        <v>0.1475784</v>
      </c>
      <c r="S325" s="215">
        <v>0</v>
      </c>
      <c r="T325" s="21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7" t="s">
        <v>184</v>
      </c>
      <c r="AT325" s="217" t="s">
        <v>233</v>
      </c>
      <c r="AU325" s="217" t="s">
        <v>79</v>
      </c>
      <c r="AY325" s="17" t="s">
        <v>151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7" t="s">
        <v>150</v>
      </c>
      <c r="BK325" s="218">
        <f>ROUND(I325*H325,2)</f>
        <v>0</v>
      </c>
      <c r="BL325" s="17" t="s">
        <v>150</v>
      </c>
      <c r="BM325" s="217" t="s">
        <v>1914</v>
      </c>
    </row>
    <row r="326" s="2" customFormat="1">
      <c r="A326" s="38"/>
      <c r="B326" s="39"/>
      <c r="C326" s="40"/>
      <c r="D326" s="219" t="s">
        <v>157</v>
      </c>
      <c r="E326" s="40"/>
      <c r="F326" s="220" t="s">
        <v>1913</v>
      </c>
      <c r="G326" s="40"/>
      <c r="H326" s="40"/>
      <c r="I326" s="221"/>
      <c r="J326" s="40"/>
      <c r="K326" s="40"/>
      <c r="L326" s="44"/>
      <c r="M326" s="222"/>
      <c r="N326" s="223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157</v>
      </c>
      <c r="AU326" s="17" t="s">
        <v>79</v>
      </c>
    </row>
    <row r="327" s="12" customFormat="1">
      <c r="A327" s="12"/>
      <c r="B327" s="224"/>
      <c r="C327" s="225"/>
      <c r="D327" s="219" t="s">
        <v>159</v>
      </c>
      <c r="E327" s="226" t="s">
        <v>1915</v>
      </c>
      <c r="F327" s="227" t="s">
        <v>1911</v>
      </c>
      <c r="G327" s="225"/>
      <c r="H327" s="228">
        <v>40.994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34" t="s">
        <v>159</v>
      </c>
      <c r="AU327" s="234" t="s">
        <v>79</v>
      </c>
      <c r="AV327" s="12" t="s">
        <v>86</v>
      </c>
      <c r="AW327" s="12" t="s">
        <v>35</v>
      </c>
      <c r="AX327" s="12" t="s">
        <v>79</v>
      </c>
      <c r="AY327" s="234" t="s">
        <v>151</v>
      </c>
    </row>
    <row r="328" s="2" customFormat="1" ht="16.5" customHeight="1">
      <c r="A328" s="38"/>
      <c r="B328" s="39"/>
      <c r="C328" s="206" t="s">
        <v>150</v>
      </c>
      <c r="D328" s="206" t="s">
        <v>152</v>
      </c>
      <c r="E328" s="207" t="s">
        <v>1916</v>
      </c>
      <c r="F328" s="208" t="s">
        <v>1917</v>
      </c>
      <c r="G328" s="209" t="s">
        <v>248</v>
      </c>
      <c r="H328" s="210">
        <v>30.800000000000001</v>
      </c>
      <c r="I328" s="211"/>
      <c r="J328" s="212">
        <f>ROUND(I328*H328,2)</f>
        <v>0</v>
      </c>
      <c r="K328" s="208" t="s">
        <v>19</v>
      </c>
      <c r="L328" s="44"/>
      <c r="M328" s="213" t="s">
        <v>19</v>
      </c>
      <c r="N328" s="214" t="s">
        <v>46</v>
      </c>
      <c r="O328" s="84"/>
      <c r="P328" s="215">
        <f>O328*H328</f>
        <v>0</v>
      </c>
      <c r="Q328" s="215">
        <v>0.012590000000000001</v>
      </c>
      <c r="R328" s="215">
        <f>Q328*H328</f>
        <v>0.38777200000000001</v>
      </c>
      <c r="S328" s="215">
        <v>0</v>
      </c>
      <c r="T328" s="21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7" t="s">
        <v>150</v>
      </c>
      <c r="AT328" s="217" t="s">
        <v>152</v>
      </c>
      <c r="AU328" s="217" t="s">
        <v>79</v>
      </c>
      <c r="AY328" s="17" t="s">
        <v>151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7" t="s">
        <v>150</v>
      </c>
      <c r="BK328" s="218">
        <f>ROUND(I328*H328,2)</f>
        <v>0</v>
      </c>
      <c r="BL328" s="17" t="s">
        <v>150</v>
      </c>
      <c r="BM328" s="217" t="s">
        <v>1918</v>
      </c>
    </row>
    <row r="329" s="2" customFormat="1">
      <c r="A329" s="38"/>
      <c r="B329" s="39"/>
      <c r="C329" s="40"/>
      <c r="D329" s="219" t="s">
        <v>157</v>
      </c>
      <c r="E329" s="40"/>
      <c r="F329" s="220" t="s">
        <v>1917</v>
      </c>
      <c r="G329" s="40"/>
      <c r="H329" s="40"/>
      <c r="I329" s="221"/>
      <c r="J329" s="40"/>
      <c r="K329" s="40"/>
      <c r="L329" s="44"/>
      <c r="M329" s="222"/>
      <c r="N329" s="223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157</v>
      </c>
      <c r="AU329" s="17" t="s">
        <v>79</v>
      </c>
    </row>
    <row r="330" s="12" customFormat="1">
      <c r="A330" s="12"/>
      <c r="B330" s="224"/>
      <c r="C330" s="225"/>
      <c r="D330" s="219" t="s">
        <v>159</v>
      </c>
      <c r="E330" s="226" t="s">
        <v>1130</v>
      </c>
      <c r="F330" s="227" t="s">
        <v>1856</v>
      </c>
      <c r="G330" s="225"/>
      <c r="H330" s="228">
        <v>30.800000000000001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234" t="s">
        <v>159</v>
      </c>
      <c r="AU330" s="234" t="s">
        <v>79</v>
      </c>
      <c r="AV330" s="12" t="s">
        <v>86</v>
      </c>
      <c r="AW330" s="12" t="s">
        <v>35</v>
      </c>
      <c r="AX330" s="12" t="s">
        <v>79</v>
      </c>
      <c r="AY330" s="234" t="s">
        <v>151</v>
      </c>
    </row>
    <row r="331" s="2" customFormat="1" ht="16.5" customHeight="1">
      <c r="A331" s="38"/>
      <c r="B331" s="39"/>
      <c r="C331" s="206" t="s">
        <v>171</v>
      </c>
      <c r="D331" s="206" t="s">
        <v>152</v>
      </c>
      <c r="E331" s="207" t="s">
        <v>1919</v>
      </c>
      <c r="F331" s="208" t="s">
        <v>1920</v>
      </c>
      <c r="G331" s="209" t="s">
        <v>248</v>
      </c>
      <c r="H331" s="210">
        <v>30.800000000000001</v>
      </c>
      <c r="I331" s="211"/>
      <c r="J331" s="212">
        <f>ROUND(I331*H331,2)</f>
        <v>0</v>
      </c>
      <c r="K331" s="208" t="s">
        <v>19</v>
      </c>
      <c r="L331" s="44"/>
      <c r="M331" s="213" t="s">
        <v>19</v>
      </c>
      <c r="N331" s="214" t="s">
        <v>46</v>
      </c>
      <c r="O331" s="84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7" t="s">
        <v>150</v>
      </c>
      <c r="AT331" s="217" t="s">
        <v>152</v>
      </c>
      <c r="AU331" s="217" t="s">
        <v>79</v>
      </c>
      <c r="AY331" s="17" t="s">
        <v>151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7" t="s">
        <v>150</v>
      </c>
      <c r="BK331" s="218">
        <f>ROUND(I331*H331,2)</f>
        <v>0</v>
      </c>
      <c r="BL331" s="17" t="s">
        <v>150</v>
      </c>
      <c r="BM331" s="217" t="s">
        <v>1921</v>
      </c>
    </row>
    <row r="332" s="2" customFormat="1">
      <c r="A332" s="38"/>
      <c r="B332" s="39"/>
      <c r="C332" s="40"/>
      <c r="D332" s="219" t="s">
        <v>157</v>
      </c>
      <c r="E332" s="40"/>
      <c r="F332" s="220" t="s">
        <v>1920</v>
      </c>
      <c r="G332" s="40"/>
      <c r="H332" s="40"/>
      <c r="I332" s="221"/>
      <c r="J332" s="40"/>
      <c r="K332" s="40"/>
      <c r="L332" s="44"/>
      <c r="M332" s="222"/>
      <c r="N332" s="223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157</v>
      </c>
      <c r="AU332" s="17" t="s">
        <v>79</v>
      </c>
    </row>
    <row r="333" s="12" customFormat="1">
      <c r="A333" s="12"/>
      <c r="B333" s="224"/>
      <c r="C333" s="225"/>
      <c r="D333" s="219" t="s">
        <v>159</v>
      </c>
      <c r="E333" s="226" t="s">
        <v>1922</v>
      </c>
      <c r="F333" s="227" t="s">
        <v>1856</v>
      </c>
      <c r="G333" s="225"/>
      <c r="H333" s="228">
        <v>30.800000000000001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34" t="s">
        <v>159</v>
      </c>
      <c r="AU333" s="234" t="s">
        <v>79</v>
      </c>
      <c r="AV333" s="12" t="s">
        <v>86</v>
      </c>
      <c r="AW333" s="12" t="s">
        <v>35</v>
      </c>
      <c r="AX333" s="12" t="s">
        <v>79</v>
      </c>
      <c r="AY333" s="234" t="s">
        <v>151</v>
      </c>
    </row>
    <row r="334" s="2" customFormat="1" ht="16.5" customHeight="1">
      <c r="A334" s="38"/>
      <c r="B334" s="39"/>
      <c r="C334" s="206" t="s">
        <v>176</v>
      </c>
      <c r="D334" s="206" t="s">
        <v>152</v>
      </c>
      <c r="E334" s="207" t="s">
        <v>1923</v>
      </c>
      <c r="F334" s="208" t="s">
        <v>1924</v>
      </c>
      <c r="G334" s="209" t="s">
        <v>248</v>
      </c>
      <c r="H334" s="210">
        <v>79.599999999999994</v>
      </c>
      <c r="I334" s="211"/>
      <c r="J334" s="212">
        <f>ROUND(I334*H334,2)</f>
        <v>0</v>
      </c>
      <c r="K334" s="208" t="s">
        <v>19</v>
      </c>
      <c r="L334" s="44"/>
      <c r="M334" s="213" t="s">
        <v>19</v>
      </c>
      <c r="N334" s="214" t="s">
        <v>46</v>
      </c>
      <c r="O334" s="84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17" t="s">
        <v>150</v>
      </c>
      <c r="AT334" s="217" t="s">
        <v>152</v>
      </c>
      <c r="AU334" s="217" t="s">
        <v>79</v>
      </c>
      <c r="AY334" s="17" t="s">
        <v>151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7" t="s">
        <v>150</v>
      </c>
      <c r="BK334" s="218">
        <f>ROUND(I334*H334,2)</f>
        <v>0</v>
      </c>
      <c r="BL334" s="17" t="s">
        <v>150</v>
      </c>
      <c r="BM334" s="217" t="s">
        <v>1925</v>
      </c>
    </row>
    <row r="335" s="2" customFormat="1">
      <c r="A335" s="38"/>
      <c r="B335" s="39"/>
      <c r="C335" s="40"/>
      <c r="D335" s="219" t="s">
        <v>157</v>
      </c>
      <c r="E335" s="40"/>
      <c r="F335" s="220" t="s">
        <v>1924</v>
      </c>
      <c r="G335" s="40"/>
      <c r="H335" s="40"/>
      <c r="I335" s="221"/>
      <c r="J335" s="40"/>
      <c r="K335" s="40"/>
      <c r="L335" s="44"/>
      <c r="M335" s="222"/>
      <c r="N335" s="223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157</v>
      </c>
      <c r="AU335" s="17" t="s">
        <v>79</v>
      </c>
    </row>
    <row r="336" s="2" customFormat="1" ht="16.5" customHeight="1">
      <c r="A336" s="38"/>
      <c r="B336" s="39"/>
      <c r="C336" s="206" t="s">
        <v>180</v>
      </c>
      <c r="D336" s="206" t="s">
        <v>152</v>
      </c>
      <c r="E336" s="207" t="s">
        <v>1926</v>
      </c>
      <c r="F336" s="208" t="s">
        <v>1927</v>
      </c>
      <c r="G336" s="209" t="s">
        <v>248</v>
      </c>
      <c r="H336" s="210">
        <v>30.800000000000001</v>
      </c>
      <c r="I336" s="211"/>
      <c r="J336" s="212">
        <f>ROUND(I336*H336,2)</f>
        <v>0</v>
      </c>
      <c r="K336" s="208" t="s">
        <v>19</v>
      </c>
      <c r="L336" s="44"/>
      <c r="M336" s="213" t="s">
        <v>19</v>
      </c>
      <c r="N336" s="214" t="s">
        <v>46</v>
      </c>
      <c r="O336" s="84"/>
      <c r="P336" s="215">
        <f>O336*H336</f>
        <v>0</v>
      </c>
      <c r="Q336" s="215">
        <v>0.00069999999999999999</v>
      </c>
      <c r="R336" s="215">
        <f>Q336*H336</f>
        <v>0.021559999999999999</v>
      </c>
      <c r="S336" s="215">
        <v>0</v>
      </c>
      <c r="T336" s="21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7" t="s">
        <v>150</v>
      </c>
      <c r="AT336" s="217" t="s">
        <v>152</v>
      </c>
      <c r="AU336" s="217" t="s">
        <v>79</v>
      </c>
      <c r="AY336" s="17" t="s">
        <v>151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7" t="s">
        <v>150</v>
      </c>
      <c r="BK336" s="218">
        <f>ROUND(I336*H336,2)</f>
        <v>0</v>
      </c>
      <c r="BL336" s="17" t="s">
        <v>150</v>
      </c>
      <c r="BM336" s="217" t="s">
        <v>1928</v>
      </c>
    </row>
    <row r="337" s="2" customFormat="1">
      <c r="A337" s="38"/>
      <c r="B337" s="39"/>
      <c r="C337" s="40"/>
      <c r="D337" s="219" t="s">
        <v>157</v>
      </c>
      <c r="E337" s="40"/>
      <c r="F337" s="220" t="s">
        <v>1927</v>
      </c>
      <c r="G337" s="40"/>
      <c r="H337" s="40"/>
      <c r="I337" s="221"/>
      <c r="J337" s="40"/>
      <c r="K337" s="40"/>
      <c r="L337" s="44"/>
      <c r="M337" s="222"/>
      <c r="N337" s="223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157</v>
      </c>
      <c r="AU337" s="17" t="s">
        <v>79</v>
      </c>
    </row>
    <row r="338" s="2" customFormat="1" ht="16.5" customHeight="1">
      <c r="A338" s="38"/>
      <c r="B338" s="39"/>
      <c r="C338" s="206" t="s">
        <v>184</v>
      </c>
      <c r="D338" s="206" t="s">
        <v>152</v>
      </c>
      <c r="E338" s="207" t="s">
        <v>1929</v>
      </c>
      <c r="F338" s="208" t="s">
        <v>1930</v>
      </c>
      <c r="G338" s="209" t="s">
        <v>248</v>
      </c>
      <c r="H338" s="210">
        <v>16.170000000000002</v>
      </c>
      <c r="I338" s="211"/>
      <c r="J338" s="212">
        <f>ROUND(I338*H338,2)</f>
        <v>0</v>
      </c>
      <c r="K338" s="208" t="s">
        <v>19</v>
      </c>
      <c r="L338" s="44"/>
      <c r="M338" s="213" t="s">
        <v>19</v>
      </c>
      <c r="N338" s="214" t="s">
        <v>46</v>
      </c>
      <c r="O338" s="84"/>
      <c r="P338" s="215">
        <f>O338*H338</f>
        <v>0</v>
      </c>
      <c r="Q338" s="215">
        <v>0.01575</v>
      </c>
      <c r="R338" s="215">
        <f>Q338*H338</f>
        <v>0.2546775</v>
      </c>
      <c r="S338" s="215">
        <v>0</v>
      </c>
      <c r="T338" s="21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7" t="s">
        <v>150</v>
      </c>
      <c r="AT338" s="217" t="s">
        <v>152</v>
      </c>
      <c r="AU338" s="217" t="s">
        <v>79</v>
      </c>
      <c r="AY338" s="17" t="s">
        <v>151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7" t="s">
        <v>150</v>
      </c>
      <c r="BK338" s="218">
        <f>ROUND(I338*H338,2)</f>
        <v>0</v>
      </c>
      <c r="BL338" s="17" t="s">
        <v>150</v>
      </c>
      <c r="BM338" s="217" t="s">
        <v>1931</v>
      </c>
    </row>
    <row r="339" s="2" customFormat="1">
      <c r="A339" s="38"/>
      <c r="B339" s="39"/>
      <c r="C339" s="40"/>
      <c r="D339" s="219" t="s">
        <v>157</v>
      </c>
      <c r="E339" s="40"/>
      <c r="F339" s="220" t="s">
        <v>1930</v>
      </c>
      <c r="G339" s="40"/>
      <c r="H339" s="40"/>
      <c r="I339" s="221"/>
      <c r="J339" s="40"/>
      <c r="K339" s="40"/>
      <c r="L339" s="44"/>
      <c r="M339" s="222"/>
      <c r="N339" s="223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157</v>
      </c>
      <c r="AU339" s="17" t="s">
        <v>79</v>
      </c>
    </row>
    <row r="340" s="12" customFormat="1">
      <c r="A340" s="12"/>
      <c r="B340" s="224"/>
      <c r="C340" s="225"/>
      <c r="D340" s="219" t="s">
        <v>159</v>
      </c>
      <c r="E340" s="226" t="s">
        <v>1932</v>
      </c>
      <c r="F340" s="227" t="s">
        <v>1933</v>
      </c>
      <c r="G340" s="225"/>
      <c r="H340" s="228">
        <v>16.170000000000002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34" t="s">
        <v>159</v>
      </c>
      <c r="AU340" s="234" t="s">
        <v>79</v>
      </c>
      <c r="AV340" s="12" t="s">
        <v>86</v>
      </c>
      <c r="AW340" s="12" t="s">
        <v>35</v>
      </c>
      <c r="AX340" s="12" t="s">
        <v>79</v>
      </c>
      <c r="AY340" s="234" t="s">
        <v>151</v>
      </c>
    </row>
    <row r="341" s="2" customFormat="1" ht="16.5" customHeight="1">
      <c r="A341" s="38"/>
      <c r="B341" s="39"/>
      <c r="C341" s="206" t="s">
        <v>188</v>
      </c>
      <c r="D341" s="206" t="s">
        <v>152</v>
      </c>
      <c r="E341" s="207" t="s">
        <v>1934</v>
      </c>
      <c r="F341" s="208" t="s">
        <v>1935</v>
      </c>
      <c r="G341" s="209" t="s">
        <v>359</v>
      </c>
      <c r="H341" s="210">
        <v>4</v>
      </c>
      <c r="I341" s="211"/>
      <c r="J341" s="212">
        <f>ROUND(I341*H341,2)</f>
        <v>0</v>
      </c>
      <c r="K341" s="208" t="s">
        <v>19</v>
      </c>
      <c r="L341" s="44"/>
      <c r="M341" s="213" t="s">
        <v>19</v>
      </c>
      <c r="N341" s="214" t="s">
        <v>46</v>
      </c>
      <c r="O341" s="84"/>
      <c r="P341" s="215">
        <f>O341*H341</f>
        <v>0</v>
      </c>
      <c r="Q341" s="215">
        <v>0.02358</v>
      </c>
      <c r="R341" s="215">
        <f>Q341*H341</f>
        <v>0.094320000000000001</v>
      </c>
      <c r="S341" s="215">
        <v>0</v>
      </c>
      <c r="T341" s="21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17" t="s">
        <v>150</v>
      </c>
      <c r="AT341" s="217" t="s">
        <v>152</v>
      </c>
      <c r="AU341" s="217" t="s">
        <v>79</v>
      </c>
      <c r="AY341" s="17" t="s">
        <v>151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7" t="s">
        <v>150</v>
      </c>
      <c r="BK341" s="218">
        <f>ROUND(I341*H341,2)</f>
        <v>0</v>
      </c>
      <c r="BL341" s="17" t="s">
        <v>150</v>
      </c>
      <c r="BM341" s="217" t="s">
        <v>1936</v>
      </c>
    </row>
    <row r="342" s="2" customFormat="1">
      <c r="A342" s="38"/>
      <c r="B342" s="39"/>
      <c r="C342" s="40"/>
      <c r="D342" s="219" t="s">
        <v>157</v>
      </c>
      <c r="E342" s="40"/>
      <c r="F342" s="220" t="s">
        <v>1935</v>
      </c>
      <c r="G342" s="40"/>
      <c r="H342" s="40"/>
      <c r="I342" s="221"/>
      <c r="J342" s="40"/>
      <c r="K342" s="40"/>
      <c r="L342" s="44"/>
      <c r="M342" s="222"/>
      <c r="N342" s="223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157</v>
      </c>
      <c r="AU342" s="17" t="s">
        <v>79</v>
      </c>
    </row>
    <row r="343" s="2" customFormat="1" ht="16.5" customHeight="1">
      <c r="A343" s="38"/>
      <c r="B343" s="39"/>
      <c r="C343" s="206" t="s">
        <v>194</v>
      </c>
      <c r="D343" s="206" t="s">
        <v>152</v>
      </c>
      <c r="E343" s="207" t="s">
        <v>1937</v>
      </c>
      <c r="F343" s="208" t="s">
        <v>1938</v>
      </c>
      <c r="G343" s="209" t="s">
        <v>242</v>
      </c>
      <c r="H343" s="210">
        <v>1.0029999999999999</v>
      </c>
      <c r="I343" s="211"/>
      <c r="J343" s="212">
        <f>ROUND(I343*H343,2)</f>
        <v>0</v>
      </c>
      <c r="K343" s="208" t="s">
        <v>19</v>
      </c>
      <c r="L343" s="44"/>
      <c r="M343" s="213" t="s">
        <v>19</v>
      </c>
      <c r="N343" s="214" t="s">
        <v>46</v>
      </c>
      <c r="O343" s="84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7" t="s">
        <v>150</v>
      </c>
      <c r="AT343" s="217" t="s">
        <v>152</v>
      </c>
      <c r="AU343" s="217" t="s">
        <v>79</v>
      </c>
      <c r="AY343" s="17" t="s">
        <v>151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7" t="s">
        <v>150</v>
      </c>
      <c r="BK343" s="218">
        <f>ROUND(I343*H343,2)</f>
        <v>0</v>
      </c>
      <c r="BL343" s="17" t="s">
        <v>150</v>
      </c>
      <c r="BM343" s="217" t="s">
        <v>1939</v>
      </c>
    </row>
    <row r="344" s="2" customFormat="1">
      <c r="A344" s="38"/>
      <c r="B344" s="39"/>
      <c r="C344" s="40"/>
      <c r="D344" s="219" t="s">
        <v>157</v>
      </c>
      <c r="E344" s="40"/>
      <c r="F344" s="220" t="s">
        <v>1938</v>
      </c>
      <c r="G344" s="40"/>
      <c r="H344" s="40"/>
      <c r="I344" s="221"/>
      <c r="J344" s="40"/>
      <c r="K344" s="40"/>
      <c r="L344" s="44"/>
      <c r="M344" s="222"/>
      <c r="N344" s="223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157</v>
      </c>
      <c r="AU344" s="17" t="s">
        <v>79</v>
      </c>
    </row>
    <row r="345" s="11" customFormat="1" ht="25.92" customHeight="1">
      <c r="A345" s="11"/>
      <c r="B345" s="192"/>
      <c r="C345" s="193"/>
      <c r="D345" s="194" t="s">
        <v>72</v>
      </c>
      <c r="E345" s="195" t="s">
        <v>1940</v>
      </c>
      <c r="F345" s="195" t="s">
        <v>1941</v>
      </c>
      <c r="G345" s="193"/>
      <c r="H345" s="193"/>
      <c r="I345" s="196"/>
      <c r="J345" s="197">
        <f>BK345</f>
        <v>0</v>
      </c>
      <c r="K345" s="193"/>
      <c r="L345" s="198"/>
      <c r="M345" s="199"/>
      <c r="N345" s="200"/>
      <c r="O345" s="200"/>
      <c r="P345" s="201">
        <f>SUM(P346:P371)</f>
        <v>0</v>
      </c>
      <c r="Q345" s="200"/>
      <c r="R345" s="201">
        <f>SUM(R346:R371)</f>
        <v>0.39517015</v>
      </c>
      <c r="S345" s="200"/>
      <c r="T345" s="202">
        <f>SUM(T346:T371)</f>
        <v>0</v>
      </c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R345" s="203" t="s">
        <v>150</v>
      </c>
      <c r="AT345" s="204" t="s">
        <v>72</v>
      </c>
      <c r="AU345" s="204" t="s">
        <v>8</v>
      </c>
      <c r="AY345" s="203" t="s">
        <v>151</v>
      </c>
      <c r="BK345" s="205">
        <f>SUM(BK346:BK371)</f>
        <v>0</v>
      </c>
    </row>
    <row r="346" s="2" customFormat="1" ht="16.5" customHeight="1">
      <c r="A346" s="38"/>
      <c r="B346" s="39"/>
      <c r="C346" s="206" t="s">
        <v>79</v>
      </c>
      <c r="D346" s="206" t="s">
        <v>152</v>
      </c>
      <c r="E346" s="207" t="s">
        <v>1942</v>
      </c>
      <c r="F346" s="208" t="s">
        <v>1943</v>
      </c>
      <c r="G346" s="209" t="s">
        <v>248</v>
      </c>
      <c r="H346" s="210">
        <v>94.114999999999995</v>
      </c>
      <c r="I346" s="211"/>
      <c r="J346" s="212">
        <f>ROUND(I346*H346,2)</f>
        <v>0</v>
      </c>
      <c r="K346" s="208" t="s">
        <v>19</v>
      </c>
      <c r="L346" s="44"/>
      <c r="M346" s="213" t="s">
        <v>19</v>
      </c>
      <c r="N346" s="214" t="s">
        <v>46</v>
      </c>
      <c r="O346" s="84"/>
      <c r="P346" s="215">
        <f>O346*H346</f>
        <v>0</v>
      </c>
      <c r="Q346" s="215">
        <v>0.00058</v>
      </c>
      <c r="R346" s="215">
        <f>Q346*H346</f>
        <v>0.054586699999999995</v>
      </c>
      <c r="S346" s="215">
        <v>0</v>
      </c>
      <c r="T346" s="21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7" t="s">
        <v>150</v>
      </c>
      <c r="AT346" s="217" t="s">
        <v>152</v>
      </c>
      <c r="AU346" s="217" t="s">
        <v>79</v>
      </c>
      <c r="AY346" s="17" t="s">
        <v>151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7" t="s">
        <v>150</v>
      </c>
      <c r="BK346" s="218">
        <f>ROUND(I346*H346,2)</f>
        <v>0</v>
      </c>
      <c r="BL346" s="17" t="s">
        <v>150</v>
      </c>
      <c r="BM346" s="217" t="s">
        <v>1944</v>
      </c>
    </row>
    <row r="347" s="2" customFormat="1">
      <c r="A347" s="38"/>
      <c r="B347" s="39"/>
      <c r="C347" s="40"/>
      <c r="D347" s="219" t="s">
        <v>157</v>
      </c>
      <c r="E347" s="40"/>
      <c r="F347" s="220" t="s">
        <v>1943</v>
      </c>
      <c r="G347" s="40"/>
      <c r="H347" s="40"/>
      <c r="I347" s="221"/>
      <c r="J347" s="40"/>
      <c r="K347" s="40"/>
      <c r="L347" s="44"/>
      <c r="M347" s="222"/>
      <c r="N347" s="223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157</v>
      </c>
      <c r="AU347" s="17" t="s">
        <v>79</v>
      </c>
    </row>
    <row r="348" s="2" customFormat="1" ht="16.5" customHeight="1">
      <c r="A348" s="38"/>
      <c r="B348" s="39"/>
      <c r="C348" s="206" t="s">
        <v>86</v>
      </c>
      <c r="D348" s="206" t="s">
        <v>152</v>
      </c>
      <c r="E348" s="207" t="s">
        <v>1945</v>
      </c>
      <c r="F348" s="208" t="s">
        <v>1946</v>
      </c>
      <c r="G348" s="209" t="s">
        <v>248</v>
      </c>
      <c r="H348" s="210">
        <v>94.114999999999995</v>
      </c>
      <c r="I348" s="211"/>
      <c r="J348" s="212">
        <f>ROUND(I348*H348,2)</f>
        <v>0</v>
      </c>
      <c r="K348" s="208" t="s">
        <v>19</v>
      </c>
      <c r="L348" s="44"/>
      <c r="M348" s="213" t="s">
        <v>19</v>
      </c>
      <c r="N348" s="214" t="s">
        <v>46</v>
      </c>
      <c r="O348" s="84"/>
      <c r="P348" s="215">
        <f>O348*H348</f>
        <v>0</v>
      </c>
      <c r="Q348" s="215">
        <v>0.00263</v>
      </c>
      <c r="R348" s="215">
        <f>Q348*H348</f>
        <v>0.24752244999999998</v>
      </c>
      <c r="S348" s="215">
        <v>0</v>
      </c>
      <c r="T348" s="21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7" t="s">
        <v>150</v>
      </c>
      <c r="AT348" s="217" t="s">
        <v>152</v>
      </c>
      <c r="AU348" s="217" t="s">
        <v>79</v>
      </c>
      <c r="AY348" s="17" t="s">
        <v>151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7" t="s">
        <v>150</v>
      </c>
      <c r="BK348" s="218">
        <f>ROUND(I348*H348,2)</f>
        <v>0</v>
      </c>
      <c r="BL348" s="17" t="s">
        <v>150</v>
      </c>
      <c r="BM348" s="217" t="s">
        <v>1947</v>
      </c>
    </row>
    <row r="349" s="2" customFormat="1">
      <c r="A349" s="38"/>
      <c r="B349" s="39"/>
      <c r="C349" s="40"/>
      <c r="D349" s="219" t="s">
        <v>157</v>
      </c>
      <c r="E349" s="40"/>
      <c r="F349" s="220" t="s">
        <v>1946</v>
      </c>
      <c r="G349" s="40"/>
      <c r="H349" s="40"/>
      <c r="I349" s="221"/>
      <c r="J349" s="40"/>
      <c r="K349" s="40"/>
      <c r="L349" s="44"/>
      <c r="M349" s="222"/>
      <c r="N349" s="223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157</v>
      </c>
      <c r="AU349" s="17" t="s">
        <v>79</v>
      </c>
    </row>
    <row r="350" s="2" customFormat="1" ht="16.5" customHeight="1">
      <c r="A350" s="38"/>
      <c r="B350" s="39"/>
      <c r="C350" s="206" t="s">
        <v>164</v>
      </c>
      <c r="D350" s="206" t="s">
        <v>152</v>
      </c>
      <c r="E350" s="207" t="s">
        <v>1948</v>
      </c>
      <c r="F350" s="208" t="s">
        <v>1949</v>
      </c>
      <c r="G350" s="209" t="s">
        <v>310</v>
      </c>
      <c r="H350" s="210">
        <v>5</v>
      </c>
      <c r="I350" s="211"/>
      <c r="J350" s="212">
        <f>ROUND(I350*H350,2)</f>
        <v>0</v>
      </c>
      <c r="K350" s="208" t="s">
        <v>19</v>
      </c>
      <c r="L350" s="44"/>
      <c r="M350" s="213" t="s">
        <v>19</v>
      </c>
      <c r="N350" s="214" t="s">
        <v>46</v>
      </c>
      <c r="O350" s="84"/>
      <c r="P350" s="215">
        <f>O350*H350</f>
        <v>0</v>
      </c>
      <c r="Q350" s="215">
        <v>0.0013699999999999999</v>
      </c>
      <c r="R350" s="215">
        <f>Q350*H350</f>
        <v>0.0068499999999999993</v>
      </c>
      <c r="S350" s="215">
        <v>0</v>
      </c>
      <c r="T350" s="21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17" t="s">
        <v>150</v>
      </c>
      <c r="AT350" s="217" t="s">
        <v>152</v>
      </c>
      <c r="AU350" s="217" t="s">
        <v>79</v>
      </c>
      <c r="AY350" s="17" t="s">
        <v>151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7" t="s">
        <v>150</v>
      </c>
      <c r="BK350" s="218">
        <f>ROUND(I350*H350,2)</f>
        <v>0</v>
      </c>
      <c r="BL350" s="17" t="s">
        <v>150</v>
      </c>
      <c r="BM350" s="217" t="s">
        <v>1950</v>
      </c>
    </row>
    <row r="351" s="2" customFormat="1">
      <c r="A351" s="38"/>
      <c r="B351" s="39"/>
      <c r="C351" s="40"/>
      <c r="D351" s="219" t="s">
        <v>157</v>
      </c>
      <c r="E351" s="40"/>
      <c r="F351" s="220" t="s">
        <v>1949</v>
      </c>
      <c r="G351" s="40"/>
      <c r="H351" s="40"/>
      <c r="I351" s="221"/>
      <c r="J351" s="40"/>
      <c r="K351" s="40"/>
      <c r="L351" s="44"/>
      <c r="M351" s="222"/>
      <c r="N351" s="223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157</v>
      </c>
      <c r="AU351" s="17" t="s">
        <v>79</v>
      </c>
    </row>
    <row r="352" s="2" customFormat="1" ht="16.5" customHeight="1">
      <c r="A352" s="38"/>
      <c r="B352" s="39"/>
      <c r="C352" s="206" t="s">
        <v>150</v>
      </c>
      <c r="D352" s="206" t="s">
        <v>152</v>
      </c>
      <c r="E352" s="207" t="s">
        <v>1951</v>
      </c>
      <c r="F352" s="208" t="s">
        <v>1952</v>
      </c>
      <c r="G352" s="209" t="s">
        <v>310</v>
      </c>
      <c r="H352" s="210">
        <v>18</v>
      </c>
      <c r="I352" s="211"/>
      <c r="J352" s="212">
        <f>ROUND(I352*H352,2)</f>
        <v>0</v>
      </c>
      <c r="K352" s="208" t="s">
        <v>19</v>
      </c>
      <c r="L352" s="44"/>
      <c r="M352" s="213" t="s">
        <v>19</v>
      </c>
      <c r="N352" s="214" t="s">
        <v>46</v>
      </c>
      <c r="O352" s="84"/>
      <c r="P352" s="215">
        <f>O352*H352</f>
        <v>0</v>
      </c>
      <c r="Q352" s="215">
        <v>0.0013699999999999999</v>
      </c>
      <c r="R352" s="215">
        <f>Q352*H352</f>
        <v>0.024659999999999998</v>
      </c>
      <c r="S352" s="215">
        <v>0</v>
      </c>
      <c r="T352" s="21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7" t="s">
        <v>150</v>
      </c>
      <c r="AT352" s="217" t="s">
        <v>152</v>
      </c>
      <c r="AU352" s="217" t="s">
        <v>79</v>
      </c>
      <c r="AY352" s="17" t="s">
        <v>151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7" t="s">
        <v>150</v>
      </c>
      <c r="BK352" s="218">
        <f>ROUND(I352*H352,2)</f>
        <v>0</v>
      </c>
      <c r="BL352" s="17" t="s">
        <v>150</v>
      </c>
      <c r="BM352" s="217" t="s">
        <v>1953</v>
      </c>
    </row>
    <row r="353" s="2" customFormat="1">
      <c r="A353" s="38"/>
      <c r="B353" s="39"/>
      <c r="C353" s="40"/>
      <c r="D353" s="219" t="s">
        <v>157</v>
      </c>
      <c r="E353" s="40"/>
      <c r="F353" s="220" t="s">
        <v>1952</v>
      </c>
      <c r="G353" s="40"/>
      <c r="H353" s="40"/>
      <c r="I353" s="221"/>
      <c r="J353" s="40"/>
      <c r="K353" s="40"/>
      <c r="L353" s="44"/>
      <c r="M353" s="222"/>
      <c r="N353" s="223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157</v>
      </c>
      <c r="AU353" s="17" t="s">
        <v>79</v>
      </c>
    </row>
    <row r="354" s="12" customFormat="1">
      <c r="A354" s="12"/>
      <c r="B354" s="224"/>
      <c r="C354" s="225"/>
      <c r="D354" s="219" t="s">
        <v>159</v>
      </c>
      <c r="E354" s="226" t="s">
        <v>1954</v>
      </c>
      <c r="F354" s="227" t="s">
        <v>1955</v>
      </c>
      <c r="G354" s="225"/>
      <c r="H354" s="228">
        <v>18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34" t="s">
        <v>159</v>
      </c>
      <c r="AU354" s="234" t="s">
        <v>79</v>
      </c>
      <c r="AV354" s="12" t="s">
        <v>86</v>
      </c>
      <c r="AW354" s="12" t="s">
        <v>35</v>
      </c>
      <c r="AX354" s="12" t="s">
        <v>79</v>
      </c>
      <c r="AY354" s="234" t="s">
        <v>151</v>
      </c>
    </row>
    <row r="355" s="2" customFormat="1" ht="21.75" customHeight="1">
      <c r="A355" s="38"/>
      <c r="B355" s="39"/>
      <c r="C355" s="206" t="s">
        <v>171</v>
      </c>
      <c r="D355" s="206" t="s">
        <v>152</v>
      </c>
      <c r="E355" s="207" t="s">
        <v>1956</v>
      </c>
      <c r="F355" s="208" t="s">
        <v>1957</v>
      </c>
      <c r="G355" s="209" t="s">
        <v>310</v>
      </c>
      <c r="H355" s="210">
        <v>2.6000000000000001</v>
      </c>
      <c r="I355" s="211"/>
      <c r="J355" s="212">
        <f>ROUND(I355*H355,2)</f>
        <v>0</v>
      </c>
      <c r="K355" s="208" t="s">
        <v>19</v>
      </c>
      <c r="L355" s="44"/>
      <c r="M355" s="213" t="s">
        <v>19</v>
      </c>
      <c r="N355" s="214" t="s">
        <v>46</v>
      </c>
      <c r="O355" s="84"/>
      <c r="P355" s="215">
        <f>O355*H355</f>
        <v>0</v>
      </c>
      <c r="Q355" s="215">
        <v>0.00314</v>
      </c>
      <c r="R355" s="215">
        <f>Q355*H355</f>
        <v>0.0081640000000000011</v>
      </c>
      <c r="S355" s="215">
        <v>0</v>
      </c>
      <c r="T355" s="21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7" t="s">
        <v>150</v>
      </c>
      <c r="AT355" s="217" t="s">
        <v>152</v>
      </c>
      <c r="AU355" s="217" t="s">
        <v>79</v>
      </c>
      <c r="AY355" s="17" t="s">
        <v>151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7" t="s">
        <v>150</v>
      </c>
      <c r="BK355" s="218">
        <f>ROUND(I355*H355,2)</f>
        <v>0</v>
      </c>
      <c r="BL355" s="17" t="s">
        <v>150</v>
      </c>
      <c r="BM355" s="217" t="s">
        <v>1958</v>
      </c>
    </row>
    <row r="356" s="2" customFormat="1">
      <c r="A356" s="38"/>
      <c r="B356" s="39"/>
      <c r="C356" s="40"/>
      <c r="D356" s="219" t="s">
        <v>157</v>
      </c>
      <c r="E356" s="40"/>
      <c r="F356" s="220" t="s">
        <v>1957</v>
      </c>
      <c r="G356" s="40"/>
      <c r="H356" s="40"/>
      <c r="I356" s="221"/>
      <c r="J356" s="40"/>
      <c r="K356" s="40"/>
      <c r="L356" s="44"/>
      <c r="M356" s="222"/>
      <c r="N356" s="223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157</v>
      </c>
      <c r="AU356" s="17" t="s">
        <v>79</v>
      </c>
    </row>
    <row r="357" s="2" customFormat="1" ht="16.5" customHeight="1">
      <c r="A357" s="38"/>
      <c r="B357" s="39"/>
      <c r="C357" s="206" t="s">
        <v>176</v>
      </c>
      <c r="D357" s="206" t="s">
        <v>152</v>
      </c>
      <c r="E357" s="207" t="s">
        <v>1959</v>
      </c>
      <c r="F357" s="208" t="s">
        <v>1960</v>
      </c>
      <c r="G357" s="209" t="s">
        <v>310</v>
      </c>
      <c r="H357" s="210">
        <v>29.699999999999999</v>
      </c>
      <c r="I357" s="211"/>
      <c r="J357" s="212">
        <f>ROUND(I357*H357,2)</f>
        <v>0</v>
      </c>
      <c r="K357" s="208" t="s">
        <v>19</v>
      </c>
      <c r="L357" s="44"/>
      <c r="M357" s="213" t="s">
        <v>19</v>
      </c>
      <c r="N357" s="214" t="s">
        <v>46</v>
      </c>
      <c r="O357" s="84"/>
      <c r="P357" s="215">
        <f>O357*H357</f>
        <v>0</v>
      </c>
      <c r="Q357" s="215">
        <v>0.00038999999999999999</v>
      </c>
      <c r="R357" s="215">
        <f>Q357*H357</f>
        <v>0.011583</v>
      </c>
      <c r="S357" s="215">
        <v>0</v>
      </c>
      <c r="T357" s="21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7" t="s">
        <v>150</v>
      </c>
      <c r="AT357" s="217" t="s">
        <v>152</v>
      </c>
      <c r="AU357" s="217" t="s">
        <v>79</v>
      </c>
      <c r="AY357" s="17" t="s">
        <v>151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7" t="s">
        <v>150</v>
      </c>
      <c r="BK357" s="218">
        <f>ROUND(I357*H357,2)</f>
        <v>0</v>
      </c>
      <c r="BL357" s="17" t="s">
        <v>150</v>
      </c>
      <c r="BM357" s="217" t="s">
        <v>1961</v>
      </c>
    </row>
    <row r="358" s="2" customFormat="1">
      <c r="A358" s="38"/>
      <c r="B358" s="39"/>
      <c r="C358" s="40"/>
      <c r="D358" s="219" t="s">
        <v>157</v>
      </c>
      <c r="E358" s="40"/>
      <c r="F358" s="220" t="s">
        <v>1960</v>
      </c>
      <c r="G358" s="40"/>
      <c r="H358" s="40"/>
      <c r="I358" s="221"/>
      <c r="J358" s="40"/>
      <c r="K358" s="40"/>
      <c r="L358" s="44"/>
      <c r="M358" s="222"/>
      <c r="N358" s="223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157</v>
      </c>
      <c r="AU358" s="17" t="s">
        <v>79</v>
      </c>
    </row>
    <row r="359" s="12" customFormat="1">
      <c r="A359" s="12"/>
      <c r="B359" s="224"/>
      <c r="C359" s="225"/>
      <c r="D359" s="219" t="s">
        <v>159</v>
      </c>
      <c r="E359" s="226" t="s">
        <v>1962</v>
      </c>
      <c r="F359" s="227" t="s">
        <v>1963</v>
      </c>
      <c r="G359" s="225"/>
      <c r="H359" s="228">
        <v>29.699999999999999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234" t="s">
        <v>159</v>
      </c>
      <c r="AU359" s="234" t="s">
        <v>79</v>
      </c>
      <c r="AV359" s="12" t="s">
        <v>86</v>
      </c>
      <c r="AW359" s="12" t="s">
        <v>35</v>
      </c>
      <c r="AX359" s="12" t="s">
        <v>79</v>
      </c>
      <c r="AY359" s="234" t="s">
        <v>151</v>
      </c>
    </row>
    <row r="360" s="2" customFormat="1" ht="16.5" customHeight="1">
      <c r="A360" s="38"/>
      <c r="B360" s="39"/>
      <c r="C360" s="206" t="s">
        <v>180</v>
      </c>
      <c r="D360" s="206" t="s">
        <v>152</v>
      </c>
      <c r="E360" s="207" t="s">
        <v>1964</v>
      </c>
      <c r="F360" s="208" t="s">
        <v>1965</v>
      </c>
      <c r="G360" s="209" t="s">
        <v>310</v>
      </c>
      <c r="H360" s="210">
        <v>36</v>
      </c>
      <c r="I360" s="211"/>
      <c r="J360" s="212">
        <f>ROUND(I360*H360,2)</f>
        <v>0</v>
      </c>
      <c r="K360" s="208" t="s">
        <v>19</v>
      </c>
      <c r="L360" s="44"/>
      <c r="M360" s="213" t="s">
        <v>19</v>
      </c>
      <c r="N360" s="214" t="s">
        <v>46</v>
      </c>
      <c r="O360" s="84"/>
      <c r="P360" s="215">
        <f>O360*H360</f>
        <v>0</v>
      </c>
      <c r="Q360" s="215">
        <v>0.00091</v>
      </c>
      <c r="R360" s="215">
        <f>Q360*H360</f>
        <v>0.032759999999999997</v>
      </c>
      <c r="S360" s="215">
        <v>0</v>
      </c>
      <c r="T360" s="21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7" t="s">
        <v>150</v>
      </c>
      <c r="AT360" s="217" t="s">
        <v>152</v>
      </c>
      <c r="AU360" s="217" t="s">
        <v>79</v>
      </c>
      <c r="AY360" s="17" t="s">
        <v>151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7" t="s">
        <v>150</v>
      </c>
      <c r="BK360" s="218">
        <f>ROUND(I360*H360,2)</f>
        <v>0</v>
      </c>
      <c r="BL360" s="17" t="s">
        <v>150</v>
      </c>
      <c r="BM360" s="217" t="s">
        <v>1966</v>
      </c>
    </row>
    <row r="361" s="2" customFormat="1">
      <c r="A361" s="38"/>
      <c r="B361" s="39"/>
      <c r="C361" s="40"/>
      <c r="D361" s="219" t="s">
        <v>157</v>
      </c>
      <c r="E361" s="40"/>
      <c r="F361" s="220" t="s">
        <v>1965</v>
      </c>
      <c r="G361" s="40"/>
      <c r="H361" s="40"/>
      <c r="I361" s="221"/>
      <c r="J361" s="40"/>
      <c r="K361" s="40"/>
      <c r="L361" s="44"/>
      <c r="M361" s="222"/>
      <c r="N361" s="223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157</v>
      </c>
      <c r="AU361" s="17" t="s">
        <v>79</v>
      </c>
    </row>
    <row r="362" s="12" customFormat="1">
      <c r="A362" s="12"/>
      <c r="B362" s="224"/>
      <c r="C362" s="225"/>
      <c r="D362" s="219" t="s">
        <v>159</v>
      </c>
      <c r="E362" s="226" t="s">
        <v>1967</v>
      </c>
      <c r="F362" s="227" t="s">
        <v>1968</v>
      </c>
      <c r="G362" s="225"/>
      <c r="H362" s="228">
        <v>36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34" t="s">
        <v>159</v>
      </c>
      <c r="AU362" s="234" t="s">
        <v>79</v>
      </c>
      <c r="AV362" s="12" t="s">
        <v>86</v>
      </c>
      <c r="AW362" s="12" t="s">
        <v>35</v>
      </c>
      <c r="AX362" s="12" t="s">
        <v>79</v>
      </c>
      <c r="AY362" s="234" t="s">
        <v>151</v>
      </c>
    </row>
    <row r="363" s="2" customFormat="1" ht="16.5" customHeight="1">
      <c r="A363" s="38"/>
      <c r="B363" s="39"/>
      <c r="C363" s="206" t="s">
        <v>184</v>
      </c>
      <c r="D363" s="206" t="s">
        <v>152</v>
      </c>
      <c r="E363" s="207" t="s">
        <v>1969</v>
      </c>
      <c r="F363" s="208" t="s">
        <v>1970</v>
      </c>
      <c r="G363" s="209" t="s">
        <v>359</v>
      </c>
      <c r="H363" s="210">
        <v>4</v>
      </c>
      <c r="I363" s="211"/>
      <c r="J363" s="212">
        <f>ROUND(I363*H363,2)</f>
        <v>0</v>
      </c>
      <c r="K363" s="208" t="s">
        <v>19</v>
      </c>
      <c r="L363" s="44"/>
      <c r="M363" s="213" t="s">
        <v>19</v>
      </c>
      <c r="N363" s="214" t="s">
        <v>46</v>
      </c>
      <c r="O363" s="84"/>
      <c r="P363" s="215">
        <f>O363*H363</f>
        <v>0</v>
      </c>
      <c r="Q363" s="215">
        <v>0.00033</v>
      </c>
      <c r="R363" s="215">
        <f>Q363*H363</f>
        <v>0.00132</v>
      </c>
      <c r="S363" s="215">
        <v>0</v>
      </c>
      <c r="T363" s="21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7" t="s">
        <v>150</v>
      </c>
      <c r="AT363" s="217" t="s">
        <v>152</v>
      </c>
      <c r="AU363" s="217" t="s">
        <v>79</v>
      </c>
      <c r="AY363" s="17" t="s">
        <v>151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7" t="s">
        <v>150</v>
      </c>
      <c r="BK363" s="218">
        <f>ROUND(I363*H363,2)</f>
        <v>0</v>
      </c>
      <c r="BL363" s="17" t="s">
        <v>150</v>
      </c>
      <c r="BM363" s="217" t="s">
        <v>1971</v>
      </c>
    </row>
    <row r="364" s="2" customFormat="1">
      <c r="A364" s="38"/>
      <c r="B364" s="39"/>
      <c r="C364" s="40"/>
      <c r="D364" s="219" t="s">
        <v>157</v>
      </c>
      <c r="E364" s="40"/>
      <c r="F364" s="220" t="s">
        <v>1970</v>
      </c>
      <c r="G364" s="40"/>
      <c r="H364" s="40"/>
      <c r="I364" s="221"/>
      <c r="J364" s="40"/>
      <c r="K364" s="40"/>
      <c r="L364" s="44"/>
      <c r="M364" s="222"/>
      <c r="N364" s="223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157</v>
      </c>
      <c r="AU364" s="17" t="s">
        <v>79</v>
      </c>
    </row>
    <row r="365" s="2" customFormat="1" ht="16.5" customHeight="1">
      <c r="A365" s="38"/>
      <c r="B365" s="39"/>
      <c r="C365" s="206" t="s">
        <v>188</v>
      </c>
      <c r="D365" s="206" t="s">
        <v>152</v>
      </c>
      <c r="E365" s="207" t="s">
        <v>1972</v>
      </c>
      <c r="F365" s="208" t="s">
        <v>1973</v>
      </c>
      <c r="G365" s="209" t="s">
        <v>359</v>
      </c>
      <c r="H365" s="210">
        <v>2</v>
      </c>
      <c r="I365" s="211"/>
      <c r="J365" s="212">
        <f>ROUND(I365*H365,2)</f>
        <v>0</v>
      </c>
      <c r="K365" s="208" t="s">
        <v>19</v>
      </c>
      <c r="L365" s="44"/>
      <c r="M365" s="213" t="s">
        <v>19</v>
      </c>
      <c r="N365" s="214" t="s">
        <v>46</v>
      </c>
      <c r="O365" s="84"/>
      <c r="P365" s="215">
        <f>O365*H365</f>
        <v>0</v>
      </c>
      <c r="Q365" s="215">
        <v>0.00019000000000000001</v>
      </c>
      <c r="R365" s="215">
        <f>Q365*H365</f>
        <v>0.00038000000000000002</v>
      </c>
      <c r="S365" s="215">
        <v>0</v>
      </c>
      <c r="T365" s="21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7" t="s">
        <v>150</v>
      </c>
      <c r="AT365" s="217" t="s">
        <v>152</v>
      </c>
      <c r="AU365" s="217" t="s">
        <v>79</v>
      </c>
      <c r="AY365" s="17" t="s">
        <v>151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7" t="s">
        <v>150</v>
      </c>
      <c r="BK365" s="218">
        <f>ROUND(I365*H365,2)</f>
        <v>0</v>
      </c>
      <c r="BL365" s="17" t="s">
        <v>150</v>
      </c>
      <c r="BM365" s="217" t="s">
        <v>1974</v>
      </c>
    </row>
    <row r="366" s="2" customFormat="1">
      <c r="A366" s="38"/>
      <c r="B366" s="39"/>
      <c r="C366" s="40"/>
      <c r="D366" s="219" t="s">
        <v>157</v>
      </c>
      <c r="E366" s="40"/>
      <c r="F366" s="220" t="s">
        <v>1973</v>
      </c>
      <c r="G366" s="40"/>
      <c r="H366" s="40"/>
      <c r="I366" s="221"/>
      <c r="J366" s="40"/>
      <c r="K366" s="40"/>
      <c r="L366" s="44"/>
      <c r="M366" s="222"/>
      <c r="N366" s="223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157</v>
      </c>
      <c r="AU366" s="17" t="s">
        <v>79</v>
      </c>
    </row>
    <row r="367" s="2" customFormat="1" ht="16.5" customHeight="1">
      <c r="A367" s="38"/>
      <c r="B367" s="39"/>
      <c r="C367" s="206" t="s">
        <v>194</v>
      </c>
      <c r="D367" s="206" t="s">
        <v>152</v>
      </c>
      <c r="E367" s="207" t="s">
        <v>1975</v>
      </c>
      <c r="F367" s="208" t="s">
        <v>1976</v>
      </c>
      <c r="G367" s="209" t="s">
        <v>310</v>
      </c>
      <c r="H367" s="210">
        <v>6.7999999999999998</v>
      </c>
      <c r="I367" s="211"/>
      <c r="J367" s="212">
        <f>ROUND(I367*H367,2)</f>
        <v>0</v>
      </c>
      <c r="K367" s="208" t="s">
        <v>19</v>
      </c>
      <c r="L367" s="44"/>
      <c r="M367" s="213" t="s">
        <v>19</v>
      </c>
      <c r="N367" s="214" t="s">
        <v>46</v>
      </c>
      <c r="O367" s="84"/>
      <c r="P367" s="215">
        <f>O367*H367</f>
        <v>0</v>
      </c>
      <c r="Q367" s="215">
        <v>0.00108</v>
      </c>
      <c r="R367" s="215">
        <f>Q367*H367</f>
        <v>0.0073439999999999998</v>
      </c>
      <c r="S367" s="215">
        <v>0</v>
      </c>
      <c r="T367" s="21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17" t="s">
        <v>150</v>
      </c>
      <c r="AT367" s="217" t="s">
        <v>152</v>
      </c>
      <c r="AU367" s="217" t="s">
        <v>79</v>
      </c>
      <c r="AY367" s="17" t="s">
        <v>151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7" t="s">
        <v>150</v>
      </c>
      <c r="BK367" s="218">
        <f>ROUND(I367*H367,2)</f>
        <v>0</v>
      </c>
      <c r="BL367" s="17" t="s">
        <v>150</v>
      </c>
      <c r="BM367" s="217" t="s">
        <v>1977</v>
      </c>
    </row>
    <row r="368" s="2" customFormat="1">
      <c r="A368" s="38"/>
      <c r="B368" s="39"/>
      <c r="C368" s="40"/>
      <c r="D368" s="219" t="s">
        <v>157</v>
      </c>
      <c r="E368" s="40"/>
      <c r="F368" s="220" t="s">
        <v>1976</v>
      </c>
      <c r="G368" s="40"/>
      <c r="H368" s="40"/>
      <c r="I368" s="221"/>
      <c r="J368" s="40"/>
      <c r="K368" s="40"/>
      <c r="L368" s="44"/>
      <c r="M368" s="222"/>
      <c r="N368" s="223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157</v>
      </c>
      <c r="AU368" s="17" t="s">
        <v>79</v>
      </c>
    </row>
    <row r="369" s="12" customFormat="1">
      <c r="A369" s="12"/>
      <c r="B369" s="224"/>
      <c r="C369" s="225"/>
      <c r="D369" s="219" t="s">
        <v>159</v>
      </c>
      <c r="E369" s="226" t="s">
        <v>1978</v>
      </c>
      <c r="F369" s="227" t="s">
        <v>1979</v>
      </c>
      <c r="G369" s="225"/>
      <c r="H369" s="228">
        <v>6.7999999999999998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34" t="s">
        <v>159</v>
      </c>
      <c r="AU369" s="234" t="s">
        <v>79</v>
      </c>
      <c r="AV369" s="12" t="s">
        <v>86</v>
      </c>
      <c r="AW369" s="12" t="s">
        <v>35</v>
      </c>
      <c r="AX369" s="12" t="s">
        <v>79</v>
      </c>
      <c r="AY369" s="234" t="s">
        <v>151</v>
      </c>
    </row>
    <row r="370" s="2" customFormat="1" ht="16.5" customHeight="1">
      <c r="A370" s="38"/>
      <c r="B370" s="39"/>
      <c r="C370" s="206" t="s">
        <v>198</v>
      </c>
      <c r="D370" s="206" t="s">
        <v>152</v>
      </c>
      <c r="E370" s="207" t="s">
        <v>1980</v>
      </c>
      <c r="F370" s="208" t="s">
        <v>1981</v>
      </c>
      <c r="G370" s="209" t="s">
        <v>242</v>
      </c>
      <c r="H370" s="210">
        <v>0.39500000000000002</v>
      </c>
      <c r="I370" s="211"/>
      <c r="J370" s="212">
        <f>ROUND(I370*H370,2)</f>
        <v>0</v>
      </c>
      <c r="K370" s="208" t="s">
        <v>19</v>
      </c>
      <c r="L370" s="44"/>
      <c r="M370" s="213" t="s">
        <v>19</v>
      </c>
      <c r="N370" s="214" t="s">
        <v>46</v>
      </c>
      <c r="O370" s="84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17" t="s">
        <v>150</v>
      </c>
      <c r="AT370" s="217" t="s">
        <v>152</v>
      </c>
      <c r="AU370" s="217" t="s">
        <v>79</v>
      </c>
      <c r="AY370" s="17" t="s">
        <v>151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7" t="s">
        <v>150</v>
      </c>
      <c r="BK370" s="218">
        <f>ROUND(I370*H370,2)</f>
        <v>0</v>
      </c>
      <c r="BL370" s="17" t="s">
        <v>150</v>
      </c>
      <c r="BM370" s="217" t="s">
        <v>1982</v>
      </c>
    </row>
    <row r="371" s="2" customFormat="1">
      <c r="A371" s="38"/>
      <c r="B371" s="39"/>
      <c r="C371" s="40"/>
      <c r="D371" s="219" t="s">
        <v>157</v>
      </c>
      <c r="E371" s="40"/>
      <c r="F371" s="220" t="s">
        <v>1981</v>
      </c>
      <c r="G371" s="40"/>
      <c r="H371" s="40"/>
      <c r="I371" s="221"/>
      <c r="J371" s="40"/>
      <c r="K371" s="40"/>
      <c r="L371" s="44"/>
      <c r="M371" s="222"/>
      <c r="N371" s="223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157</v>
      </c>
      <c r="AU371" s="17" t="s">
        <v>79</v>
      </c>
    </row>
    <row r="372" s="11" customFormat="1" ht="25.92" customHeight="1">
      <c r="A372" s="11"/>
      <c r="B372" s="192"/>
      <c r="C372" s="193"/>
      <c r="D372" s="194" t="s">
        <v>72</v>
      </c>
      <c r="E372" s="195" t="s">
        <v>1983</v>
      </c>
      <c r="F372" s="195" t="s">
        <v>1984</v>
      </c>
      <c r="G372" s="193"/>
      <c r="H372" s="193"/>
      <c r="I372" s="196"/>
      <c r="J372" s="197">
        <f>BK372</f>
        <v>0</v>
      </c>
      <c r="K372" s="193"/>
      <c r="L372" s="198"/>
      <c r="M372" s="199"/>
      <c r="N372" s="200"/>
      <c r="O372" s="200"/>
      <c r="P372" s="201">
        <f>SUM(P373:P400)</f>
        <v>0</v>
      </c>
      <c r="Q372" s="200"/>
      <c r="R372" s="201">
        <f>SUM(R373:R400)</f>
        <v>1.42506099</v>
      </c>
      <c r="S372" s="200"/>
      <c r="T372" s="202">
        <f>SUM(T373:T400)</f>
        <v>0</v>
      </c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R372" s="203" t="s">
        <v>150</v>
      </c>
      <c r="AT372" s="204" t="s">
        <v>72</v>
      </c>
      <c r="AU372" s="204" t="s">
        <v>8</v>
      </c>
      <c r="AY372" s="203" t="s">
        <v>151</v>
      </c>
      <c r="BK372" s="205">
        <f>SUM(BK373:BK400)</f>
        <v>0</v>
      </c>
    </row>
    <row r="373" s="2" customFormat="1" ht="16.5" customHeight="1">
      <c r="A373" s="38"/>
      <c r="B373" s="39"/>
      <c r="C373" s="239" t="s">
        <v>79</v>
      </c>
      <c r="D373" s="239" t="s">
        <v>233</v>
      </c>
      <c r="E373" s="240" t="s">
        <v>1985</v>
      </c>
      <c r="F373" s="241" t="s">
        <v>1986</v>
      </c>
      <c r="G373" s="242" t="s">
        <v>248</v>
      </c>
      <c r="H373" s="243">
        <v>126.12900000000001</v>
      </c>
      <c r="I373" s="244"/>
      <c r="J373" s="245">
        <f>ROUND(I373*H373,2)</f>
        <v>0</v>
      </c>
      <c r="K373" s="241" t="s">
        <v>19</v>
      </c>
      <c r="L373" s="246"/>
      <c r="M373" s="247" t="s">
        <v>19</v>
      </c>
      <c r="N373" s="248" t="s">
        <v>46</v>
      </c>
      <c r="O373" s="84"/>
      <c r="P373" s="215">
        <f>O373*H373</f>
        <v>0</v>
      </c>
      <c r="Q373" s="215">
        <v>0.0093100000000000006</v>
      </c>
      <c r="R373" s="215">
        <f>Q373*H373</f>
        <v>1.1742609900000001</v>
      </c>
      <c r="S373" s="215">
        <v>0</v>
      </c>
      <c r="T373" s="21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7" t="s">
        <v>184</v>
      </c>
      <c r="AT373" s="217" t="s">
        <v>233</v>
      </c>
      <c r="AU373" s="217" t="s">
        <v>79</v>
      </c>
      <c r="AY373" s="17" t="s">
        <v>151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7" t="s">
        <v>150</v>
      </c>
      <c r="BK373" s="218">
        <f>ROUND(I373*H373,2)</f>
        <v>0</v>
      </c>
      <c r="BL373" s="17" t="s">
        <v>150</v>
      </c>
      <c r="BM373" s="217" t="s">
        <v>1987</v>
      </c>
    </row>
    <row r="374" s="2" customFormat="1">
      <c r="A374" s="38"/>
      <c r="B374" s="39"/>
      <c r="C374" s="40"/>
      <c r="D374" s="219" t="s">
        <v>157</v>
      </c>
      <c r="E374" s="40"/>
      <c r="F374" s="220" t="s">
        <v>1986</v>
      </c>
      <c r="G374" s="40"/>
      <c r="H374" s="40"/>
      <c r="I374" s="221"/>
      <c r="J374" s="40"/>
      <c r="K374" s="40"/>
      <c r="L374" s="44"/>
      <c r="M374" s="222"/>
      <c r="N374" s="223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157</v>
      </c>
      <c r="AU374" s="17" t="s">
        <v>79</v>
      </c>
    </row>
    <row r="375" s="2" customFormat="1" ht="16.5" customHeight="1">
      <c r="A375" s="38"/>
      <c r="B375" s="39"/>
      <c r="C375" s="239" t="s">
        <v>86</v>
      </c>
      <c r="D375" s="239" t="s">
        <v>233</v>
      </c>
      <c r="E375" s="240" t="s">
        <v>1988</v>
      </c>
      <c r="F375" s="241" t="s">
        <v>1989</v>
      </c>
      <c r="G375" s="242" t="s">
        <v>254</v>
      </c>
      <c r="H375" s="243">
        <v>0.56999999999999995</v>
      </c>
      <c r="I375" s="244"/>
      <c r="J375" s="245">
        <f>ROUND(I375*H375,2)</f>
        <v>0</v>
      </c>
      <c r="K375" s="241" t="s">
        <v>19</v>
      </c>
      <c r="L375" s="246"/>
      <c r="M375" s="247" t="s">
        <v>19</v>
      </c>
      <c r="N375" s="248" t="s">
        <v>46</v>
      </c>
      <c r="O375" s="84"/>
      <c r="P375" s="215">
        <f>O375*H375</f>
        <v>0</v>
      </c>
      <c r="Q375" s="215">
        <v>0.44</v>
      </c>
      <c r="R375" s="215">
        <f>Q375*H375</f>
        <v>0.25079999999999997</v>
      </c>
      <c r="S375" s="215">
        <v>0</v>
      </c>
      <c r="T375" s="21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7" t="s">
        <v>184</v>
      </c>
      <c r="AT375" s="217" t="s">
        <v>233</v>
      </c>
      <c r="AU375" s="217" t="s">
        <v>79</v>
      </c>
      <c r="AY375" s="17" t="s">
        <v>151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7" t="s">
        <v>150</v>
      </c>
      <c r="BK375" s="218">
        <f>ROUND(I375*H375,2)</f>
        <v>0</v>
      </c>
      <c r="BL375" s="17" t="s">
        <v>150</v>
      </c>
      <c r="BM375" s="217" t="s">
        <v>1990</v>
      </c>
    </row>
    <row r="376" s="2" customFormat="1">
      <c r="A376" s="38"/>
      <c r="B376" s="39"/>
      <c r="C376" s="40"/>
      <c r="D376" s="219" t="s">
        <v>157</v>
      </c>
      <c r="E376" s="40"/>
      <c r="F376" s="220" t="s">
        <v>1989</v>
      </c>
      <c r="G376" s="40"/>
      <c r="H376" s="40"/>
      <c r="I376" s="221"/>
      <c r="J376" s="40"/>
      <c r="K376" s="40"/>
      <c r="L376" s="44"/>
      <c r="M376" s="222"/>
      <c r="N376" s="223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157</v>
      </c>
      <c r="AU376" s="17" t="s">
        <v>79</v>
      </c>
    </row>
    <row r="377" s="12" customFormat="1">
      <c r="A377" s="12"/>
      <c r="B377" s="224"/>
      <c r="C377" s="225"/>
      <c r="D377" s="219" t="s">
        <v>159</v>
      </c>
      <c r="E377" s="226" t="s">
        <v>1991</v>
      </c>
      <c r="F377" s="227" t="s">
        <v>1992</v>
      </c>
      <c r="G377" s="225"/>
      <c r="H377" s="228">
        <v>0.56999999999999995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34" t="s">
        <v>159</v>
      </c>
      <c r="AU377" s="234" t="s">
        <v>79</v>
      </c>
      <c r="AV377" s="12" t="s">
        <v>86</v>
      </c>
      <c r="AW377" s="12" t="s">
        <v>35</v>
      </c>
      <c r="AX377" s="12" t="s">
        <v>79</v>
      </c>
      <c r="AY377" s="234" t="s">
        <v>151</v>
      </c>
    </row>
    <row r="378" s="2" customFormat="1" ht="16.5" customHeight="1">
      <c r="A378" s="38"/>
      <c r="B378" s="39"/>
      <c r="C378" s="206" t="s">
        <v>164</v>
      </c>
      <c r="D378" s="206" t="s">
        <v>152</v>
      </c>
      <c r="E378" s="207" t="s">
        <v>1993</v>
      </c>
      <c r="F378" s="208" t="s">
        <v>1994</v>
      </c>
      <c r="G378" s="209" t="s">
        <v>248</v>
      </c>
      <c r="H378" s="210">
        <v>57.329999999999998</v>
      </c>
      <c r="I378" s="211"/>
      <c r="J378" s="212">
        <f>ROUND(I378*H378,2)</f>
        <v>0</v>
      </c>
      <c r="K378" s="208" t="s">
        <v>19</v>
      </c>
      <c r="L378" s="44"/>
      <c r="M378" s="213" t="s">
        <v>19</v>
      </c>
      <c r="N378" s="214" t="s">
        <v>46</v>
      </c>
      <c r="O378" s="84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7" t="s">
        <v>150</v>
      </c>
      <c r="AT378" s="217" t="s">
        <v>152</v>
      </c>
      <c r="AU378" s="217" t="s">
        <v>79</v>
      </c>
      <c r="AY378" s="17" t="s">
        <v>151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7" t="s">
        <v>150</v>
      </c>
      <c r="BK378" s="218">
        <f>ROUND(I378*H378,2)</f>
        <v>0</v>
      </c>
      <c r="BL378" s="17" t="s">
        <v>150</v>
      </c>
      <c r="BM378" s="217" t="s">
        <v>1995</v>
      </c>
    </row>
    <row r="379" s="2" customFormat="1">
      <c r="A379" s="38"/>
      <c r="B379" s="39"/>
      <c r="C379" s="40"/>
      <c r="D379" s="219" t="s">
        <v>157</v>
      </c>
      <c r="E379" s="40"/>
      <c r="F379" s="220" t="s">
        <v>1994</v>
      </c>
      <c r="G379" s="40"/>
      <c r="H379" s="40"/>
      <c r="I379" s="221"/>
      <c r="J379" s="40"/>
      <c r="K379" s="40"/>
      <c r="L379" s="44"/>
      <c r="M379" s="222"/>
      <c r="N379" s="223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157</v>
      </c>
      <c r="AU379" s="17" t="s">
        <v>79</v>
      </c>
    </row>
    <row r="380" s="12" customFormat="1">
      <c r="A380" s="12"/>
      <c r="B380" s="224"/>
      <c r="C380" s="225"/>
      <c r="D380" s="219" t="s">
        <v>159</v>
      </c>
      <c r="E380" s="226" t="s">
        <v>1996</v>
      </c>
      <c r="F380" s="227" t="s">
        <v>1997</v>
      </c>
      <c r="G380" s="225"/>
      <c r="H380" s="228">
        <v>57.329999999999998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34" t="s">
        <v>159</v>
      </c>
      <c r="AU380" s="234" t="s">
        <v>79</v>
      </c>
      <c r="AV380" s="12" t="s">
        <v>86</v>
      </c>
      <c r="AW380" s="12" t="s">
        <v>35</v>
      </c>
      <c r="AX380" s="12" t="s">
        <v>79</v>
      </c>
      <c r="AY380" s="234" t="s">
        <v>151</v>
      </c>
    </row>
    <row r="381" s="2" customFormat="1" ht="16.5" customHeight="1">
      <c r="A381" s="38"/>
      <c r="B381" s="39"/>
      <c r="C381" s="206" t="s">
        <v>150</v>
      </c>
      <c r="D381" s="206" t="s">
        <v>152</v>
      </c>
      <c r="E381" s="207" t="s">
        <v>1998</v>
      </c>
      <c r="F381" s="208" t="s">
        <v>1999</v>
      </c>
      <c r="G381" s="209" t="s">
        <v>248</v>
      </c>
      <c r="H381" s="210">
        <v>11.16</v>
      </c>
      <c r="I381" s="211"/>
      <c r="J381" s="212">
        <f>ROUND(I381*H381,2)</f>
        <v>0</v>
      </c>
      <c r="K381" s="208" t="s">
        <v>19</v>
      </c>
      <c r="L381" s="44"/>
      <c r="M381" s="213" t="s">
        <v>19</v>
      </c>
      <c r="N381" s="214" t="s">
        <v>46</v>
      </c>
      <c r="O381" s="84"/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7" t="s">
        <v>150</v>
      </c>
      <c r="AT381" s="217" t="s">
        <v>152</v>
      </c>
      <c r="AU381" s="217" t="s">
        <v>79</v>
      </c>
      <c r="AY381" s="17" t="s">
        <v>151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7" t="s">
        <v>150</v>
      </c>
      <c r="BK381" s="218">
        <f>ROUND(I381*H381,2)</f>
        <v>0</v>
      </c>
      <c r="BL381" s="17" t="s">
        <v>150</v>
      </c>
      <c r="BM381" s="217" t="s">
        <v>2000</v>
      </c>
    </row>
    <row r="382" s="2" customFormat="1">
      <c r="A382" s="38"/>
      <c r="B382" s="39"/>
      <c r="C382" s="40"/>
      <c r="D382" s="219" t="s">
        <v>157</v>
      </c>
      <c r="E382" s="40"/>
      <c r="F382" s="220" t="s">
        <v>1999</v>
      </c>
      <c r="G382" s="40"/>
      <c r="H382" s="40"/>
      <c r="I382" s="221"/>
      <c r="J382" s="40"/>
      <c r="K382" s="40"/>
      <c r="L382" s="44"/>
      <c r="M382" s="222"/>
      <c r="N382" s="223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157</v>
      </c>
      <c r="AU382" s="17" t="s">
        <v>79</v>
      </c>
    </row>
    <row r="383" s="2" customFormat="1" ht="16.5" customHeight="1">
      <c r="A383" s="38"/>
      <c r="B383" s="39"/>
      <c r="C383" s="206" t="s">
        <v>171</v>
      </c>
      <c r="D383" s="206" t="s">
        <v>152</v>
      </c>
      <c r="E383" s="207" t="s">
        <v>2001</v>
      </c>
      <c r="F383" s="208" t="s">
        <v>2002</v>
      </c>
      <c r="G383" s="209" t="s">
        <v>310</v>
      </c>
      <c r="H383" s="210">
        <v>206.38800000000001</v>
      </c>
      <c r="I383" s="211"/>
      <c r="J383" s="212">
        <f>ROUND(I383*H383,2)</f>
        <v>0</v>
      </c>
      <c r="K383" s="208" t="s">
        <v>19</v>
      </c>
      <c r="L383" s="44"/>
      <c r="M383" s="213" t="s">
        <v>19</v>
      </c>
      <c r="N383" s="214" t="s">
        <v>46</v>
      </c>
      <c r="O383" s="84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17" t="s">
        <v>150</v>
      </c>
      <c r="AT383" s="217" t="s">
        <v>152</v>
      </c>
      <c r="AU383" s="217" t="s">
        <v>79</v>
      </c>
      <c r="AY383" s="17" t="s">
        <v>151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7" t="s">
        <v>150</v>
      </c>
      <c r="BK383" s="218">
        <f>ROUND(I383*H383,2)</f>
        <v>0</v>
      </c>
      <c r="BL383" s="17" t="s">
        <v>150</v>
      </c>
      <c r="BM383" s="217" t="s">
        <v>2003</v>
      </c>
    </row>
    <row r="384" s="2" customFormat="1">
      <c r="A384" s="38"/>
      <c r="B384" s="39"/>
      <c r="C384" s="40"/>
      <c r="D384" s="219" t="s">
        <v>157</v>
      </c>
      <c r="E384" s="40"/>
      <c r="F384" s="220" t="s">
        <v>2002</v>
      </c>
      <c r="G384" s="40"/>
      <c r="H384" s="40"/>
      <c r="I384" s="221"/>
      <c r="J384" s="40"/>
      <c r="K384" s="40"/>
      <c r="L384" s="44"/>
      <c r="M384" s="222"/>
      <c r="N384" s="223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157</v>
      </c>
      <c r="AU384" s="17" t="s">
        <v>79</v>
      </c>
    </row>
    <row r="385" s="12" customFormat="1">
      <c r="A385" s="12"/>
      <c r="B385" s="224"/>
      <c r="C385" s="225"/>
      <c r="D385" s="219" t="s">
        <v>159</v>
      </c>
      <c r="E385" s="226" t="s">
        <v>2004</v>
      </c>
      <c r="F385" s="227" t="s">
        <v>2005</v>
      </c>
      <c r="G385" s="225"/>
      <c r="H385" s="228">
        <v>206.38800000000001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34" t="s">
        <v>159</v>
      </c>
      <c r="AU385" s="234" t="s">
        <v>79</v>
      </c>
      <c r="AV385" s="12" t="s">
        <v>86</v>
      </c>
      <c r="AW385" s="12" t="s">
        <v>35</v>
      </c>
      <c r="AX385" s="12" t="s">
        <v>79</v>
      </c>
      <c r="AY385" s="234" t="s">
        <v>151</v>
      </c>
    </row>
    <row r="386" s="2" customFormat="1" ht="16.5" customHeight="1">
      <c r="A386" s="38"/>
      <c r="B386" s="39"/>
      <c r="C386" s="206" t="s">
        <v>176</v>
      </c>
      <c r="D386" s="206" t="s">
        <v>152</v>
      </c>
      <c r="E386" s="207" t="s">
        <v>2006</v>
      </c>
      <c r="F386" s="208" t="s">
        <v>2007</v>
      </c>
      <c r="G386" s="209" t="s">
        <v>248</v>
      </c>
      <c r="H386" s="210">
        <v>41.469999999999999</v>
      </c>
      <c r="I386" s="211"/>
      <c r="J386" s="212">
        <f>ROUND(I386*H386,2)</f>
        <v>0</v>
      </c>
      <c r="K386" s="208" t="s">
        <v>19</v>
      </c>
      <c r="L386" s="44"/>
      <c r="M386" s="213" t="s">
        <v>19</v>
      </c>
      <c r="N386" s="214" t="s">
        <v>46</v>
      </c>
      <c r="O386" s="84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7" t="s">
        <v>150</v>
      </c>
      <c r="AT386" s="217" t="s">
        <v>152</v>
      </c>
      <c r="AU386" s="217" t="s">
        <v>79</v>
      </c>
      <c r="AY386" s="17" t="s">
        <v>151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7" t="s">
        <v>150</v>
      </c>
      <c r="BK386" s="218">
        <f>ROUND(I386*H386,2)</f>
        <v>0</v>
      </c>
      <c r="BL386" s="17" t="s">
        <v>150</v>
      </c>
      <c r="BM386" s="217" t="s">
        <v>2008</v>
      </c>
    </row>
    <row r="387" s="2" customFormat="1">
      <c r="A387" s="38"/>
      <c r="B387" s="39"/>
      <c r="C387" s="40"/>
      <c r="D387" s="219" t="s">
        <v>157</v>
      </c>
      <c r="E387" s="40"/>
      <c r="F387" s="220" t="s">
        <v>2007</v>
      </c>
      <c r="G387" s="40"/>
      <c r="H387" s="40"/>
      <c r="I387" s="221"/>
      <c r="J387" s="40"/>
      <c r="K387" s="40"/>
      <c r="L387" s="44"/>
      <c r="M387" s="222"/>
      <c r="N387" s="223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157</v>
      </c>
      <c r="AU387" s="17" t="s">
        <v>79</v>
      </c>
    </row>
    <row r="388" s="2" customFormat="1" ht="16.5" customHeight="1">
      <c r="A388" s="38"/>
      <c r="B388" s="39"/>
      <c r="C388" s="206" t="s">
        <v>180</v>
      </c>
      <c r="D388" s="206" t="s">
        <v>152</v>
      </c>
      <c r="E388" s="207" t="s">
        <v>2009</v>
      </c>
      <c r="F388" s="208" t="s">
        <v>2010</v>
      </c>
      <c r="G388" s="209" t="s">
        <v>248</v>
      </c>
      <c r="H388" s="210">
        <v>2.6549999999999998</v>
      </c>
      <c r="I388" s="211"/>
      <c r="J388" s="212">
        <f>ROUND(I388*H388,2)</f>
        <v>0</v>
      </c>
      <c r="K388" s="208" t="s">
        <v>19</v>
      </c>
      <c r="L388" s="44"/>
      <c r="M388" s="213" t="s">
        <v>19</v>
      </c>
      <c r="N388" s="214" t="s">
        <v>46</v>
      </c>
      <c r="O388" s="84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7" t="s">
        <v>150</v>
      </c>
      <c r="AT388" s="217" t="s">
        <v>152</v>
      </c>
      <c r="AU388" s="217" t="s">
        <v>79</v>
      </c>
      <c r="AY388" s="17" t="s">
        <v>151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7" t="s">
        <v>150</v>
      </c>
      <c r="BK388" s="218">
        <f>ROUND(I388*H388,2)</f>
        <v>0</v>
      </c>
      <c r="BL388" s="17" t="s">
        <v>150</v>
      </c>
      <c r="BM388" s="217" t="s">
        <v>2011</v>
      </c>
    </row>
    <row r="389" s="2" customFormat="1">
      <c r="A389" s="38"/>
      <c r="B389" s="39"/>
      <c r="C389" s="40"/>
      <c r="D389" s="219" t="s">
        <v>157</v>
      </c>
      <c r="E389" s="40"/>
      <c r="F389" s="220" t="s">
        <v>2010</v>
      </c>
      <c r="G389" s="40"/>
      <c r="H389" s="40"/>
      <c r="I389" s="221"/>
      <c r="J389" s="40"/>
      <c r="K389" s="40"/>
      <c r="L389" s="44"/>
      <c r="M389" s="222"/>
      <c r="N389" s="223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157</v>
      </c>
      <c r="AU389" s="17" t="s">
        <v>79</v>
      </c>
    </row>
    <row r="390" s="12" customFormat="1">
      <c r="A390" s="12"/>
      <c r="B390" s="224"/>
      <c r="C390" s="225"/>
      <c r="D390" s="219" t="s">
        <v>159</v>
      </c>
      <c r="E390" s="226" t="s">
        <v>2012</v>
      </c>
      <c r="F390" s="227" t="s">
        <v>2013</v>
      </c>
      <c r="G390" s="225"/>
      <c r="H390" s="228">
        <v>2.6549999999999998</v>
      </c>
      <c r="I390" s="229"/>
      <c r="J390" s="225"/>
      <c r="K390" s="225"/>
      <c r="L390" s="230"/>
      <c r="M390" s="231"/>
      <c r="N390" s="232"/>
      <c r="O390" s="232"/>
      <c r="P390" s="232"/>
      <c r="Q390" s="232"/>
      <c r="R390" s="232"/>
      <c r="S390" s="232"/>
      <c r="T390" s="233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34" t="s">
        <v>159</v>
      </c>
      <c r="AU390" s="234" t="s">
        <v>79</v>
      </c>
      <c r="AV390" s="12" t="s">
        <v>86</v>
      </c>
      <c r="AW390" s="12" t="s">
        <v>35</v>
      </c>
      <c r="AX390" s="12" t="s">
        <v>79</v>
      </c>
      <c r="AY390" s="234" t="s">
        <v>151</v>
      </c>
    </row>
    <row r="391" s="2" customFormat="1" ht="24.15" customHeight="1">
      <c r="A391" s="38"/>
      <c r="B391" s="39"/>
      <c r="C391" s="206" t="s">
        <v>184</v>
      </c>
      <c r="D391" s="206" t="s">
        <v>152</v>
      </c>
      <c r="E391" s="207" t="s">
        <v>2014</v>
      </c>
      <c r="F391" s="208" t="s">
        <v>2015</v>
      </c>
      <c r="G391" s="209" t="s">
        <v>359</v>
      </c>
      <c r="H391" s="210">
        <v>2</v>
      </c>
      <c r="I391" s="211"/>
      <c r="J391" s="212">
        <f>ROUND(I391*H391,2)</f>
        <v>0</v>
      </c>
      <c r="K391" s="208" t="s">
        <v>19</v>
      </c>
      <c r="L391" s="44"/>
      <c r="M391" s="213" t="s">
        <v>19</v>
      </c>
      <c r="N391" s="214" t="s">
        <v>46</v>
      </c>
      <c r="O391" s="84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17" t="s">
        <v>150</v>
      </c>
      <c r="AT391" s="217" t="s">
        <v>152</v>
      </c>
      <c r="AU391" s="217" t="s">
        <v>79</v>
      </c>
      <c r="AY391" s="17" t="s">
        <v>151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7" t="s">
        <v>150</v>
      </c>
      <c r="BK391" s="218">
        <f>ROUND(I391*H391,2)</f>
        <v>0</v>
      </c>
      <c r="BL391" s="17" t="s">
        <v>150</v>
      </c>
      <c r="BM391" s="217" t="s">
        <v>2016</v>
      </c>
    </row>
    <row r="392" s="2" customFormat="1">
      <c r="A392" s="38"/>
      <c r="B392" s="39"/>
      <c r="C392" s="40"/>
      <c r="D392" s="219" t="s">
        <v>157</v>
      </c>
      <c r="E392" s="40"/>
      <c r="F392" s="220" t="s">
        <v>2015</v>
      </c>
      <c r="G392" s="40"/>
      <c r="H392" s="40"/>
      <c r="I392" s="221"/>
      <c r="J392" s="40"/>
      <c r="K392" s="40"/>
      <c r="L392" s="44"/>
      <c r="M392" s="222"/>
      <c r="N392" s="223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157</v>
      </c>
      <c r="AU392" s="17" t="s">
        <v>79</v>
      </c>
    </row>
    <row r="393" s="2" customFormat="1" ht="24.15" customHeight="1">
      <c r="A393" s="38"/>
      <c r="B393" s="39"/>
      <c r="C393" s="206" t="s">
        <v>188</v>
      </c>
      <c r="D393" s="206" t="s">
        <v>152</v>
      </c>
      <c r="E393" s="207" t="s">
        <v>2017</v>
      </c>
      <c r="F393" s="208" t="s">
        <v>2018</v>
      </c>
      <c r="G393" s="209" t="s">
        <v>359</v>
      </c>
      <c r="H393" s="210">
        <v>1</v>
      </c>
      <c r="I393" s="211"/>
      <c r="J393" s="212">
        <f>ROUND(I393*H393,2)</f>
        <v>0</v>
      </c>
      <c r="K393" s="208" t="s">
        <v>19</v>
      </c>
      <c r="L393" s="44"/>
      <c r="M393" s="213" t="s">
        <v>19</v>
      </c>
      <c r="N393" s="214" t="s">
        <v>46</v>
      </c>
      <c r="O393" s="84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17" t="s">
        <v>150</v>
      </c>
      <c r="AT393" s="217" t="s">
        <v>152</v>
      </c>
      <c r="AU393" s="217" t="s">
        <v>79</v>
      </c>
      <c r="AY393" s="17" t="s">
        <v>151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7" t="s">
        <v>150</v>
      </c>
      <c r="BK393" s="218">
        <f>ROUND(I393*H393,2)</f>
        <v>0</v>
      </c>
      <c r="BL393" s="17" t="s">
        <v>150</v>
      </c>
      <c r="BM393" s="217" t="s">
        <v>2019</v>
      </c>
    </row>
    <row r="394" s="2" customFormat="1">
      <c r="A394" s="38"/>
      <c r="B394" s="39"/>
      <c r="C394" s="40"/>
      <c r="D394" s="219" t="s">
        <v>157</v>
      </c>
      <c r="E394" s="40"/>
      <c r="F394" s="220" t="s">
        <v>2018</v>
      </c>
      <c r="G394" s="40"/>
      <c r="H394" s="40"/>
      <c r="I394" s="221"/>
      <c r="J394" s="40"/>
      <c r="K394" s="40"/>
      <c r="L394" s="44"/>
      <c r="M394" s="222"/>
      <c r="N394" s="223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157</v>
      </c>
      <c r="AU394" s="17" t="s">
        <v>79</v>
      </c>
    </row>
    <row r="395" s="2" customFormat="1" ht="24.15" customHeight="1">
      <c r="A395" s="38"/>
      <c r="B395" s="39"/>
      <c r="C395" s="206" t="s">
        <v>194</v>
      </c>
      <c r="D395" s="206" t="s">
        <v>152</v>
      </c>
      <c r="E395" s="207" t="s">
        <v>2020</v>
      </c>
      <c r="F395" s="208" t="s">
        <v>2021</v>
      </c>
      <c r="G395" s="209" t="s">
        <v>359</v>
      </c>
      <c r="H395" s="210">
        <v>2</v>
      </c>
      <c r="I395" s="211"/>
      <c r="J395" s="212">
        <f>ROUND(I395*H395,2)</f>
        <v>0</v>
      </c>
      <c r="K395" s="208" t="s">
        <v>19</v>
      </c>
      <c r="L395" s="44"/>
      <c r="M395" s="213" t="s">
        <v>19</v>
      </c>
      <c r="N395" s="214" t="s">
        <v>46</v>
      </c>
      <c r="O395" s="84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17" t="s">
        <v>150</v>
      </c>
      <c r="AT395" s="217" t="s">
        <v>152</v>
      </c>
      <c r="AU395" s="217" t="s">
        <v>79</v>
      </c>
      <c r="AY395" s="17" t="s">
        <v>151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7" t="s">
        <v>150</v>
      </c>
      <c r="BK395" s="218">
        <f>ROUND(I395*H395,2)</f>
        <v>0</v>
      </c>
      <c r="BL395" s="17" t="s">
        <v>150</v>
      </c>
      <c r="BM395" s="217" t="s">
        <v>2022</v>
      </c>
    </row>
    <row r="396" s="2" customFormat="1">
      <c r="A396" s="38"/>
      <c r="B396" s="39"/>
      <c r="C396" s="40"/>
      <c r="D396" s="219" t="s">
        <v>157</v>
      </c>
      <c r="E396" s="40"/>
      <c r="F396" s="220" t="s">
        <v>2021</v>
      </c>
      <c r="G396" s="40"/>
      <c r="H396" s="40"/>
      <c r="I396" s="221"/>
      <c r="J396" s="40"/>
      <c r="K396" s="40"/>
      <c r="L396" s="44"/>
      <c r="M396" s="222"/>
      <c r="N396" s="223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157</v>
      </c>
      <c r="AU396" s="17" t="s">
        <v>79</v>
      </c>
    </row>
    <row r="397" s="2" customFormat="1" ht="24.15" customHeight="1">
      <c r="A397" s="38"/>
      <c r="B397" s="39"/>
      <c r="C397" s="206" t="s">
        <v>198</v>
      </c>
      <c r="D397" s="206" t="s">
        <v>152</v>
      </c>
      <c r="E397" s="207" t="s">
        <v>2023</v>
      </c>
      <c r="F397" s="208" t="s">
        <v>2024</v>
      </c>
      <c r="G397" s="209" t="s">
        <v>359</v>
      </c>
      <c r="H397" s="210">
        <v>1</v>
      </c>
      <c r="I397" s="211"/>
      <c r="J397" s="212">
        <f>ROUND(I397*H397,2)</f>
        <v>0</v>
      </c>
      <c r="K397" s="208" t="s">
        <v>19</v>
      </c>
      <c r="L397" s="44"/>
      <c r="M397" s="213" t="s">
        <v>19</v>
      </c>
      <c r="N397" s="214" t="s">
        <v>46</v>
      </c>
      <c r="O397" s="84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17" t="s">
        <v>150</v>
      </c>
      <c r="AT397" s="217" t="s">
        <v>152</v>
      </c>
      <c r="AU397" s="217" t="s">
        <v>79</v>
      </c>
      <c r="AY397" s="17" t="s">
        <v>151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7" t="s">
        <v>150</v>
      </c>
      <c r="BK397" s="218">
        <f>ROUND(I397*H397,2)</f>
        <v>0</v>
      </c>
      <c r="BL397" s="17" t="s">
        <v>150</v>
      </c>
      <c r="BM397" s="217" t="s">
        <v>2025</v>
      </c>
    </row>
    <row r="398" s="2" customFormat="1">
      <c r="A398" s="38"/>
      <c r="B398" s="39"/>
      <c r="C398" s="40"/>
      <c r="D398" s="219" t="s">
        <v>157</v>
      </c>
      <c r="E398" s="40"/>
      <c r="F398" s="220" t="s">
        <v>2024</v>
      </c>
      <c r="G398" s="40"/>
      <c r="H398" s="40"/>
      <c r="I398" s="221"/>
      <c r="J398" s="40"/>
      <c r="K398" s="40"/>
      <c r="L398" s="44"/>
      <c r="M398" s="222"/>
      <c r="N398" s="223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157</v>
      </c>
      <c r="AU398" s="17" t="s">
        <v>79</v>
      </c>
    </row>
    <row r="399" s="2" customFormat="1" ht="16.5" customHeight="1">
      <c r="A399" s="38"/>
      <c r="B399" s="39"/>
      <c r="C399" s="206" t="s">
        <v>202</v>
      </c>
      <c r="D399" s="206" t="s">
        <v>152</v>
      </c>
      <c r="E399" s="207" t="s">
        <v>2026</v>
      </c>
      <c r="F399" s="208" t="s">
        <v>2027</v>
      </c>
      <c r="G399" s="209" t="s">
        <v>242</v>
      </c>
      <c r="H399" s="210">
        <v>2.3250000000000002</v>
      </c>
      <c r="I399" s="211"/>
      <c r="J399" s="212">
        <f>ROUND(I399*H399,2)</f>
        <v>0</v>
      </c>
      <c r="K399" s="208" t="s">
        <v>19</v>
      </c>
      <c r="L399" s="44"/>
      <c r="M399" s="213" t="s">
        <v>19</v>
      </c>
      <c r="N399" s="214" t="s">
        <v>46</v>
      </c>
      <c r="O399" s="84"/>
      <c r="P399" s="215">
        <f>O399*H399</f>
        <v>0</v>
      </c>
      <c r="Q399" s="215">
        <v>0</v>
      </c>
      <c r="R399" s="215">
        <f>Q399*H399</f>
        <v>0</v>
      </c>
      <c r="S399" s="215">
        <v>0</v>
      </c>
      <c r="T399" s="216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17" t="s">
        <v>150</v>
      </c>
      <c r="AT399" s="217" t="s">
        <v>152</v>
      </c>
      <c r="AU399" s="217" t="s">
        <v>79</v>
      </c>
      <c r="AY399" s="17" t="s">
        <v>151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7" t="s">
        <v>150</v>
      </c>
      <c r="BK399" s="218">
        <f>ROUND(I399*H399,2)</f>
        <v>0</v>
      </c>
      <c r="BL399" s="17" t="s">
        <v>150</v>
      </c>
      <c r="BM399" s="217" t="s">
        <v>2028</v>
      </c>
    </row>
    <row r="400" s="2" customFormat="1">
      <c r="A400" s="38"/>
      <c r="B400" s="39"/>
      <c r="C400" s="40"/>
      <c r="D400" s="219" t="s">
        <v>157</v>
      </c>
      <c r="E400" s="40"/>
      <c r="F400" s="220" t="s">
        <v>2027</v>
      </c>
      <c r="G400" s="40"/>
      <c r="H400" s="40"/>
      <c r="I400" s="221"/>
      <c r="J400" s="40"/>
      <c r="K400" s="40"/>
      <c r="L400" s="44"/>
      <c r="M400" s="222"/>
      <c r="N400" s="223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157</v>
      </c>
      <c r="AU400" s="17" t="s">
        <v>79</v>
      </c>
    </row>
    <row r="401" s="11" customFormat="1" ht="25.92" customHeight="1">
      <c r="A401" s="11"/>
      <c r="B401" s="192"/>
      <c r="C401" s="193"/>
      <c r="D401" s="194" t="s">
        <v>72</v>
      </c>
      <c r="E401" s="195" t="s">
        <v>2029</v>
      </c>
      <c r="F401" s="195" t="s">
        <v>2030</v>
      </c>
      <c r="G401" s="193"/>
      <c r="H401" s="193"/>
      <c r="I401" s="196"/>
      <c r="J401" s="197">
        <f>BK401</f>
        <v>0</v>
      </c>
      <c r="K401" s="193"/>
      <c r="L401" s="198"/>
      <c r="M401" s="199"/>
      <c r="N401" s="200"/>
      <c r="O401" s="200"/>
      <c r="P401" s="201">
        <f>SUM(P402:P409)</f>
        <v>0</v>
      </c>
      <c r="Q401" s="200"/>
      <c r="R401" s="201">
        <f>SUM(R402:R409)</f>
        <v>0</v>
      </c>
      <c r="S401" s="200"/>
      <c r="T401" s="202">
        <f>SUM(T402:T409)</f>
        <v>0</v>
      </c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R401" s="203" t="s">
        <v>150</v>
      </c>
      <c r="AT401" s="204" t="s">
        <v>72</v>
      </c>
      <c r="AU401" s="204" t="s">
        <v>8</v>
      </c>
      <c r="AY401" s="203" t="s">
        <v>151</v>
      </c>
      <c r="BK401" s="205">
        <f>SUM(BK402:BK409)</f>
        <v>0</v>
      </c>
    </row>
    <row r="402" s="2" customFormat="1" ht="24.15" customHeight="1">
      <c r="A402" s="38"/>
      <c r="B402" s="39"/>
      <c r="C402" s="206" t="s">
        <v>79</v>
      </c>
      <c r="D402" s="206" t="s">
        <v>152</v>
      </c>
      <c r="E402" s="207" t="s">
        <v>2031</v>
      </c>
      <c r="F402" s="208" t="s">
        <v>2032</v>
      </c>
      <c r="G402" s="209" t="s">
        <v>236</v>
      </c>
      <c r="H402" s="210">
        <v>314.62799999999999</v>
      </c>
      <c r="I402" s="211"/>
      <c r="J402" s="212">
        <f>ROUND(I402*H402,2)</f>
        <v>0</v>
      </c>
      <c r="K402" s="208" t="s">
        <v>19</v>
      </c>
      <c r="L402" s="44"/>
      <c r="M402" s="213" t="s">
        <v>19</v>
      </c>
      <c r="N402" s="214" t="s">
        <v>46</v>
      </c>
      <c r="O402" s="84"/>
      <c r="P402" s="215">
        <f>O402*H402</f>
        <v>0</v>
      </c>
      <c r="Q402" s="215">
        <v>0</v>
      </c>
      <c r="R402" s="215">
        <f>Q402*H402</f>
        <v>0</v>
      </c>
      <c r="S402" s="215">
        <v>0</v>
      </c>
      <c r="T402" s="21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17" t="s">
        <v>150</v>
      </c>
      <c r="AT402" s="217" t="s">
        <v>152</v>
      </c>
      <c r="AU402" s="217" t="s">
        <v>79</v>
      </c>
      <c r="AY402" s="17" t="s">
        <v>151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7" t="s">
        <v>150</v>
      </c>
      <c r="BK402" s="218">
        <f>ROUND(I402*H402,2)</f>
        <v>0</v>
      </c>
      <c r="BL402" s="17" t="s">
        <v>150</v>
      </c>
      <c r="BM402" s="217" t="s">
        <v>2033</v>
      </c>
    </row>
    <row r="403" s="2" customFormat="1">
      <c r="A403" s="38"/>
      <c r="B403" s="39"/>
      <c r="C403" s="40"/>
      <c r="D403" s="219" t="s">
        <v>157</v>
      </c>
      <c r="E403" s="40"/>
      <c r="F403" s="220" t="s">
        <v>2032</v>
      </c>
      <c r="G403" s="40"/>
      <c r="H403" s="40"/>
      <c r="I403" s="221"/>
      <c r="J403" s="40"/>
      <c r="K403" s="40"/>
      <c r="L403" s="44"/>
      <c r="M403" s="222"/>
      <c r="N403" s="223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157</v>
      </c>
      <c r="AU403" s="17" t="s">
        <v>79</v>
      </c>
    </row>
    <row r="404" s="2" customFormat="1" ht="16.5" customHeight="1">
      <c r="A404" s="38"/>
      <c r="B404" s="39"/>
      <c r="C404" s="206" t="s">
        <v>86</v>
      </c>
      <c r="D404" s="206" t="s">
        <v>152</v>
      </c>
      <c r="E404" s="207" t="s">
        <v>2034</v>
      </c>
      <c r="F404" s="208" t="s">
        <v>2035</v>
      </c>
      <c r="G404" s="209" t="s">
        <v>359</v>
      </c>
      <c r="H404" s="210">
        <v>1</v>
      </c>
      <c r="I404" s="211"/>
      <c r="J404" s="212">
        <f>ROUND(I404*H404,2)</f>
        <v>0</v>
      </c>
      <c r="K404" s="208" t="s">
        <v>19</v>
      </c>
      <c r="L404" s="44"/>
      <c r="M404" s="213" t="s">
        <v>19</v>
      </c>
      <c r="N404" s="214" t="s">
        <v>46</v>
      </c>
      <c r="O404" s="84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17" t="s">
        <v>150</v>
      </c>
      <c r="AT404" s="217" t="s">
        <v>152</v>
      </c>
      <c r="AU404" s="217" t="s">
        <v>79</v>
      </c>
      <c r="AY404" s="17" t="s">
        <v>151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7" t="s">
        <v>150</v>
      </c>
      <c r="BK404" s="218">
        <f>ROUND(I404*H404,2)</f>
        <v>0</v>
      </c>
      <c r="BL404" s="17" t="s">
        <v>150</v>
      </c>
      <c r="BM404" s="217" t="s">
        <v>2036</v>
      </c>
    </row>
    <row r="405" s="2" customFormat="1">
      <c r="A405" s="38"/>
      <c r="B405" s="39"/>
      <c r="C405" s="40"/>
      <c r="D405" s="219" t="s">
        <v>157</v>
      </c>
      <c r="E405" s="40"/>
      <c r="F405" s="220" t="s">
        <v>2035</v>
      </c>
      <c r="G405" s="40"/>
      <c r="H405" s="40"/>
      <c r="I405" s="221"/>
      <c r="J405" s="40"/>
      <c r="K405" s="40"/>
      <c r="L405" s="44"/>
      <c r="M405" s="222"/>
      <c r="N405" s="223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157</v>
      </c>
      <c r="AU405" s="17" t="s">
        <v>79</v>
      </c>
    </row>
    <row r="406" s="2" customFormat="1" ht="21.75" customHeight="1">
      <c r="A406" s="38"/>
      <c r="B406" s="39"/>
      <c r="C406" s="206" t="s">
        <v>164</v>
      </c>
      <c r="D406" s="206" t="s">
        <v>152</v>
      </c>
      <c r="E406" s="207" t="s">
        <v>2037</v>
      </c>
      <c r="F406" s="208" t="s">
        <v>2038</v>
      </c>
      <c r="G406" s="209" t="s">
        <v>359</v>
      </c>
      <c r="H406" s="210">
        <v>2</v>
      </c>
      <c r="I406" s="211"/>
      <c r="J406" s="212">
        <f>ROUND(I406*H406,2)</f>
        <v>0</v>
      </c>
      <c r="K406" s="208" t="s">
        <v>19</v>
      </c>
      <c r="L406" s="44"/>
      <c r="M406" s="213" t="s">
        <v>19</v>
      </c>
      <c r="N406" s="214" t="s">
        <v>46</v>
      </c>
      <c r="O406" s="84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17" t="s">
        <v>150</v>
      </c>
      <c r="AT406" s="217" t="s">
        <v>152</v>
      </c>
      <c r="AU406" s="217" t="s">
        <v>79</v>
      </c>
      <c r="AY406" s="17" t="s">
        <v>151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7" t="s">
        <v>150</v>
      </c>
      <c r="BK406" s="218">
        <f>ROUND(I406*H406,2)</f>
        <v>0</v>
      </c>
      <c r="BL406" s="17" t="s">
        <v>150</v>
      </c>
      <c r="BM406" s="217" t="s">
        <v>2039</v>
      </c>
    </row>
    <row r="407" s="2" customFormat="1">
      <c r="A407" s="38"/>
      <c r="B407" s="39"/>
      <c r="C407" s="40"/>
      <c r="D407" s="219" t="s">
        <v>157</v>
      </c>
      <c r="E407" s="40"/>
      <c r="F407" s="220" t="s">
        <v>2038</v>
      </c>
      <c r="G407" s="40"/>
      <c r="H407" s="40"/>
      <c r="I407" s="221"/>
      <c r="J407" s="40"/>
      <c r="K407" s="40"/>
      <c r="L407" s="44"/>
      <c r="M407" s="222"/>
      <c r="N407" s="223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157</v>
      </c>
      <c r="AU407" s="17" t="s">
        <v>79</v>
      </c>
    </row>
    <row r="408" s="2" customFormat="1" ht="16.5" customHeight="1">
      <c r="A408" s="38"/>
      <c r="B408" s="39"/>
      <c r="C408" s="206" t="s">
        <v>150</v>
      </c>
      <c r="D408" s="206" t="s">
        <v>152</v>
      </c>
      <c r="E408" s="207" t="s">
        <v>2040</v>
      </c>
      <c r="F408" s="208" t="s">
        <v>2041</v>
      </c>
      <c r="G408" s="209" t="s">
        <v>242</v>
      </c>
      <c r="H408" s="210">
        <v>0.318</v>
      </c>
      <c r="I408" s="211"/>
      <c r="J408" s="212">
        <f>ROUND(I408*H408,2)</f>
        <v>0</v>
      </c>
      <c r="K408" s="208" t="s">
        <v>19</v>
      </c>
      <c r="L408" s="44"/>
      <c r="M408" s="213" t="s">
        <v>19</v>
      </c>
      <c r="N408" s="214" t="s">
        <v>46</v>
      </c>
      <c r="O408" s="84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17" t="s">
        <v>150</v>
      </c>
      <c r="AT408" s="217" t="s">
        <v>152</v>
      </c>
      <c r="AU408" s="217" t="s">
        <v>79</v>
      </c>
      <c r="AY408" s="17" t="s">
        <v>151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7" t="s">
        <v>150</v>
      </c>
      <c r="BK408" s="218">
        <f>ROUND(I408*H408,2)</f>
        <v>0</v>
      </c>
      <c r="BL408" s="17" t="s">
        <v>150</v>
      </c>
      <c r="BM408" s="217" t="s">
        <v>2042</v>
      </c>
    </row>
    <row r="409" s="2" customFormat="1">
      <c r="A409" s="38"/>
      <c r="B409" s="39"/>
      <c r="C409" s="40"/>
      <c r="D409" s="219" t="s">
        <v>157</v>
      </c>
      <c r="E409" s="40"/>
      <c r="F409" s="220" t="s">
        <v>2041</v>
      </c>
      <c r="G409" s="40"/>
      <c r="H409" s="40"/>
      <c r="I409" s="221"/>
      <c r="J409" s="40"/>
      <c r="K409" s="40"/>
      <c r="L409" s="44"/>
      <c r="M409" s="222"/>
      <c r="N409" s="223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157</v>
      </c>
      <c r="AU409" s="17" t="s">
        <v>79</v>
      </c>
    </row>
    <row r="410" s="11" customFormat="1" ht="25.92" customHeight="1">
      <c r="A410" s="11"/>
      <c r="B410" s="192"/>
      <c r="C410" s="193"/>
      <c r="D410" s="194" t="s">
        <v>72</v>
      </c>
      <c r="E410" s="195" t="s">
        <v>2043</v>
      </c>
      <c r="F410" s="195" t="s">
        <v>2044</v>
      </c>
      <c r="G410" s="193"/>
      <c r="H410" s="193"/>
      <c r="I410" s="196"/>
      <c r="J410" s="197">
        <f>BK410</f>
        <v>0</v>
      </c>
      <c r="K410" s="193"/>
      <c r="L410" s="198"/>
      <c r="M410" s="199"/>
      <c r="N410" s="200"/>
      <c r="O410" s="200"/>
      <c r="P410" s="201">
        <f>SUM(P411:P428)</f>
        <v>0</v>
      </c>
      <c r="Q410" s="200"/>
      <c r="R410" s="201">
        <f>SUM(R411:R428)</f>
        <v>1.001924</v>
      </c>
      <c r="S410" s="200"/>
      <c r="T410" s="202">
        <f>SUM(T411:T428)</f>
        <v>0</v>
      </c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R410" s="203" t="s">
        <v>150</v>
      </c>
      <c r="AT410" s="204" t="s">
        <v>72</v>
      </c>
      <c r="AU410" s="204" t="s">
        <v>8</v>
      </c>
      <c r="AY410" s="203" t="s">
        <v>151</v>
      </c>
      <c r="BK410" s="205">
        <f>SUM(BK411:BK428)</f>
        <v>0</v>
      </c>
    </row>
    <row r="411" s="2" customFormat="1" ht="24.15" customHeight="1">
      <c r="A411" s="38"/>
      <c r="B411" s="39"/>
      <c r="C411" s="239" t="s">
        <v>79</v>
      </c>
      <c r="D411" s="239" t="s">
        <v>233</v>
      </c>
      <c r="E411" s="240" t="s">
        <v>2045</v>
      </c>
      <c r="F411" s="241" t="s">
        <v>2046</v>
      </c>
      <c r="G411" s="242" t="s">
        <v>248</v>
      </c>
      <c r="H411" s="243">
        <v>35.420000000000002</v>
      </c>
      <c r="I411" s="244"/>
      <c r="J411" s="245">
        <f>ROUND(I411*H411,2)</f>
        <v>0</v>
      </c>
      <c r="K411" s="241" t="s">
        <v>19</v>
      </c>
      <c r="L411" s="246"/>
      <c r="M411" s="247" t="s">
        <v>19</v>
      </c>
      <c r="N411" s="248" t="s">
        <v>46</v>
      </c>
      <c r="O411" s="84"/>
      <c r="P411" s="215">
        <f>O411*H411</f>
        <v>0</v>
      </c>
      <c r="Q411" s="215">
        <v>0.021999999999999999</v>
      </c>
      <c r="R411" s="215">
        <f>Q411*H411</f>
        <v>0.77924000000000004</v>
      </c>
      <c r="S411" s="215">
        <v>0</v>
      </c>
      <c r="T411" s="21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7" t="s">
        <v>184</v>
      </c>
      <c r="AT411" s="217" t="s">
        <v>233</v>
      </c>
      <c r="AU411" s="217" t="s">
        <v>79</v>
      </c>
      <c r="AY411" s="17" t="s">
        <v>151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7" t="s">
        <v>150</v>
      </c>
      <c r="BK411" s="218">
        <f>ROUND(I411*H411,2)</f>
        <v>0</v>
      </c>
      <c r="BL411" s="17" t="s">
        <v>150</v>
      </c>
      <c r="BM411" s="217" t="s">
        <v>2047</v>
      </c>
    </row>
    <row r="412" s="2" customFormat="1">
      <c r="A412" s="38"/>
      <c r="B412" s="39"/>
      <c r="C412" s="40"/>
      <c r="D412" s="219" t="s">
        <v>157</v>
      </c>
      <c r="E412" s="40"/>
      <c r="F412" s="220" t="s">
        <v>2046</v>
      </c>
      <c r="G412" s="40"/>
      <c r="H412" s="40"/>
      <c r="I412" s="221"/>
      <c r="J412" s="40"/>
      <c r="K412" s="40"/>
      <c r="L412" s="44"/>
      <c r="M412" s="222"/>
      <c r="N412" s="223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157</v>
      </c>
      <c r="AU412" s="17" t="s">
        <v>79</v>
      </c>
    </row>
    <row r="413" s="12" customFormat="1">
      <c r="A413" s="12"/>
      <c r="B413" s="224"/>
      <c r="C413" s="225"/>
      <c r="D413" s="219" t="s">
        <v>159</v>
      </c>
      <c r="E413" s="226" t="s">
        <v>2048</v>
      </c>
      <c r="F413" s="227" t="s">
        <v>2049</v>
      </c>
      <c r="G413" s="225"/>
      <c r="H413" s="228">
        <v>35.420000000000002</v>
      </c>
      <c r="I413" s="229"/>
      <c r="J413" s="225"/>
      <c r="K413" s="225"/>
      <c r="L413" s="230"/>
      <c r="M413" s="231"/>
      <c r="N413" s="232"/>
      <c r="O413" s="232"/>
      <c r="P413" s="232"/>
      <c r="Q413" s="232"/>
      <c r="R413" s="232"/>
      <c r="S413" s="232"/>
      <c r="T413" s="233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234" t="s">
        <v>159</v>
      </c>
      <c r="AU413" s="234" t="s">
        <v>79</v>
      </c>
      <c r="AV413" s="12" t="s">
        <v>86</v>
      </c>
      <c r="AW413" s="12" t="s">
        <v>35</v>
      </c>
      <c r="AX413" s="12" t="s">
        <v>79</v>
      </c>
      <c r="AY413" s="234" t="s">
        <v>151</v>
      </c>
    </row>
    <row r="414" s="2" customFormat="1" ht="16.5" customHeight="1">
      <c r="A414" s="38"/>
      <c r="B414" s="39"/>
      <c r="C414" s="206" t="s">
        <v>86</v>
      </c>
      <c r="D414" s="206" t="s">
        <v>152</v>
      </c>
      <c r="E414" s="207" t="s">
        <v>2050</v>
      </c>
      <c r="F414" s="208" t="s">
        <v>2051</v>
      </c>
      <c r="G414" s="209" t="s">
        <v>248</v>
      </c>
      <c r="H414" s="210">
        <v>30.800000000000001</v>
      </c>
      <c r="I414" s="211"/>
      <c r="J414" s="212">
        <f>ROUND(I414*H414,2)</f>
        <v>0</v>
      </c>
      <c r="K414" s="208" t="s">
        <v>19</v>
      </c>
      <c r="L414" s="44"/>
      <c r="M414" s="213" t="s">
        <v>19</v>
      </c>
      <c r="N414" s="214" t="s">
        <v>46</v>
      </c>
      <c r="O414" s="84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17" t="s">
        <v>150</v>
      </c>
      <c r="AT414" s="217" t="s">
        <v>152</v>
      </c>
      <c r="AU414" s="217" t="s">
        <v>79</v>
      </c>
      <c r="AY414" s="17" t="s">
        <v>151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7" t="s">
        <v>150</v>
      </c>
      <c r="BK414" s="218">
        <f>ROUND(I414*H414,2)</f>
        <v>0</v>
      </c>
      <c r="BL414" s="17" t="s">
        <v>150</v>
      </c>
      <c r="BM414" s="217" t="s">
        <v>2052</v>
      </c>
    </row>
    <row r="415" s="2" customFormat="1">
      <c r="A415" s="38"/>
      <c r="B415" s="39"/>
      <c r="C415" s="40"/>
      <c r="D415" s="219" t="s">
        <v>157</v>
      </c>
      <c r="E415" s="40"/>
      <c r="F415" s="220" t="s">
        <v>2051</v>
      </c>
      <c r="G415" s="40"/>
      <c r="H415" s="40"/>
      <c r="I415" s="221"/>
      <c r="J415" s="40"/>
      <c r="K415" s="40"/>
      <c r="L415" s="44"/>
      <c r="M415" s="222"/>
      <c r="N415" s="223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157</v>
      </c>
      <c r="AU415" s="17" t="s">
        <v>79</v>
      </c>
    </row>
    <row r="416" s="12" customFormat="1">
      <c r="A416" s="12"/>
      <c r="B416" s="224"/>
      <c r="C416" s="225"/>
      <c r="D416" s="219" t="s">
        <v>159</v>
      </c>
      <c r="E416" s="226" t="s">
        <v>2053</v>
      </c>
      <c r="F416" s="227" t="s">
        <v>2054</v>
      </c>
      <c r="G416" s="225"/>
      <c r="H416" s="228">
        <v>30.800000000000001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T416" s="234" t="s">
        <v>159</v>
      </c>
      <c r="AU416" s="234" t="s">
        <v>79</v>
      </c>
      <c r="AV416" s="12" t="s">
        <v>86</v>
      </c>
      <c r="AW416" s="12" t="s">
        <v>35</v>
      </c>
      <c r="AX416" s="12" t="s">
        <v>79</v>
      </c>
      <c r="AY416" s="234" t="s">
        <v>151</v>
      </c>
    </row>
    <row r="417" s="2" customFormat="1" ht="16.5" customHeight="1">
      <c r="A417" s="38"/>
      <c r="B417" s="39"/>
      <c r="C417" s="206" t="s">
        <v>164</v>
      </c>
      <c r="D417" s="206" t="s">
        <v>152</v>
      </c>
      <c r="E417" s="207" t="s">
        <v>2055</v>
      </c>
      <c r="F417" s="208" t="s">
        <v>2056</v>
      </c>
      <c r="G417" s="209" t="s">
        <v>248</v>
      </c>
      <c r="H417" s="210">
        <v>30.800000000000001</v>
      </c>
      <c r="I417" s="211"/>
      <c r="J417" s="212">
        <f>ROUND(I417*H417,2)</f>
        <v>0</v>
      </c>
      <c r="K417" s="208" t="s">
        <v>19</v>
      </c>
      <c r="L417" s="44"/>
      <c r="M417" s="213" t="s">
        <v>19</v>
      </c>
      <c r="N417" s="214" t="s">
        <v>46</v>
      </c>
      <c r="O417" s="84"/>
      <c r="P417" s="215">
        <f>O417*H417</f>
        <v>0</v>
      </c>
      <c r="Q417" s="215">
        <v>0.00029999999999999997</v>
      </c>
      <c r="R417" s="215">
        <f>Q417*H417</f>
        <v>0.0092399999999999999</v>
      </c>
      <c r="S417" s="215">
        <v>0</v>
      </c>
      <c r="T417" s="21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17" t="s">
        <v>150</v>
      </c>
      <c r="AT417" s="217" t="s">
        <v>152</v>
      </c>
      <c r="AU417" s="217" t="s">
        <v>79</v>
      </c>
      <c r="AY417" s="17" t="s">
        <v>151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7" t="s">
        <v>150</v>
      </c>
      <c r="BK417" s="218">
        <f>ROUND(I417*H417,2)</f>
        <v>0</v>
      </c>
      <c r="BL417" s="17" t="s">
        <v>150</v>
      </c>
      <c r="BM417" s="217" t="s">
        <v>2057</v>
      </c>
    </row>
    <row r="418" s="2" customFormat="1">
      <c r="A418" s="38"/>
      <c r="B418" s="39"/>
      <c r="C418" s="40"/>
      <c r="D418" s="219" t="s">
        <v>157</v>
      </c>
      <c r="E418" s="40"/>
      <c r="F418" s="220" t="s">
        <v>2056</v>
      </c>
      <c r="G418" s="40"/>
      <c r="H418" s="40"/>
      <c r="I418" s="221"/>
      <c r="J418" s="40"/>
      <c r="K418" s="40"/>
      <c r="L418" s="44"/>
      <c r="M418" s="222"/>
      <c r="N418" s="223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157</v>
      </c>
      <c r="AU418" s="17" t="s">
        <v>79</v>
      </c>
    </row>
    <row r="419" s="12" customFormat="1">
      <c r="A419" s="12"/>
      <c r="B419" s="224"/>
      <c r="C419" s="225"/>
      <c r="D419" s="219" t="s">
        <v>159</v>
      </c>
      <c r="E419" s="226" t="s">
        <v>2058</v>
      </c>
      <c r="F419" s="227" t="s">
        <v>2054</v>
      </c>
      <c r="G419" s="225"/>
      <c r="H419" s="228">
        <v>30.800000000000001</v>
      </c>
      <c r="I419" s="229"/>
      <c r="J419" s="225"/>
      <c r="K419" s="225"/>
      <c r="L419" s="230"/>
      <c r="M419" s="231"/>
      <c r="N419" s="232"/>
      <c r="O419" s="232"/>
      <c r="P419" s="232"/>
      <c r="Q419" s="232"/>
      <c r="R419" s="232"/>
      <c r="S419" s="232"/>
      <c r="T419" s="233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234" t="s">
        <v>159</v>
      </c>
      <c r="AU419" s="234" t="s">
        <v>79</v>
      </c>
      <c r="AV419" s="12" t="s">
        <v>86</v>
      </c>
      <c r="AW419" s="12" t="s">
        <v>35</v>
      </c>
      <c r="AX419" s="12" t="s">
        <v>79</v>
      </c>
      <c r="AY419" s="234" t="s">
        <v>151</v>
      </c>
    </row>
    <row r="420" s="2" customFormat="1" ht="21.75" customHeight="1">
      <c r="A420" s="38"/>
      <c r="B420" s="39"/>
      <c r="C420" s="206" t="s">
        <v>150</v>
      </c>
      <c r="D420" s="206" t="s">
        <v>152</v>
      </c>
      <c r="E420" s="207" t="s">
        <v>2059</v>
      </c>
      <c r="F420" s="208" t="s">
        <v>2060</v>
      </c>
      <c r="G420" s="209" t="s">
        <v>248</v>
      </c>
      <c r="H420" s="210">
        <v>30.800000000000001</v>
      </c>
      <c r="I420" s="211"/>
      <c r="J420" s="212">
        <f>ROUND(I420*H420,2)</f>
        <v>0</v>
      </c>
      <c r="K420" s="208" t="s">
        <v>19</v>
      </c>
      <c r="L420" s="44"/>
      <c r="M420" s="213" t="s">
        <v>19</v>
      </c>
      <c r="N420" s="214" t="s">
        <v>46</v>
      </c>
      <c r="O420" s="84"/>
      <c r="P420" s="215">
        <f>O420*H420</f>
        <v>0</v>
      </c>
      <c r="Q420" s="215">
        <v>0.0053800000000000002</v>
      </c>
      <c r="R420" s="215">
        <f>Q420*H420</f>
        <v>0.16570400000000002</v>
      </c>
      <c r="S420" s="215">
        <v>0</v>
      </c>
      <c r="T420" s="21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17" t="s">
        <v>150</v>
      </c>
      <c r="AT420" s="217" t="s">
        <v>152</v>
      </c>
      <c r="AU420" s="217" t="s">
        <v>79</v>
      </c>
      <c r="AY420" s="17" t="s">
        <v>151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7" t="s">
        <v>150</v>
      </c>
      <c r="BK420" s="218">
        <f>ROUND(I420*H420,2)</f>
        <v>0</v>
      </c>
      <c r="BL420" s="17" t="s">
        <v>150</v>
      </c>
      <c r="BM420" s="217" t="s">
        <v>2061</v>
      </c>
    </row>
    <row r="421" s="2" customFormat="1">
      <c r="A421" s="38"/>
      <c r="B421" s="39"/>
      <c r="C421" s="40"/>
      <c r="D421" s="219" t="s">
        <v>157</v>
      </c>
      <c r="E421" s="40"/>
      <c r="F421" s="220" t="s">
        <v>2060</v>
      </c>
      <c r="G421" s="40"/>
      <c r="H421" s="40"/>
      <c r="I421" s="221"/>
      <c r="J421" s="40"/>
      <c r="K421" s="40"/>
      <c r="L421" s="44"/>
      <c r="M421" s="222"/>
      <c r="N421" s="223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157</v>
      </c>
      <c r="AU421" s="17" t="s">
        <v>79</v>
      </c>
    </row>
    <row r="422" s="12" customFormat="1">
      <c r="A422" s="12"/>
      <c r="B422" s="224"/>
      <c r="C422" s="225"/>
      <c r="D422" s="219" t="s">
        <v>159</v>
      </c>
      <c r="E422" s="226" t="s">
        <v>2062</v>
      </c>
      <c r="F422" s="227" t="s">
        <v>1856</v>
      </c>
      <c r="G422" s="225"/>
      <c r="H422" s="228">
        <v>30.800000000000001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T422" s="234" t="s">
        <v>159</v>
      </c>
      <c r="AU422" s="234" t="s">
        <v>79</v>
      </c>
      <c r="AV422" s="12" t="s">
        <v>86</v>
      </c>
      <c r="AW422" s="12" t="s">
        <v>35</v>
      </c>
      <c r="AX422" s="12" t="s">
        <v>79</v>
      </c>
      <c r="AY422" s="234" t="s">
        <v>151</v>
      </c>
    </row>
    <row r="423" s="2" customFormat="1" ht="16.5" customHeight="1">
      <c r="A423" s="38"/>
      <c r="B423" s="39"/>
      <c r="C423" s="206" t="s">
        <v>171</v>
      </c>
      <c r="D423" s="206" t="s">
        <v>152</v>
      </c>
      <c r="E423" s="207" t="s">
        <v>2063</v>
      </c>
      <c r="F423" s="208" t="s">
        <v>2064</v>
      </c>
      <c r="G423" s="209" t="s">
        <v>248</v>
      </c>
      <c r="H423" s="210">
        <v>30.800000000000001</v>
      </c>
      <c r="I423" s="211"/>
      <c r="J423" s="212">
        <f>ROUND(I423*H423,2)</f>
        <v>0</v>
      </c>
      <c r="K423" s="208" t="s">
        <v>19</v>
      </c>
      <c r="L423" s="44"/>
      <c r="M423" s="213" t="s">
        <v>19</v>
      </c>
      <c r="N423" s="214" t="s">
        <v>46</v>
      </c>
      <c r="O423" s="84"/>
      <c r="P423" s="215">
        <f>O423*H423</f>
        <v>0</v>
      </c>
      <c r="Q423" s="215">
        <v>0.0015</v>
      </c>
      <c r="R423" s="215">
        <f>Q423*H423</f>
        <v>0.046200000000000005</v>
      </c>
      <c r="S423" s="215">
        <v>0</v>
      </c>
      <c r="T423" s="21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7" t="s">
        <v>150</v>
      </c>
      <c r="AT423" s="217" t="s">
        <v>152</v>
      </c>
      <c r="AU423" s="217" t="s">
        <v>79</v>
      </c>
      <c r="AY423" s="17" t="s">
        <v>151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7" t="s">
        <v>150</v>
      </c>
      <c r="BK423" s="218">
        <f>ROUND(I423*H423,2)</f>
        <v>0</v>
      </c>
      <c r="BL423" s="17" t="s">
        <v>150</v>
      </c>
      <c r="BM423" s="217" t="s">
        <v>2065</v>
      </c>
    </row>
    <row r="424" s="2" customFormat="1">
      <c r="A424" s="38"/>
      <c r="B424" s="39"/>
      <c r="C424" s="40"/>
      <c r="D424" s="219" t="s">
        <v>157</v>
      </c>
      <c r="E424" s="40"/>
      <c r="F424" s="220" t="s">
        <v>2064</v>
      </c>
      <c r="G424" s="40"/>
      <c r="H424" s="40"/>
      <c r="I424" s="221"/>
      <c r="J424" s="40"/>
      <c r="K424" s="40"/>
      <c r="L424" s="44"/>
      <c r="M424" s="222"/>
      <c r="N424" s="223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157</v>
      </c>
      <c r="AU424" s="17" t="s">
        <v>79</v>
      </c>
    </row>
    <row r="425" s="2" customFormat="1" ht="16.5" customHeight="1">
      <c r="A425" s="38"/>
      <c r="B425" s="39"/>
      <c r="C425" s="206" t="s">
        <v>176</v>
      </c>
      <c r="D425" s="206" t="s">
        <v>152</v>
      </c>
      <c r="E425" s="207" t="s">
        <v>2066</v>
      </c>
      <c r="F425" s="208" t="s">
        <v>2067</v>
      </c>
      <c r="G425" s="209" t="s">
        <v>248</v>
      </c>
      <c r="H425" s="210">
        <v>30.800000000000001</v>
      </c>
      <c r="I425" s="211"/>
      <c r="J425" s="212">
        <f>ROUND(I425*H425,2)</f>
        <v>0</v>
      </c>
      <c r="K425" s="208" t="s">
        <v>19</v>
      </c>
      <c r="L425" s="44"/>
      <c r="M425" s="213" t="s">
        <v>19</v>
      </c>
      <c r="N425" s="214" t="s">
        <v>46</v>
      </c>
      <c r="O425" s="84"/>
      <c r="P425" s="215">
        <f>O425*H425</f>
        <v>0</v>
      </c>
      <c r="Q425" s="215">
        <v>5.0000000000000002E-05</v>
      </c>
      <c r="R425" s="215">
        <f>Q425*H425</f>
        <v>0.0015400000000000001</v>
      </c>
      <c r="S425" s="215">
        <v>0</v>
      </c>
      <c r="T425" s="21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17" t="s">
        <v>150</v>
      </c>
      <c r="AT425" s="217" t="s">
        <v>152</v>
      </c>
      <c r="AU425" s="217" t="s">
        <v>79</v>
      </c>
      <c r="AY425" s="17" t="s">
        <v>151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7" t="s">
        <v>150</v>
      </c>
      <c r="BK425" s="218">
        <f>ROUND(I425*H425,2)</f>
        <v>0</v>
      </c>
      <c r="BL425" s="17" t="s">
        <v>150</v>
      </c>
      <c r="BM425" s="217" t="s">
        <v>2068</v>
      </c>
    </row>
    <row r="426" s="2" customFormat="1">
      <c r="A426" s="38"/>
      <c r="B426" s="39"/>
      <c r="C426" s="40"/>
      <c r="D426" s="219" t="s">
        <v>157</v>
      </c>
      <c r="E426" s="40"/>
      <c r="F426" s="220" t="s">
        <v>2067</v>
      </c>
      <c r="G426" s="40"/>
      <c r="H426" s="40"/>
      <c r="I426" s="221"/>
      <c r="J426" s="40"/>
      <c r="K426" s="40"/>
      <c r="L426" s="44"/>
      <c r="M426" s="222"/>
      <c r="N426" s="223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157</v>
      </c>
      <c r="AU426" s="17" t="s">
        <v>79</v>
      </c>
    </row>
    <row r="427" s="2" customFormat="1" ht="16.5" customHeight="1">
      <c r="A427" s="38"/>
      <c r="B427" s="39"/>
      <c r="C427" s="206" t="s">
        <v>180</v>
      </c>
      <c r="D427" s="206" t="s">
        <v>152</v>
      </c>
      <c r="E427" s="207" t="s">
        <v>2069</v>
      </c>
      <c r="F427" s="208" t="s">
        <v>2070</v>
      </c>
      <c r="G427" s="209" t="s">
        <v>242</v>
      </c>
      <c r="H427" s="210">
        <v>1.002</v>
      </c>
      <c r="I427" s="211"/>
      <c r="J427" s="212">
        <f>ROUND(I427*H427,2)</f>
        <v>0</v>
      </c>
      <c r="K427" s="208" t="s">
        <v>19</v>
      </c>
      <c r="L427" s="44"/>
      <c r="M427" s="213" t="s">
        <v>19</v>
      </c>
      <c r="N427" s="214" t="s">
        <v>46</v>
      </c>
      <c r="O427" s="84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17" t="s">
        <v>150</v>
      </c>
      <c r="AT427" s="217" t="s">
        <v>152</v>
      </c>
      <c r="AU427" s="217" t="s">
        <v>79</v>
      </c>
      <c r="AY427" s="17" t="s">
        <v>151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7" t="s">
        <v>150</v>
      </c>
      <c r="BK427" s="218">
        <f>ROUND(I427*H427,2)</f>
        <v>0</v>
      </c>
      <c r="BL427" s="17" t="s">
        <v>150</v>
      </c>
      <c r="BM427" s="217" t="s">
        <v>2071</v>
      </c>
    </row>
    <row r="428" s="2" customFormat="1">
      <c r="A428" s="38"/>
      <c r="B428" s="39"/>
      <c r="C428" s="40"/>
      <c r="D428" s="219" t="s">
        <v>157</v>
      </c>
      <c r="E428" s="40"/>
      <c r="F428" s="220" t="s">
        <v>2070</v>
      </c>
      <c r="G428" s="40"/>
      <c r="H428" s="40"/>
      <c r="I428" s="221"/>
      <c r="J428" s="40"/>
      <c r="K428" s="40"/>
      <c r="L428" s="44"/>
      <c r="M428" s="222"/>
      <c r="N428" s="223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157</v>
      </c>
      <c r="AU428" s="17" t="s">
        <v>79</v>
      </c>
    </row>
    <row r="429" s="11" customFormat="1" ht="25.92" customHeight="1">
      <c r="A429" s="11"/>
      <c r="B429" s="192"/>
      <c r="C429" s="193"/>
      <c r="D429" s="194" t="s">
        <v>72</v>
      </c>
      <c r="E429" s="195" t="s">
        <v>2072</v>
      </c>
      <c r="F429" s="195" t="s">
        <v>2073</v>
      </c>
      <c r="G429" s="193"/>
      <c r="H429" s="193"/>
      <c r="I429" s="196"/>
      <c r="J429" s="197">
        <f>BK429</f>
        <v>0</v>
      </c>
      <c r="K429" s="193"/>
      <c r="L429" s="198"/>
      <c r="M429" s="199"/>
      <c r="N429" s="200"/>
      <c r="O429" s="200"/>
      <c r="P429" s="201">
        <f>SUM(P430:P464)</f>
        <v>0</v>
      </c>
      <c r="Q429" s="200"/>
      <c r="R429" s="201">
        <f>SUM(R430:R464)</f>
        <v>2.87485335</v>
      </c>
      <c r="S429" s="200"/>
      <c r="T429" s="202">
        <f>SUM(T430:T464)</f>
        <v>0</v>
      </c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R429" s="203" t="s">
        <v>150</v>
      </c>
      <c r="AT429" s="204" t="s">
        <v>72</v>
      </c>
      <c r="AU429" s="204" t="s">
        <v>8</v>
      </c>
      <c r="AY429" s="203" t="s">
        <v>151</v>
      </c>
      <c r="BK429" s="205">
        <f>SUM(BK430:BK464)</f>
        <v>0</v>
      </c>
    </row>
    <row r="430" s="2" customFormat="1" ht="16.5" customHeight="1">
      <c r="A430" s="38"/>
      <c r="B430" s="39"/>
      <c r="C430" s="239" t="s">
        <v>79</v>
      </c>
      <c r="D430" s="239" t="s">
        <v>233</v>
      </c>
      <c r="E430" s="240" t="s">
        <v>2074</v>
      </c>
      <c r="F430" s="241" t="s">
        <v>2075</v>
      </c>
      <c r="G430" s="242" t="s">
        <v>359</v>
      </c>
      <c r="H430" s="243">
        <v>2</v>
      </c>
      <c r="I430" s="244"/>
      <c r="J430" s="245">
        <f>ROUND(I430*H430,2)</f>
        <v>0</v>
      </c>
      <c r="K430" s="241" t="s">
        <v>19</v>
      </c>
      <c r="L430" s="246"/>
      <c r="M430" s="247" t="s">
        <v>19</v>
      </c>
      <c r="N430" s="248" t="s">
        <v>46</v>
      </c>
      <c r="O430" s="84"/>
      <c r="P430" s="215">
        <f>O430*H430</f>
        <v>0</v>
      </c>
      <c r="Q430" s="215">
        <v>0.00044999999999999999</v>
      </c>
      <c r="R430" s="215">
        <f>Q430*H430</f>
        <v>0.00089999999999999998</v>
      </c>
      <c r="S430" s="215">
        <v>0</v>
      </c>
      <c r="T430" s="21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7" t="s">
        <v>184</v>
      </c>
      <c r="AT430" s="217" t="s">
        <v>233</v>
      </c>
      <c r="AU430" s="217" t="s">
        <v>79</v>
      </c>
      <c r="AY430" s="17" t="s">
        <v>151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7" t="s">
        <v>150</v>
      </c>
      <c r="BK430" s="218">
        <f>ROUND(I430*H430,2)</f>
        <v>0</v>
      </c>
      <c r="BL430" s="17" t="s">
        <v>150</v>
      </c>
      <c r="BM430" s="217" t="s">
        <v>2076</v>
      </c>
    </row>
    <row r="431" s="2" customFormat="1">
      <c r="A431" s="38"/>
      <c r="B431" s="39"/>
      <c r="C431" s="40"/>
      <c r="D431" s="219" t="s">
        <v>157</v>
      </c>
      <c r="E431" s="40"/>
      <c r="F431" s="220" t="s">
        <v>2075</v>
      </c>
      <c r="G431" s="40"/>
      <c r="H431" s="40"/>
      <c r="I431" s="221"/>
      <c r="J431" s="40"/>
      <c r="K431" s="40"/>
      <c r="L431" s="44"/>
      <c r="M431" s="222"/>
      <c r="N431" s="223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157</v>
      </c>
      <c r="AU431" s="17" t="s">
        <v>79</v>
      </c>
    </row>
    <row r="432" s="2" customFormat="1" ht="16.5" customHeight="1">
      <c r="A432" s="38"/>
      <c r="B432" s="39"/>
      <c r="C432" s="239" t="s">
        <v>86</v>
      </c>
      <c r="D432" s="239" t="s">
        <v>233</v>
      </c>
      <c r="E432" s="240" t="s">
        <v>2077</v>
      </c>
      <c r="F432" s="241" t="s">
        <v>2078</v>
      </c>
      <c r="G432" s="242" t="s">
        <v>248</v>
      </c>
      <c r="H432" s="243">
        <v>151.44499999999999</v>
      </c>
      <c r="I432" s="244"/>
      <c r="J432" s="245">
        <f>ROUND(I432*H432,2)</f>
        <v>0</v>
      </c>
      <c r="K432" s="241" t="s">
        <v>19</v>
      </c>
      <c r="L432" s="246"/>
      <c r="M432" s="247" t="s">
        <v>19</v>
      </c>
      <c r="N432" s="248" t="s">
        <v>46</v>
      </c>
      <c r="O432" s="84"/>
      <c r="P432" s="215">
        <f>O432*H432</f>
        <v>0</v>
      </c>
      <c r="Q432" s="215">
        <v>0.0126</v>
      </c>
      <c r="R432" s="215">
        <f>Q432*H432</f>
        <v>1.908207</v>
      </c>
      <c r="S432" s="215">
        <v>0</v>
      </c>
      <c r="T432" s="21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17" t="s">
        <v>184</v>
      </c>
      <c r="AT432" s="217" t="s">
        <v>233</v>
      </c>
      <c r="AU432" s="217" t="s">
        <v>79</v>
      </c>
      <c r="AY432" s="17" t="s">
        <v>151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7" t="s">
        <v>150</v>
      </c>
      <c r="BK432" s="218">
        <f>ROUND(I432*H432,2)</f>
        <v>0</v>
      </c>
      <c r="BL432" s="17" t="s">
        <v>150</v>
      </c>
      <c r="BM432" s="217" t="s">
        <v>2079</v>
      </c>
    </row>
    <row r="433" s="2" customFormat="1">
      <c r="A433" s="38"/>
      <c r="B433" s="39"/>
      <c r="C433" s="40"/>
      <c r="D433" s="219" t="s">
        <v>157</v>
      </c>
      <c r="E433" s="40"/>
      <c r="F433" s="220" t="s">
        <v>2078</v>
      </c>
      <c r="G433" s="40"/>
      <c r="H433" s="40"/>
      <c r="I433" s="221"/>
      <c r="J433" s="40"/>
      <c r="K433" s="40"/>
      <c r="L433" s="44"/>
      <c r="M433" s="222"/>
      <c r="N433" s="223"/>
      <c r="O433" s="84"/>
      <c r="P433" s="84"/>
      <c r="Q433" s="84"/>
      <c r="R433" s="84"/>
      <c r="S433" s="84"/>
      <c r="T433" s="85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157</v>
      </c>
      <c r="AU433" s="17" t="s">
        <v>79</v>
      </c>
    </row>
    <row r="434" s="12" customFormat="1">
      <c r="A434" s="12"/>
      <c r="B434" s="224"/>
      <c r="C434" s="225"/>
      <c r="D434" s="219" t="s">
        <v>159</v>
      </c>
      <c r="E434" s="226" t="s">
        <v>2080</v>
      </c>
      <c r="F434" s="227" t="s">
        <v>2081</v>
      </c>
      <c r="G434" s="225"/>
      <c r="H434" s="228">
        <v>151.44499999999999</v>
      </c>
      <c r="I434" s="229"/>
      <c r="J434" s="225"/>
      <c r="K434" s="225"/>
      <c r="L434" s="230"/>
      <c r="M434" s="231"/>
      <c r="N434" s="232"/>
      <c r="O434" s="232"/>
      <c r="P434" s="232"/>
      <c r="Q434" s="232"/>
      <c r="R434" s="232"/>
      <c r="S434" s="232"/>
      <c r="T434" s="233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T434" s="234" t="s">
        <v>159</v>
      </c>
      <c r="AU434" s="234" t="s">
        <v>79</v>
      </c>
      <c r="AV434" s="12" t="s">
        <v>86</v>
      </c>
      <c r="AW434" s="12" t="s">
        <v>35</v>
      </c>
      <c r="AX434" s="12" t="s">
        <v>79</v>
      </c>
      <c r="AY434" s="234" t="s">
        <v>151</v>
      </c>
    </row>
    <row r="435" s="2" customFormat="1" ht="16.5" customHeight="1">
      <c r="A435" s="38"/>
      <c r="B435" s="39"/>
      <c r="C435" s="239" t="s">
        <v>164</v>
      </c>
      <c r="D435" s="239" t="s">
        <v>233</v>
      </c>
      <c r="E435" s="240" t="s">
        <v>2082</v>
      </c>
      <c r="F435" s="241" t="s">
        <v>2083</v>
      </c>
      <c r="G435" s="242" t="s">
        <v>248</v>
      </c>
      <c r="H435" s="243">
        <v>3.2999999999999998</v>
      </c>
      <c r="I435" s="244"/>
      <c r="J435" s="245">
        <f>ROUND(I435*H435,2)</f>
        <v>0</v>
      </c>
      <c r="K435" s="241" t="s">
        <v>19</v>
      </c>
      <c r="L435" s="246"/>
      <c r="M435" s="247" t="s">
        <v>19</v>
      </c>
      <c r="N435" s="248" t="s">
        <v>46</v>
      </c>
      <c r="O435" s="84"/>
      <c r="P435" s="215">
        <f>O435*H435</f>
        <v>0</v>
      </c>
      <c r="Q435" s="215">
        <v>0.01</v>
      </c>
      <c r="R435" s="215">
        <f>Q435*H435</f>
        <v>0.033000000000000002</v>
      </c>
      <c r="S435" s="215">
        <v>0</v>
      </c>
      <c r="T435" s="21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7" t="s">
        <v>184</v>
      </c>
      <c r="AT435" s="217" t="s">
        <v>233</v>
      </c>
      <c r="AU435" s="217" t="s">
        <v>79</v>
      </c>
      <c r="AY435" s="17" t="s">
        <v>151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7" t="s">
        <v>150</v>
      </c>
      <c r="BK435" s="218">
        <f>ROUND(I435*H435,2)</f>
        <v>0</v>
      </c>
      <c r="BL435" s="17" t="s">
        <v>150</v>
      </c>
      <c r="BM435" s="217" t="s">
        <v>2084</v>
      </c>
    </row>
    <row r="436" s="2" customFormat="1">
      <c r="A436" s="38"/>
      <c r="B436" s="39"/>
      <c r="C436" s="40"/>
      <c r="D436" s="219" t="s">
        <v>157</v>
      </c>
      <c r="E436" s="40"/>
      <c r="F436" s="220" t="s">
        <v>2083</v>
      </c>
      <c r="G436" s="40"/>
      <c r="H436" s="40"/>
      <c r="I436" s="221"/>
      <c r="J436" s="40"/>
      <c r="K436" s="40"/>
      <c r="L436" s="44"/>
      <c r="M436" s="222"/>
      <c r="N436" s="223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157</v>
      </c>
      <c r="AU436" s="17" t="s">
        <v>79</v>
      </c>
    </row>
    <row r="437" s="12" customFormat="1">
      <c r="A437" s="12"/>
      <c r="B437" s="224"/>
      <c r="C437" s="225"/>
      <c r="D437" s="219" t="s">
        <v>159</v>
      </c>
      <c r="E437" s="226" t="s">
        <v>2085</v>
      </c>
      <c r="F437" s="227" t="s">
        <v>2086</v>
      </c>
      <c r="G437" s="225"/>
      <c r="H437" s="228">
        <v>3.2999999999999998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T437" s="234" t="s">
        <v>159</v>
      </c>
      <c r="AU437" s="234" t="s">
        <v>79</v>
      </c>
      <c r="AV437" s="12" t="s">
        <v>86</v>
      </c>
      <c r="AW437" s="12" t="s">
        <v>35</v>
      </c>
      <c r="AX437" s="12" t="s">
        <v>79</v>
      </c>
      <c r="AY437" s="234" t="s">
        <v>151</v>
      </c>
    </row>
    <row r="438" s="2" customFormat="1" ht="16.5" customHeight="1">
      <c r="A438" s="38"/>
      <c r="B438" s="39"/>
      <c r="C438" s="206" t="s">
        <v>150</v>
      </c>
      <c r="D438" s="206" t="s">
        <v>152</v>
      </c>
      <c r="E438" s="207" t="s">
        <v>2087</v>
      </c>
      <c r="F438" s="208" t="s">
        <v>2088</v>
      </c>
      <c r="G438" s="209" t="s">
        <v>248</v>
      </c>
      <c r="H438" s="210">
        <v>131.691</v>
      </c>
      <c r="I438" s="211"/>
      <c r="J438" s="212">
        <f>ROUND(I438*H438,2)</f>
        <v>0</v>
      </c>
      <c r="K438" s="208" t="s">
        <v>19</v>
      </c>
      <c r="L438" s="44"/>
      <c r="M438" s="213" t="s">
        <v>19</v>
      </c>
      <c r="N438" s="214" t="s">
        <v>46</v>
      </c>
      <c r="O438" s="84"/>
      <c r="P438" s="215">
        <f>O438*H438</f>
        <v>0</v>
      </c>
      <c r="Q438" s="215">
        <v>0</v>
      </c>
      <c r="R438" s="215">
        <f>Q438*H438</f>
        <v>0</v>
      </c>
      <c r="S438" s="215">
        <v>0</v>
      </c>
      <c r="T438" s="21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17" t="s">
        <v>150</v>
      </c>
      <c r="AT438" s="217" t="s">
        <v>152</v>
      </c>
      <c r="AU438" s="217" t="s">
        <v>79</v>
      </c>
      <c r="AY438" s="17" t="s">
        <v>151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7" t="s">
        <v>150</v>
      </c>
      <c r="BK438" s="218">
        <f>ROUND(I438*H438,2)</f>
        <v>0</v>
      </c>
      <c r="BL438" s="17" t="s">
        <v>150</v>
      </c>
      <c r="BM438" s="217" t="s">
        <v>2089</v>
      </c>
    </row>
    <row r="439" s="2" customFormat="1">
      <c r="A439" s="38"/>
      <c r="B439" s="39"/>
      <c r="C439" s="40"/>
      <c r="D439" s="219" t="s">
        <v>157</v>
      </c>
      <c r="E439" s="40"/>
      <c r="F439" s="220" t="s">
        <v>2088</v>
      </c>
      <c r="G439" s="40"/>
      <c r="H439" s="40"/>
      <c r="I439" s="221"/>
      <c r="J439" s="40"/>
      <c r="K439" s="40"/>
      <c r="L439" s="44"/>
      <c r="M439" s="222"/>
      <c r="N439" s="223"/>
      <c r="O439" s="84"/>
      <c r="P439" s="84"/>
      <c r="Q439" s="84"/>
      <c r="R439" s="84"/>
      <c r="S439" s="84"/>
      <c r="T439" s="85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157</v>
      </c>
      <c r="AU439" s="17" t="s">
        <v>79</v>
      </c>
    </row>
    <row r="440" s="2" customFormat="1" ht="16.5" customHeight="1">
      <c r="A440" s="38"/>
      <c r="B440" s="39"/>
      <c r="C440" s="206" t="s">
        <v>171</v>
      </c>
      <c r="D440" s="206" t="s">
        <v>152</v>
      </c>
      <c r="E440" s="207" t="s">
        <v>2090</v>
      </c>
      <c r="F440" s="208" t="s">
        <v>2091</v>
      </c>
      <c r="G440" s="209" t="s">
        <v>248</v>
      </c>
      <c r="H440" s="210">
        <v>131.691</v>
      </c>
      <c r="I440" s="211"/>
      <c r="J440" s="212">
        <f>ROUND(I440*H440,2)</f>
        <v>0</v>
      </c>
      <c r="K440" s="208" t="s">
        <v>19</v>
      </c>
      <c r="L440" s="44"/>
      <c r="M440" s="213" t="s">
        <v>19</v>
      </c>
      <c r="N440" s="214" t="s">
        <v>46</v>
      </c>
      <c r="O440" s="84"/>
      <c r="P440" s="215">
        <f>O440*H440</f>
        <v>0</v>
      </c>
      <c r="Q440" s="215">
        <v>0.00029999999999999997</v>
      </c>
      <c r="R440" s="215">
        <f>Q440*H440</f>
        <v>0.039507299999999995</v>
      </c>
      <c r="S440" s="215">
        <v>0</v>
      </c>
      <c r="T440" s="21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17" t="s">
        <v>150</v>
      </c>
      <c r="AT440" s="217" t="s">
        <v>152</v>
      </c>
      <c r="AU440" s="217" t="s">
        <v>79</v>
      </c>
      <c r="AY440" s="17" t="s">
        <v>151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7" t="s">
        <v>150</v>
      </c>
      <c r="BK440" s="218">
        <f>ROUND(I440*H440,2)</f>
        <v>0</v>
      </c>
      <c r="BL440" s="17" t="s">
        <v>150</v>
      </c>
      <c r="BM440" s="217" t="s">
        <v>2092</v>
      </c>
    </row>
    <row r="441" s="2" customFormat="1">
      <c r="A441" s="38"/>
      <c r="B441" s="39"/>
      <c r="C441" s="40"/>
      <c r="D441" s="219" t="s">
        <v>157</v>
      </c>
      <c r="E441" s="40"/>
      <c r="F441" s="220" t="s">
        <v>2091</v>
      </c>
      <c r="G441" s="40"/>
      <c r="H441" s="40"/>
      <c r="I441" s="221"/>
      <c r="J441" s="40"/>
      <c r="K441" s="40"/>
      <c r="L441" s="44"/>
      <c r="M441" s="222"/>
      <c r="N441" s="223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157</v>
      </c>
      <c r="AU441" s="17" t="s">
        <v>79</v>
      </c>
    </row>
    <row r="442" s="2" customFormat="1" ht="16.5" customHeight="1">
      <c r="A442" s="38"/>
      <c r="B442" s="39"/>
      <c r="C442" s="206" t="s">
        <v>176</v>
      </c>
      <c r="D442" s="206" t="s">
        <v>152</v>
      </c>
      <c r="E442" s="207" t="s">
        <v>2093</v>
      </c>
      <c r="F442" s="208" t="s">
        <v>2094</v>
      </c>
      <c r="G442" s="209" t="s">
        <v>248</v>
      </c>
      <c r="H442" s="210">
        <v>131.691</v>
      </c>
      <c r="I442" s="211"/>
      <c r="J442" s="212">
        <f>ROUND(I442*H442,2)</f>
        <v>0</v>
      </c>
      <c r="K442" s="208" t="s">
        <v>19</v>
      </c>
      <c r="L442" s="44"/>
      <c r="M442" s="213" t="s">
        <v>19</v>
      </c>
      <c r="N442" s="214" t="s">
        <v>46</v>
      </c>
      <c r="O442" s="84"/>
      <c r="P442" s="215">
        <f>O442*H442</f>
        <v>0</v>
      </c>
      <c r="Q442" s="215">
        <v>0.0015</v>
      </c>
      <c r="R442" s="215">
        <f>Q442*H442</f>
        <v>0.1975365</v>
      </c>
      <c r="S442" s="215">
        <v>0</v>
      </c>
      <c r="T442" s="21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17" t="s">
        <v>150</v>
      </c>
      <c r="AT442" s="217" t="s">
        <v>152</v>
      </c>
      <c r="AU442" s="217" t="s">
        <v>79</v>
      </c>
      <c r="AY442" s="17" t="s">
        <v>151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7" t="s">
        <v>150</v>
      </c>
      <c r="BK442" s="218">
        <f>ROUND(I442*H442,2)</f>
        <v>0</v>
      </c>
      <c r="BL442" s="17" t="s">
        <v>150</v>
      </c>
      <c r="BM442" s="217" t="s">
        <v>2095</v>
      </c>
    </row>
    <row r="443" s="2" customFormat="1">
      <c r="A443" s="38"/>
      <c r="B443" s="39"/>
      <c r="C443" s="40"/>
      <c r="D443" s="219" t="s">
        <v>157</v>
      </c>
      <c r="E443" s="40"/>
      <c r="F443" s="220" t="s">
        <v>2094</v>
      </c>
      <c r="G443" s="40"/>
      <c r="H443" s="40"/>
      <c r="I443" s="221"/>
      <c r="J443" s="40"/>
      <c r="K443" s="40"/>
      <c r="L443" s="44"/>
      <c r="M443" s="222"/>
      <c r="N443" s="223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157</v>
      </c>
      <c r="AU443" s="17" t="s">
        <v>79</v>
      </c>
    </row>
    <row r="444" s="2" customFormat="1" ht="21.75" customHeight="1">
      <c r="A444" s="38"/>
      <c r="B444" s="39"/>
      <c r="C444" s="206" t="s">
        <v>180</v>
      </c>
      <c r="D444" s="206" t="s">
        <v>152</v>
      </c>
      <c r="E444" s="207" t="s">
        <v>2096</v>
      </c>
      <c r="F444" s="208" t="s">
        <v>2097</v>
      </c>
      <c r="G444" s="209" t="s">
        <v>248</v>
      </c>
      <c r="H444" s="210">
        <v>131.69</v>
      </c>
      <c r="I444" s="211"/>
      <c r="J444" s="212">
        <f>ROUND(I444*H444,2)</f>
        <v>0</v>
      </c>
      <c r="K444" s="208" t="s">
        <v>19</v>
      </c>
      <c r="L444" s="44"/>
      <c r="M444" s="213" t="s">
        <v>19</v>
      </c>
      <c r="N444" s="214" t="s">
        <v>46</v>
      </c>
      <c r="O444" s="84"/>
      <c r="P444" s="215">
        <f>O444*H444</f>
        <v>0</v>
      </c>
      <c r="Q444" s="215">
        <v>0.0051999999999999998</v>
      </c>
      <c r="R444" s="215">
        <f>Q444*H444</f>
        <v>0.68478799999999995</v>
      </c>
      <c r="S444" s="215">
        <v>0</v>
      </c>
      <c r="T444" s="21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17" t="s">
        <v>150</v>
      </c>
      <c r="AT444" s="217" t="s">
        <v>152</v>
      </c>
      <c r="AU444" s="217" t="s">
        <v>79</v>
      </c>
      <c r="AY444" s="17" t="s">
        <v>151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7" t="s">
        <v>150</v>
      </c>
      <c r="BK444" s="218">
        <f>ROUND(I444*H444,2)</f>
        <v>0</v>
      </c>
      <c r="BL444" s="17" t="s">
        <v>150</v>
      </c>
      <c r="BM444" s="217" t="s">
        <v>2098</v>
      </c>
    </row>
    <row r="445" s="2" customFormat="1">
      <c r="A445" s="38"/>
      <c r="B445" s="39"/>
      <c r="C445" s="40"/>
      <c r="D445" s="219" t="s">
        <v>157</v>
      </c>
      <c r="E445" s="40"/>
      <c r="F445" s="220" t="s">
        <v>2097</v>
      </c>
      <c r="G445" s="40"/>
      <c r="H445" s="40"/>
      <c r="I445" s="221"/>
      <c r="J445" s="40"/>
      <c r="K445" s="40"/>
      <c r="L445" s="44"/>
      <c r="M445" s="222"/>
      <c r="N445" s="223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157</v>
      </c>
      <c r="AU445" s="17" t="s">
        <v>79</v>
      </c>
    </row>
    <row r="446" s="2" customFormat="1" ht="16.5" customHeight="1">
      <c r="A446" s="38"/>
      <c r="B446" s="39"/>
      <c r="C446" s="206" t="s">
        <v>184</v>
      </c>
      <c r="D446" s="206" t="s">
        <v>152</v>
      </c>
      <c r="E446" s="207" t="s">
        <v>2099</v>
      </c>
      <c r="F446" s="208" t="s">
        <v>2100</v>
      </c>
      <c r="G446" s="209" t="s">
        <v>248</v>
      </c>
      <c r="H446" s="210">
        <v>3</v>
      </c>
      <c r="I446" s="211"/>
      <c r="J446" s="212">
        <f>ROUND(I446*H446,2)</f>
        <v>0</v>
      </c>
      <c r="K446" s="208" t="s">
        <v>19</v>
      </c>
      <c r="L446" s="44"/>
      <c r="M446" s="213" t="s">
        <v>19</v>
      </c>
      <c r="N446" s="214" t="s">
        <v>46</v>
      </c>
      <c r="O446" s="84"/>
      <c r="P446" s="215">
        <f>O446*H446</f>
        <v>0</v>
      </c>
      <c r="Q446" s="215">
        <v>0.00063000000000000003</v>
      </c>
      <c r="R446" s="215">
        <f>Q446*H446</f>
        <v>0.0018900000000000002</v>
      </c>
      <c r="S446" s="215">
        <v>0</v>
      </c>
      <c r="T446" s="21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17" t="s">
        <v>150</v>
      </c>
      <c r="AT446" s="217" t="s">
        <v>152</v>
      </c>
      <c r="AU446" s="217" t="s">
        <v>79</v>
      </c>
      <c r="AY446" s="17" t="s">
        <v>151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7" t="s">
        <v>150</v>
      </c>
      <c r="BK446" s="218">
        <f>ROUND(I446*H446,2)</f>
        <v>0</v>
      </c>
      <c r="BL446" s="17" t="s">
        <v>150</v>
      </c>
      <c r="BM446" s="217" t="s">
        <v>2101</v>
      </c>
    </row>
    <row r="447" s="2" customFormat="1">
      <c r="A447" s="38"/>
      <c r="B447" s="39"/>
      <c r="C447" s="40"/>
      <c r="D447" s="219" t="s">
        <v>157</v>
      </c>
      <c r="E447" s="40"/>
      <c r="F447" s="220" t="s">
        <v>2100</v>
      </c>
      <c r="G447" s="40"/>
      <c r="H447" s="40"/>
      <c r="I447" s="221"/>
      <c r="J447" s="40"/>
      <c r="K447" s="40"/>
      <c r="L447" s="44"/>
      <c r="M447" s="222"/>
      <c r="N447" s="223"/>
      <c r="O447" s="84"/>
      <c r="P447" s="84"/>
      <c r="Q447" s="84"/>
      <c r="R447" s="84"/>
      <c r="S447" s="84"/>
      <c r="T447" s="85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157</v>
      </c>
      <c r="AU447" s="17" t="s">
        <v>79</v>
      </c>
    </row>
    <row r="448" s="2" customFormat="1" ht="16.5" customHeight="1">
      <c r="A448" s="38"/>
      <c r="B448" s="39"/>
      <c r="C448" s="206" t="s">
        <v>188</v>
      </c>
      <c r="D448" s="206" t="s">
        <v>152</v>
      </c>
      <c r="E448" s="207" t="s">
        <v>2102</v>
      </c>
      <c r="F448" s="208" t="s">
        <v>2103</v>
      </c>
      <c r="G448" s="209" t="s">
        <v>359</v>
      </c>
      <c r="H448" s="210">
        <v>2</v>
      </c>
      <c r="I448" s="211"/>
      <c r="J448" s="212">
        <f>ROUND(I448*H448,2)</f>
        <v>0</v>
      </c>
      <c r="K448" s="208" t="s">
        <v>19</v>
      </c>
      <c r="L448" s="44"/>
      <c r="M448" s="213" t="s">
        <v>19</v>
      </c>
      <c r="N448" s="214" t="s">
        <v>46</v>
      </c>
      <c r="O448" s="84"/>
      <c r="P448" s="215">
        <f>O448*H448</f>
        <v>0</v>
      </c>
      <c r="Q448" s="215">
        <v>0.00020000000000000001</v>
      </c>
      <c r="R448" s="215">
        <f>Q448*H448</f>
        <v>0.00040000000000000002</v>
      </c>
      <c r="S448" s="215">
        <v>0</v>
      </c>
      <c r="T448" s="216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17" t="s">
        <v>150</v>
      </c>
      <c r="AT448" s="217" t="s">
        <v>152</v>
      </c>
      <c r="AU448" s="217" t="s">
        <v>79</v>
      </c>
      <c r="AY448" s="17" t="s">
        <v>151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7" t="s">
        <v>150</v>
      </c>
      <c r="BK448" s="218">
        <f>ROUND(I448*H448,2)</f>
        <v>0</v>
      </c>
      <c r="BL448" s="17" t="s">
        <v>150</v>
      </c>
      <c r="BM448" s="217" t="s">
        <v>2104</v>
      </c>
    </row>
    <row r="449" s="2" customFormat="1">
      <c r="A449" s="38"/>
      <c r="B449" s="39"/>
      <c r="C449" s="40"/>
      <c r="D449" s="219" t="s">
        <v>157</v>
      </c>
      <c r="E449" s="40"/>
      <c r="F449" s="220" t="s">
        <v>2103</v>
      </c>
      <c r="G449" s="40"/>
      <c r="H449" s="40"/>
      <c r="I449" s="221"/>
      <c r="J449" s="40"/>
      <c r="K449" s="40"/>
      <c r="L449" s="44"/>
      <c r="M449" s="222"/>
      <c r="N449" s="223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157</v>
      </c>
      <c r="AU449" s="17" t="s">
        <v>79</v>
      </c>
    </row>
    <row r="450" s="2" customFormat="1" ht="16.5" customHeight="1">
      <c r="A450" s="38"/>
      <c r="B450" s="39"/>
      <c r="C450" s="206" t="s">
        <v>194</v>
      </c>
      <c r="D450" s="206" t="s">
        <v>152</v>
      </c>
      <c r="E450" s="207" t="s">
        <v>2105</v>
      </c>
      <c r="F450" s="208" t="s">
        <v>2106</v>
      </c>
      <c r="G450" s="209" t="s">
        <v>310</v>
      </c>
      <c r="H450" s="210">
        <v>13.800000000000001</v>
      </c>
      <c r="I450" s="211"/>
      <c r="J450" s="212">
        <f>ROUND(I450*H450,2)</f>
        <v>0</v>
      </c>
      <c r="K450" s="208" t="s">
        <v>19</v>
      </c>
      <c r="L450" s="44"/>
      <c r="M450" s="213" t="s">
        <v>19</v>
      </c>
      <c r="N450" s="214" t="s">
        <v>46</v>
      </c>
      <c r="O450" s="84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17" t="s">
        <v>150</v>
      </c>
      <c r="AT450" s="217" t="s">
        <v>152</v>
      </c>
      <c r="AU450" s="217" t="s">
        <v>79</v>
      </c>
      <c r="AY450" s="17" t="s">
        <v>151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7" t="s">
        <v>150</v>
      </c>
      <c r="BK450" s="218">
        <f>ROUND(I450*H450,2)</f>
        <v>0</v>
      </c>
      <c r="BL450" s="17" t="s">
        <v>150</v>
      </c>
      <c r="BM450" s="217" t="s">
        <v>2107</v>
      </c>
    </row>
    <row r="451" s="2" customFormat="1">
      <c r="A451" s="38"/>
      <c r="B451" s="39"/>
      <c r="C451" s="40"/>
      <c r="D451" s="219" t="s">
        <v>157</v>
      </c>
      <c r="E451" s="40"/>
      <c r="F451" s="220" t="s">
        <v>2106</v>
      </c>
      <c r="G451" s="40"/>
      <c r="H451" s="40"/>
      <c r="I451" s="221"/>
      <c r="J451" s="40"/>
      <c r="K451" s="40"/>
      <c r="L451" s="44"/>
      <c r="M451" s="222"/>
      <c r="N451" s="223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157</v>
      </c>
      <c r="AU451" s="17" t="s">
        <v>79</v>
      </c>
    </row>
    <row r="452" s="12" customFormat="1">
      <c r="A452" s="12"/>
      <c r="B452" s="224"/>
      <c r="C452" s="225"/>
      <c r="D452" s="219" t="s">
        <v>159</v>
      </c>
      <c r="E452" s="226" t="s">
        <v>2108</v>
      </c>
      <c r="F452" s="227" t="s">
        <v>2109</v>
      </c>
      <c r="G452" s="225"/>
      <c r="H452" s="228">
        <v>13.800000000000001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T452" s="234" t="s">
        <v>159</v>
      </c>
      <c r="AU452" s="234" t="s">
        <v>79</v>
      </c>
      <c r="AV452" s="12" t="s">
        <v>86</v>
      </c>
      <c r="AW452" s="12" t="s">
        <v>35</v>
      </c>
      <c r="AX452" s="12" t="s">
        <v>79</v>
      </c>
      <c r="AY452" s="234" t="s">
        <v>151</v>
      </c>
    </row>
    <row r="453" s="2" customFormat="1" ht="16.5" customHeight="1">
      <c r="A453" s="38"/>
      <c r="B453" s="39"/>
      <c r="C453" s="206" t="s">
        <v>198</v>
      </c>
      <c r="D453" s="206" t="s">
        <v>152</v>
      </c>
      <c r="E453" s="207" t="s">
        <v>2110</v>
      </c>
      <c r="F453" s="208" t="s">
        <v>2111</v>
      </c>
      <c r="G453" s="209" t="s">
        <v>310</v>
      </c>
      <c r="H453" s="210">
        <v>68</v>
      </c>
      <c r="I453" s="211"/>
      <c r="J453" s="212">
        <f>ROUND(I453*H453,2)</f>
        <v>0</v>
      </c>
      <c r="K453" s="208" t="s">
        <v>19</v>
      </c>
      <c r="L453" s="44"/>
      <c r="M453" s="213" t="s">
        <v>19</v>
      </c>
      <c r="N453" s="214" t="s">
        <v>46</v>
      </c>
      <c r="O453" s="84"/>
      <c r="P453" s="215">
        <f>O453*H453</f>
        <v>0</v>
      </c>
      <c r="Q453" s="215">
        <v>3.0000000000000001E-05</v>
      </c>
      <c r="R453" s="215">
        <f>Q453*H453</f>
        <v>0.0020400000000000001</v>
      </c>
      <c r="S453" s="215">
        <v>0</v>
      </c>
      <c r="T453" s="21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7" t="s">
        <v>150</v>
      </c>
      <c r="AT453" s="217" t="s">
        <v>152</v>
      </c>
      <c r="AU453" s="217" t="s">
        <v>79</v>
      </c>
      <c r="AY453" s="17" t="s">
        <v>151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7" t="s">
        <v>150</v>
      </c>
      <c r="BK453" s="218">
        <f>ROUND(I453*H453,2)</f>
        <v>0</v>
      </c>
      <c r="BL453" s="17" t="s">
        <v>150</v>
      </c>
      <c r="BM453" s="217" t="s">
        <v>2112</v>
      </c>
    </row>
    <row r="454" s="2" customFormat="1">
      <c r="A454" s="38"/>
      <c r="B454" s="39"/>
      <c r="C454" s="40"/>
      <c r="D454" s="219" t="s">
        <v>157</v>
      </c>
      <c r="E454" s="40"/>
      <c r="F454" s="220" t="s">
        <v>2111</v>
      </c>
      <c r="G454" s="40"/>
      <c r="H454" s="40"/>
      <c r="I454" s="221"/>
      <c r="J454" s="40"/>
      <c r="K454" s="40"/>
      <c r="L454" s="44"/>
      <c r="M454" s="222"/>
      <c r="N454" s="223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157</v>
      </c>
      <c r="AU454" s="17" t="s">
        <v>79</v>
      </c>
    </row>
    <row r="455" s="2" customFormat="1" ht="16.5" customHeight="1">
      <c r="A455" s="38"/>
      <c r="B455" s="39"/>
      <c r="C455" s="206" t="s">
        <v>202</v>
      </c>
      <c r="D455" s="206" t="s">
        <v>152</v>
      </c>
      <c r="E455" s="207" t="s">
        <v>2113</v>
      </c>
      <c r="F455" s="208" t="s">
        <v>2114</v>
      </c>
      <c r="G455" s="209" t="s">
        <v>359</v>
      </c>
      <c r="H455" s="210">
        <v>20</v>
      </c>
      <c r="I455" s="211"/>
      <c r="J455" s="212">
        <f>ROUND(I455*H455,2)</f>
        <v>0</v>
      </c>
      <c r="K455" s="208" t="s">
        <v>19</v>
      </c>
      <c r="L455" s="44"/>
      <c r="M455" s="213" t="s">
        <v>19</v>
      </c>
      <c r="N455" s="214" t="s">
        <v>46</v>
      </c>
      <c r="O455" s="84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17" t="s">
        <v>150</v>
      </c>
      <c r="AT455" s="217" t="s">
        <v>152</v>
      </c>
      <c r="AU455" s="217" t="s">
        <v>79</v>
      </c>
      <c r="AY455" s="17" t="s">
        <v>151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7" t="s">
        <v>150</v>
      </c>
      <c r="BK455" s="218">
        <f>ROUND(I455*H455,2)</f>
        <v>0</v>
      </c>
      <c r="BL455" s="17" t="s">
        <v>150</v>
      </c>
      <c r="BM455" s="217" t="s">
        <v>2115</v>
      </c>
    </row>
    <row r="456" s="2" customFormat="1">
      <c r="A456" s="38"/>
      <c r="B456" s="39"/>
      <c r="C456" s="40"/>
      <c r="D456" s="219" t="s">
        <v>157</v>
      </c>
      <c r="E456" s="40"/>
      <c r="F456" s="220" t="s">
        <v>2114</v>
      </c>
      <c r="G456" s="40"/>
      <c r="H456" s="40"/>
      <c r="I456" s="221"/>
      <c r="J456" s="40"/>
      <c r="K456" s="40"/>
      <c r="L456" s="44"/>
      <c r="M456" s="222"/>
      <c r="N456" s="223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157</v>
      </c>
      <c r="AU456" s="17" t="s">
        <v>79</v>
      </c>
    </row>
    <row r="457" s="2" customFormat="1" ht="16.5" customHeight="1">
      <c r="A457" s="38"/>
      <c r="B457" s="39"/>
      <c r="C457" s="206" t="s">
        <v>206</v>
      </c>
      <c r="D457" s="206" t="s">
        <v>152</v>
      </c>
      <c r="E457" s="207" t="s">
        <v>2116</v>
      </c>
      <c r="F457" s="208" t="s">
        <v>2117</v>
      </c>
      <c r="G457" s="209" t="s">
        <v>359</v>
      </c>
      <c r="H457" s="210">
        <v>7</v>
      </c>
      <c r="I457" s="211"/>
      <c r="J457" s="212">
        <f>ROUND(I457*H457,2)</f>
        <v>0</v>
      </c>
      <c r="K457" s="208" t="s">
        <v>19</v>
      </c>
      <c r="L457" s="44"/>
      <c r="M457" s="213" t="s">
        <v>19</v>
      </c>
      <c r="N457" s="214" t="s">
        <v>46</v>
      </c>
      <c r="O457" s="84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17" t="s">
        <v>150</v>
      </c>
      <c r="AT457" s="217" t="s">
        <v>152</v>
      </c>
      <c r="AU457" s="217" t="s">
        <v>79</v>
      </c>
      <c r="AY457" s="17" t="s">
        <v>151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7" t="s">
        <v>150</v>
      </c>
      <c r="BK457" s="218">
        <f>ROUND(I457*H457,2)</f>
        <v>0</v>
      </c>
      <c r="BL457" s="17" t="s">
        <v>150</v>
      </c>
      <c r="BM457" s="217" t="s">
        <v>2118</v>
      </c>
    </row>
    <row r="458" s="2" customFormat="1">
      <c r="A458" s="38"/>
      <c r="B458" s="39"/>
      <c r="C458" s="40"/>
      <c r="D458" s="219" t="s">
        <v>157</v>
      </c>
      <c r="E458" s="40"/>
      <c r="F458" s="220" t="s">
        <v>2117</v>
      </c>
      <c r="G458" s="40"/>
      <c r="H458" s="40"/>
      <c r="I458" s="221"/>
      <c r="J458" s="40"/>
      <c r="K458" s="40"/>
      <c r="L458" s="44"/>
      <c r="M458" s="222"/>
      <c r="N458" s="223"/>
      <c r="O458" s="84"/>
      <c r="P458" s="84"/>
      <c r="Q458" s="84"/>
      <c r="R458" s="84"/>
      <c r="S458" s="84"/>
      <c r="T458" s="85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157</v>
      </c>
      <c r="AU458" s="17" t="s">
        <v>79</v>
      </c>
    </row>
    <row r="459" s="2" customFormat="1" ht="16.5" customHeight="1">
      <c r="A459" s="38"/>
      <c r="B459" s="39"/>
      <c r="C459" s="206" t="s">
        <v>210</v>
      </c>
      <c r="D459" s="206" t="s">
        <v>152</v>
      </c>
      <c r="E459" s="207" t="s">
        <v>2119</v>
      </c>
      <c r="F459" s="208" t="s">
        <v>2120</v>
      </c>
      <c r="G459" s="209" t="s">
        <v>359</v>
      </c>
      <c r="H459" s="210">
        <v>9</v>
      </c>
      <c r="I459" s="211"/>
      <c r="J459" s="212">
        <f>ROUND(I459*H459,2)</f>
        <v>0</v>
      </c>
      <c r="K459" s="208" t="s">
        <v>19</v>
      </c>
      <c r="L459" s="44"/>
      <c r="M459" s="213" t="s">
        <v>19</v>
      </c>
      <c r="N459" s="214" t="s">
        <v>46</v>
      </c>
      <c r="O459" s="84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7" t="s">
        <v>150</v>
      </c>
      <c r="AT459" s="217" t="s">
        <v>152</v>
      </c>
      <c r="AU459" s="217" t="s">
        <v>79</v>
      </c>
      <c r="AY459" s="17" t="s">
        <v>151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7" t="s">
        <v>150</v>
      </c>
      <c r="BK459" s="218">
        <f>ROUND(I459*H459,2)</f>
        <v>0</v>
      </c>
      <c r="BL459" s="17" t="s">
        <v>150</v>
      </c>
      <c r="BM459" s="217" t="s">
        <v>2121</v>
      </c>
    </row>
    <row r="460" s="2" customFormat="1">
      <c r="A460" s="38"/>
      <c r="B460" s="39"/>
      <c r="C460" s="40"/>
      <c r="D460" s="219" t="s">
        <v>157</v>
      </c>
      <c r="E460" s="40"/>
      <c r="F460" s="220" t="s">
        <v>2120</v>
      </c>
      <c r="G460" s="40"/>
      <c r="H460" s="40"/>
      <c r="I460" s="221"/>
      <c r="J460" s="40"/>
      <c r="K460" s="40"/>
      <c r="L460" s="44"/>
      <c r="M460" s="222"/>
      <c r="N460" s="223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157</v>
      </c>
      <c r="AU460" s="17" t="s">
        <v>79</v>
      </c>
    </row>
    <row r="461" s="2" customFormat="1" ht="16.5" customHeight="1">
      <c r="A461" s="38"/>
      <c r="B461" s="39"/>
      <c r="C461" s="206" t="s">
        <v>214</v>
      </c>
      <c r="D461" s="206" t="s">
        <v>152</v>
      </c>
      <c r="E461" s="207" t="s">
        <v>2122</v>
      </c>
      <c r="F461" s="208" t="s">
        <v>2123</v>
      </c>
      <c r="G461" s="209" t="s">
        <v>248</v>
      </c>
      <c r="H461" s="210">
        <v>131.691</v>
      </c>
      <c r="I461" s="211"/>
      <c r="J461" s="212">
        <f>ROUND(I461*H461,2)</f>
        <v>0</v>
      </c>
      <c r="K461" s="208" t="s">
        <v>19</v>
      </c>
      <c r="L461" s="44"/>
      <c r="M461" s="213" t="s">
        <v>19</v>
      </c>
      <c r="N461" s="214" t="s">
        <v>46</v>
      </c>
      <c r="O461" s="84"/>
      <c r="P461" s="215">
        <f>O461*H461</f>
        <v>0</v>
      </c>
      <c r="Q461" s="215">
        <v>5.0000000000000002E-05</v>
      </c>
      <c r="R461" s="215">
        <f>Q461*H461</f>
        <v>0.0065845500000000006</v>
      </c>
      <c r="S461" s="215">
        <v>0</v>
      </c>
      <c r="T461" s="21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17" t="s">
        <v>150</v>
      </c>
      <c r="AT461" s="217" t="s">
        <v>152</v>
      </c>
      <c r="AU461" s="217" t="s">
        <v>79</v>
      </c>
      <c r="AY461" s="17" t="s">
        <v>151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7" t="s">
        <v>150</v>
      </c>
      <c r="BK461" s="218">
        <f>ROUND(I461*H461,2)</f>
        <v>0</v>
      </c>
      <c r="BL461" s="17" t="s">
        <v>150</v>
      </c>
      <c r="BM461" s="217" t="s">
        <v>2124</v>
      </c>
    </row>
    <row r="462" s="2" customFormat="1">
      <c r="A462" s="38"/>
      <c r="B462" s="39"/>
      <c r="C462" s="40"/>
      <c r="D462" s="219" t="s">
        <v>157</v>
      </c>
      <c r="E462" s="40"/>
      <c r="F462" s="220" t="s">
        <v>2123</v>
      </c>
      <c r="G462" s="40"/>
      <c r="H462" s="40"/>
      <c r="I462" s="221"/>
      <c r="J462" s="40"/>
      <c r="K462" s="40"/>
      <c r="L462" s="44"/>
      <c r="M462" s="222"/>
      <c r="N462" s="223"/>
      <c r="O462" s="84"/>
      <c r="P462" s="84"/>
      <c r="Q462" s="84"/>
      <c r="R462" s="84"/>
      <c r="S462" s="84"/>
      <c r="T462" s="85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157</v>
      </c>
      <c r="AU462" s="17" t="s">
        <v>79</v>
      </c>
    </row>
    <row r="463" s="2" customFormat="1" ht="16.5" customHeight="1">
      <c r="A463" s="38"/>
      <c r="B463" s="39"/>
      <c r="C463" s="206" t="s">
        <v>218</v>
      </c>
      <c r="D463" s="206" t="s">
        <v>152</v>
      </c>
      <c r="E463" s="207" t="s">
        <v>2125</v>
      </c>
      <c r="F463" s="208" t="s">
        <v>2126</v>
      </c>
      <c r="G463" s="209" t="s">
        <v>242</v>
      </c>
      <c r="H463" s="210">
        <v>2.875</v>
      </c>
      <c r="I463" s="211"/>
      <c r="J463" s="212">
        <f>ROUND(I463*H463,2)</f>
        <v>0</v>
      </c>
      <c r="K463" s="208" t="s">
        <v>19</v>
      </c>
      <c r="L463" s="44"/>
      <c r="M463" s="213" t="s">
        <v>19</v>
      </c>
      <c r="N463" s="214" t="s">
        <v>46</v>
      </c>
      <c r="O463" s="84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17" t="s">
        <v>150</v>
      </c>
      <c r="AT463" s="217" t="s">
        <v>152</v>
      </c>
      <c r="AU463" s="217" t="s">
        <v>79</v>
      </c>
      <c r="AY463" s="17" t="s">
        <v>151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7" t="s">
        <v>150</v>
      </c>
      <c r="BK463" s="218">
        <f>ROUND(I463*H463,2)</f>
        <v>0</v>
      </c>
      <c r="BL463" s="17" t="s">
        <v>150</v>
      </c>
      <c r="BM463" s="217" t="s">
        <v>2127</v>
      </c>
    </row>
    <row r="464" s="2" customFormat="1">
      <c r="A464" s="38"/>
      <c r="B464" s="39"/>
      <c r="C464" s="40"/>
      <c r="D464" s="219" t="s">
        <v>157</v>
      </c>
      <c r="E464" s="40"/>
      <c r="F464" s="220" t="s">
        <v>2126</v>
      </c>
      <c r="G464" s="40"/>
      <c r="H464" s="40"/>
      <c r="I464" s="221"/>
      <c r="J464" s="40"/>
      <c r="K464" s="40"/>
      <c r="L464" s="44"/>
      <c r="M464" s="222"/>
      <c r="N464" s="223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157</v>
      </c>
      <c r="AU464" s="17" t="s">
        <v>79</v>
      </c>
    </row>
    <row r="465" s="11" customFormat="1" ht="25.92" customHeight="1">
      <c r="A465" s="11"/>
      <c r="B465" s="192"/>
      <c r="C465" s="193"/>
      <c r="D465" s="194" t="s">
        <v>72</v>
      </c>
      <c r="E465" s="195" t="s">
        <v>2128</v>
      </c>
      <c r="F465" s="195" t="s">
        <v>2129</v>
      </c>
      <c r="G465" s="193"/>
      <c r="H465" s="193"/>
      <c r="I465" s="196"/>
      <c r="J465" s="197">
        <f>BK465</f>
        <v>0</v>
      </c>
      <c r="K465" s="193"/>
      <c r="L465" s="198"/>
      <c r="M465" s="199"/>
      <c r="N465" s="200"/>
      <c r="O465" s="200"/>
      <c r="P465" s="201">
        <f>SUM(P466:P477)</f>
        <v>0</v>
      </c>
      <c r="Q465" s="200"/>
      <c r="R465" s="201">
        <f>SUM(R466:R477)</f>
        <v>0.047928639999999995</v>
      </c>
      <c r="S465" s="200"/>
      <c r="T465" s="202">
        <f>SUM(T466:T477)</f>
        <v>0</v>
      </c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R465" s="203" t="s">
        <v>150</v>
      </c>
      <c r="AT465" s="204" t="s">
        <v>72</v>
      </c>
      <c r="AU465" s="204" t="s">
        <v>8</v>
      </c>
      <c r="AY465" s="203" t="s">
        <v>151</v>
      </c>
      <c r="BK465" s="205">
        <f>SUM(BK466:BK477)</f>
        <v>0</v>
      </c>
    </row>
    <row r="466" s="2" customFormat="1" ht="16.5" customHeight="1">
      <c r="A466" s="38"/>
      <c r="B466" s="39"/>
      <c r="C466" s="206" t="s">
        <v>79</v>
      </c>
      <c r="D466" s="206" t="s">
        <v>152</v>
      </c>
      <c r="E466" s="207" t="s">
        <v>2130</v>
      </c>
      <c r="F466" s="208" t="s">
        <v>2131</v>
      </c>
      <c r="G466" s="209" t="s">
        <v>248</v>
      </c>
      <c r="H466" s="210">
        <v>126.128</v>
      </c>
      <c r="I466" s="211"/>
      <c r="J466" s="212">
        <f>ROUND(I466*H466,2)</f>
        <v>0</v>
      </c>
      <c r="K466" s="208" t="s">
        <v>19</v>
      </c>
      <c r="L466" s="44"/>
      <c r="M466" s="213" t="s">
        <v>19</v>
      </c>
      <c r="N466" s="214" t="s">
        <v>46</v>
      </c>
      <c r="O466" s="84"/>
      <c r="P466" s="215">
        <f>O466*H466</f>
        <v>0</v>
      </c>
      <c r="Q466" s="215">
        <v>2.0000000000000002E-05</v>
      </c>
      <c r="R466" s="215">
        <f>Q466*H466</f>
        <v>0.0025225600000000001</v>
      </c>
      <c r="S466" s="215">
        <v>0</v>
      </c>
      <c r="T466" s="21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7" t="s">
        <v>150</v>
      </c>
      <c r="AT466" s="217" t="s">
        <v>152</v>
      </c>
      <c r="AU466" s="217" t="s">
        <v>79</v>
      </c>
      <c r="AY466" s="17" t="s">
        <v>151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7" t="s">
        <v>150</v>
      </c>
      <c r="BK466" s="218">
        <f>ROUND(I466*H466,2)</f>
        <v>0</v>
      </c>
      <c r="BL466" s="17" t="s">
        <v>150</v>
      </c>
      <c r="BM466" s="217" t="s">
        <v>2132</v>
      </c>
    </row>
    <row r="467" s="2" customFormat="1">
      <c r="A467" s="38"/>
      <c r="B467" s="39"/>
      <c r="C467" s="40"/>
      <c r="D467" s="219" t="s">
        <v>157</v>
      </c>
      <c r="E467" s="40"/>
      <c r="F467" s="220" t="s">
        <v>2131</v>
      </c>
      <c r="G467" s="40"/>
      <c r="H467" s="40"/>
      <c r="I467" s="221"/>
      <c r="J467" s="40"/>
      <c r="K467" s="40"/>
      <c r="L467" s="44"/>
      <c r="M467" s="222"/>
      <c r="N467" s="223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157</v>
      </c>
      <c r="AU467" s="17" t="s">
        <v>79</v>
      </c>
    </row>
    <row r="468" s="12" customFormat="1">
      <c r="A468" s="12"/>
      <c r="B468" s="224"/>
      <c r="C468" s="225"/>
      <c r="D468" s="219" t="s">
        <v>159</v>
      </c>
      <c r="E468" s="226" t="s">
        <v>2133</v>
      </c>
      <c r="F468" s="227" t="s">
        <v>2134</v>
      </c>
      <c r="G468" s="225"/>
      <c r="H468" s="228">
        <v>126.128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T468" s="234" t="s">
        <v>159</v>
      </c>
      <c r="AU468" s="234" t="s">
        <v>79</v>
      </c>
      <c r="AV468" s="12" t="s">
        <v>86</v>
      </c>
      <c r="AW468" s="12" t="s">
        <v>35</v>
      </c>
      <c r="AX468" s="12" t="s">
        <v>79</v>
      </c>
      <c r="AY468" s="234" t="s">
        <v>151</v>
      </c>
    </row>
    <row r="469" s="2" customFormat="1" ht="16.5" customHeight="1">
      <c r="A469" s="38"/>
      <c r="B469" s="39"/>
      <c r="C469" s="206" t="s">
        <v>86</v>
      </c>
      <c r="D469" s="206" t="s">
        <v>152</v>
      </c>
      <c r="E469" s="207" t="s">
        <v>2135</v>
      </c>
      <c r="F469" s="208" t="s">
        <v>2136</v>
      </c>
      <c r="G469" s="209" t="s">
        <v>248</v>
      </c>
      <c r="H469" s="210">
        <v>126.128</v>
      </c>
      <c r="I469" s="211"/>
      <c r="J469" s="212">
        <f>ROUND(I469*H469,2)</f>
        <v>0</v>
      </c>
      <c r="K469" s="208" t="s">
        <v>19</v>
      </c>
      <c r="L469" s="44"/>
      <c r="M469" s="213" t="s">
        <v>19</v>
      </c>
      <c r="N469" s="214" t="s">
        <v>46</v>
      </c>
      <c r="O469" s="84"/>
      <c r="P469" s="215">
        <f>O469*H469</f>
        <v>0</v>
      </c>
      <c r="Q469" s="215">
        <v>0.00013999999999999999</v>
      </c>
      <c r="R469" s="215">
        <f>Q469*H469</f>
        <v>0.017657919999999997</v>
      </c>
      <c r="S469" s="215">
        <v>0</v>
      </c>
      <c r="T469" s="21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7" t="s">
        <v>150</v>
      </c>
      <c r="AT469" s="217" t="s">
        <v>152</v>
      </c>
      <c r="AU469" s="217" t="s">
        <v>79</v>
      </c>
      <c r="AY469" s="17" t="s">
        <v>151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7" t="s">
        <v>150</v>
      </c>
      <c r="BK469" s="218">
        <f>ROUND(I469*H469,2)</f>
        <v>0</v>
      </c>
      <c r="BL469" s="17" t="s">
        <v>150</v>
      </c>
      <c r="BM469" s="217" t="s">
        <v>2137</v>
      </c>
    </row>
    <row r="470" s="2" customFormat="1">
      <c r="A470" s="38"/>
      <c r="B470" s="39"/>
      <c r="C470" s="40"/>
      <c r="D470" s="219" t="s">
        <v>157</v>
      </c>
      <c r="E470" s="40"/>
      <c r="F470" s="220" t="s">
        <v>2136</v>
      </c>
      <c r="G470" s="40"/>
      <c r="H470" s="40"/>
      <c r="I470" s="221"/>
      <c r="J470" s="40"/>
      <c r="K470" s="40"/>
      <c r="L470" s="44"/>
      <c r="M470" s="222"/>
      <c r="N470" s="223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157</v>
      </c>
      <c r="AU470" s="17" t="s">
        <v>79</v>
      </c>
    </row>
    <row r="471" s="12" customFormat="1">
      <c r="A471" s="12"/>
      <c r="B471" s="224"/>
      <c r="C471" s="225"/>
      <c r="D471" s="219" t="s">
        <v>159</v>
      </c>
      <c r="E471" s="226" t="s">
        <v>2138</v>
      </c>
      <c r="F471" s="227" t="s">
        <v>2134</v>
      </c>
      <c r="G471" s="225"/>
      <c r="H471" s="228">
        <v>126.128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T471" s="234" t="s">
        <v>159</v>
      </c>
      <c r="AU471" s="234" t="s">
        <v>79</v>
      </c>
      <c r="AV471" s="12" t="s">
        <v>86</v>
      </c>
      <c r="AW471" s="12" t="s">
        <v>35</v>
      </c>
      <c r="AX471" s="12" t="s">
        <v>79</v>
      </c>
      <c r="AY471" s="234" t="s">
        <v>151</v>
      </c>
    </row>
    <row r="472" s="2" customFormat="1" ht="16.5" customHeight="1">
      <c r="A472" s="38"/>
      <c r="B472" s="39"/>
      <c r="C472" s="206" t="s">
        <v>164</v>
      </c>
      <c r="D472" s="206" t="s">
        <v>152</v>
      </c>
      <c r="E472" s="207" t="s">
        <v>2139</v>
      </c>
      <c r="F472" s="208" t="s">
        <v>2140</v>
      </c>
      <c r="G472" s="209" t="s">
        <v>248</v>
      </c>
      <c r="H472" s="210">
        <v>126.128</v>
      </c>
      <c r="I472" s="211"/>
      <c r="J472" s="212">
        <f>ROUND(I472*H472,2)</f>
        <v>0</v>
      </c>
      <c r="K472" s="208" t="s">
        <v>19</v>
      </c>
      <c r="L472" s="44"/>
      <c r="M472" s="213" t="s">
        <v>19</v>
      </c>
      <c r="N472" s="214" t="s">
        <v>46</v>
      </c>
      <c r="O472" s="84"/>
      <c r="P472" s="215">
        <f>O472*H472</f>
        <v>0</v>
      </c>
      <c r="Q472" s="215">
        <v>0.00013999999999999999</v>
      </c>
      <c r="R472" s="215">
        <f>Q472*H472</f>
        <v>0.017657919999999997</v>
      </c>
      <c r="S472" s="215">
        <v>0</v>
      </c>
      <c r="T472" s="21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17" t="s">
        <v>150</v>
      </c>
      <c r="AT472" s="217" t="s">
        <v>152</v>
      </c>
      <c r="AU472" s="217" t="s">
        <v>79</v>
      </c>
      <c r="AY472" s="17" t="s">
        <v>151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7" t="s">
        <v>150</v>
      </c>
      <c r="BK472" s="218">
        <f>ROUND(I472*H472,2)</f>
        <v>0</v>
      </c>
      <c r="BL472" s="17" t="s">
        <v>150</v>
      </c>
      <c r="BM472" s="217" t="s">
        <v>2141</v>
      </c>
    </row>
    <row r="473" s="2" customFormat="1">
      <c r="A473" s="38"/>
      <c r="B473" s="39"/>
      <c r="C473" s="40"/>
      <c r="D473" s="219" t="s">
        <v>157</v>
      </c>
      <c r="E473" s="40"/>
      <c r="F473" s="220" t="s">
        <v>2140</v>
      </c>
      <c r="G473" s="40"/>
      <c r="H473" s="40"/>
      <c r="I473" s="221"/>
      <c r="J473" s="40"/>
      <c r="K473" s="40"/>
      <c r="L473" s="44"/>
      <c r="M473" s="222"/>
      <c r="N473" s="223"/>
      <c r="O473" s="84"/>
      <c r="P473" s="84"/>
      <c r="Q473" s="84"/>
      <c r="R473" s="84"/>
      <c r="S473" s="84"/>
      <c r="T473" s="85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157</v>
      </c>
      <c r="AU473" s="17" t="s">
        <v>79</v>
      </c>
    </row>
    <row r="474" s="12" customFormat="1">
      <c r="A474" s="12"/>
      <c r="B474" s="224"/>
      <c r="C474" s="225"/>
      <c r="D474" s="219" t="s">
        <v>159</v>
      </c>
      <c r="E474" s="226" t="s">
        <v>2142</v>
      </c>
      <c r="F474" s="227" t="s">
        <v>2134</v>
      </c>
      <c r="G474" s="225"/>
      <c r="H474" s="228">
        <v>126.128</v>
      </c>
      <c r="I474" s="229"/>
      <c r="J474" s="225"/>
      <c r="K474" s="225"/>
      <c r="L474" s="230"/>
      <c r="M474" s="231"/>
      <c r="N474" s="232"/>
      <c r="O474" s="232"/>
      <c r="P474" s="232"/>
      <c r="Q474" s="232"/>
      <c r="R474" s="232"/>
      <c r="S474" s="232"/>
      <c r="T474" s="233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T474" s="234" t="s">
        <v>159</v>
      </c>
      <c r="AU474" s="234" t="s">
        <v>79</v>
      </c>
      <c r="AV474" s="12" t="s">
        <v>86</v>
      </c>
      <c r="AW474" s="12" t="s">
        <v>35</v>
      </c>
      <c r="AX474" s="12" t="s">
        <v>79</v>
      </c>
      <c r="AY474" s="234" t="s">
        <v>151</v>
      </c>
    </row>
    <row r="475" s="2" customFormat="1" ht="16.5" customHeight="1">
      <c r="A475" s="38"/>
      <c r="B475" s="39"/>
      <c r="C475" s="206" t="s">
        <v>150</v>
      </c>
      <c r="D475" s="206" t="s">
        <v>152</v>
      </c>
      <c r="E475" s="207" t="s">
        <v>2143</v>
      </c>
      <c r="F475" s="208" t="s">
        <v>2144</v>
      </c>
      <c r="G475" s="209" t="s">
        <v>248</v>
      </c>
      <c r="H475" s="210">
        <v>126.128</v>
      </c>
      <c r="I475" s="211"/>
      <c r="J475" s="212">
        <f>ROUND(I475*H475,2)</f>
        <v>0</v>
      </c>
      <c r="K475" s="208" t="s">
        <v>19</v>
      </c>
      <c r="L475" s="44"/>
      <c r="M475" s="213" t="s">
        <v>19</v>
      </c>
      <c r="N475" s="214" t="s">
        <v>46</v>
      </c>
      <c r="O475" s="84"/>
      <c r="P475" s="215">
        <f>O475*H475</f>
        <v>0</v>
      </c>
      <c r="Q475" s="215">
        <v>8.0000000000000007E-05</v>
      </c>
      <c r="R475" s="215">
        <f>Q475*H475</f>
        <v>0.01009024</v>
      </c>
      <c r="S475" s="215">
        <v>0</v>
      </c>
      <c r="T475" s="21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17" t="s">
        <v>150</v>
      </c>
      <c r="AT475" s="217" t="s">
        <v>152</v>
      </c>
      <c r="AU475" s="217" t="s">
        <v>79</v>
      </c>
      <c r="AY475" s="17" t="s">
        <v>151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7" t="s">
        <v>150</v>
      </c>
      <c r="BK475" s="218">
        <f>ROUND(I475*H475,2)</f>
        <v>0</v>
      </c>
      <c r="BL475" s="17" t="s">
        <v>150</v>
      </c>
      <c r="BM475" s="217" t="s">
        <v>2145</v>
      </c>
    </row>
    <row r="476" s="2" customFormat="1">
      <c r="A476" s="38"/>
      <c r="B476" s="39"/>
      <c r="C476" s="40"/>
      <c r="D476" s="219" t="s">
        <v>157</v>
      </c>
      <c r="E476" s="40"/>
      <c r="F476" s="220" t="s">
        <v>2144</v>
      </c>
      <c r="G476" s="40"/>
      <c r="H476" s="40"/>
      <c r="I476" s="221"/>
      <c r="J476" s="40"/>
      <c r="K476" s="40"/>
      <c r="L476" s="44"/>
      <c r="M476" s="222"/>
      <c r="N476" s="223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157</v>
      </c>
      <c r="AU476" s="17" t="s">
        <v>79</v>
      </c>
    </row>
    <row r="477" s="12" customFormat="1">
      <c r="A477" s="12"/>
      <c r="B477" s="224"/>
      <c r="C477" s="225"/>
      <c r="D477" s="219" t="s">
        <v>159</v>
      </c>
      <c r="E477" s="226" t="s">
        <v>2146</v>
      </c>
      <c r="F477" s="227" t="s">
        <v>2134</v>
      </c>
      <c r="G477" s="225"/>
      <c r="H477" s="228">
        <v>126.128</v>
      </c>
      <c r="I477" s="229"/>
      <c r="J477" s="225"/>
      <c r="K477" s="225"/>
      <c r="L477" s="230"/>
      <c r="M477" s="231"/>
      <c r="N477" s="232"/>
      <c r="O477" s="232"/>
      <c r="P477" s="232"/>
      <c r="Q477" s="232"/>
      <c r="R477" s="232"/>
      <c r="S477" s="232"/>
      <c r="T477" s="233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T477" s="234" t="s">
        <v>159</v>
      </c>
      <c r="AU477" s="234" t="s">
        <v>79</v>
      </c>
      <c r="AV477" s="12" t="s">
        <v>86</v>
      </c>
      <c r="AW477" s="12" t="s">
        <v>35</v>
      </c>
      <c r="AX477" s="12" t="s">
        <v>79</v>
      </c>
      <c r="AY477" s="234" t="s">
        <v>151</v>
      </c>
    </row>
    <row r="478" s="11" customFormat="1" ht="25.92" customHeight="1">
      <c r="A478" s="11"/>
      <c r="B478" s="192"/>
      <c r="C478" s="193"/>
      <c r="D478" s="194" t="s">
        <v>72</v>
      </c>
      <c r="E478" s="195" t="s">
        <v>2147</v>
      </c>
      <c r="F478" s="195" t="s">
        <v>2148</v>
      </c>
      <c r="G478" s="193"/>
      <c r="H478" s="193"/>
      <c r="I478" s="196"/>
      <c r="J478" s="197">
        <f>BK478</f>
        <v>0</v>
      </c>
      <c r="K478" s="193"/>
      <c r="L478" s="198"/>
      <c r="M478" s="199"/>
      <c r="N478" s="200"/>
      <c r="O478" s="200"/>
      <c r="P478" s="201">
        <f>SUM(P479:P487)</f>
        <v>0</v>
      </c>
      <c r="Q478" s="200"/>
      <c r="R478" s="201">
        <f>SUM(R479:R487)</f>
        <v>0.010472</v>
      </c>
      <c r="S478" s="200"/>
      <c r="T478" s="202">
        <f>SUM(T479:T487)</f>
        <v>0</v>
      </c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R478" s="203" t="s">
        <v>150</v>
      </c>
      <c r="AT478" s="204" t="s">
        <v>72</v>
      </c>
      <c r="AU478" s="204" t="s">
        <v>8</v>
      </c>
      <c r="AY478" s="203" t="s">
        <v>151</v>
      </c>
      <c r="BK478" s="205">
        <f>SUM(BK479:BK487)</f>
        <v>0</v>
      </c>
    </row>
    <row r="479" s="2" customFormat="1" ht="16.5" customHeight="1">
      <c r="A479" s="38"/>
      <c r="B479" s="39"/>
      <c r="C479" s="206" t="s">
        <v>79</v>
      </c>
      <c r="D479" s="206" t="s">
        <v>152</v>
      </c>
      <c r="E479" s="207" t="s">
        <v>2149</v>
      </c>
      <c r="F479" s="208" t="s">
        <v>2150</v>
      </c>
      <c r="G479" s="209" t="s">
        <v>248</v>
      </c>
      <c r="H479" s="210">
        <v>30.800000000000001</v>
      </c>
      <c r="I479" s="211"/>
      <c r="J479" s="212">
        <f>ROUND(I479*H479,2)</f>
        <v>0</v>
      </c>
      <c r="K479" s="208" t="s">
        <v>19</v>
      </c>
      <c r="L479" s="44"/>
      <c r="M479" s="213" t="s">
        <v>19</v>
      </c>
      <c r="N479" s="214" t="s">
        <v>46</v>
      </c>
      <c r="O479" s="84"/>
      <c r="P479" s="215">
        <f>O479*H479</f>
        <v>0</v>
      </c>
      <c r="Q479" s="215">
        <v>0</v>
      </c>
      <c r="R479" s="215">
        <f>Q479*H479</f>
        <v>0</v>
      </c>
      <c r="S479" s="215">
        <v>0</v>
      </c>
      <c r="T479" s="21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17" t="s">
        <v>150</v>
      </c>
      <c r="AT479" s="217" t="s">
        <v>152</v>
      </c>
      <c r="AU479" s="217" t="s">
        <v>79</v>
      </c>
      <c r="AY479" s="17" t="s">
        <v>151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7" t="s">
        <v>150</v>
      </c>
      <c r="BK479" s="218">
        <f>ROUND(I479*H479,2)</f>
        <v>0</v>
      </c>
      <c r="BL479" s="17" t="s">
        <v>150</v>
      </c>
      <c r="BM479" s="217" t="s">
        <v>2151</v>
      </c>
    </row>
    <row r="480" s="2" customFormat="1">
      <c r="A480" s="38"/>
      <c r="B480" s="39"/>
      <c r="C480" s="40"/>
      <c r="D480" s="219" t="s">
        <v>157</v>
      </c>
      <c r="E480" s="40"/>
      <c r="F480" s="220" t="s">
        <v>2150</v>
      </c>
      <c r="G480" s="40"/>
      <c r="H480" s="40"/>
      <c r="I480" s="221"/>
      <c r="J480" s="40"/>
      <c r="K480" s="40"/>
      <c r="L480" s="44"/>
      <c r="M480" s="222"/>
      <c r="N480" s="223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157</v>
      </c>
      <c r="AU480" s="17" t="s">
        <v>79</v>
      </c>
    </row>
    <row r="481" s="12" customFormat="1">
      <c r="A481" s="12"/>
      <c r="B481" s="224"/>
      <c r="C481" s="225"/>
      <c r="D481" s="219" t="s">
        <v>159</v>
      </c>
      <c r="E481" s="226" t="s">
        <v>2152</v>
      </c>
      <c r="F481" s="227" t="s">
        <v>1856</v>
      </c>
      <c r="G481" s="225"/>
      <c r="H481" s="228">
        <v>30.800000000000001</v>
      </c>
      <c r="I481" s="229"/>
      <c r="J481" s="225"/>
      <c r="K481" s="225"/>
      <c r="L481" s="230"/>
      <c r="M481" s="231"/>
      <c r="N481" s="232"/>
      <c r="O481" s="232"/>
      <c r="P481" s="232"/>
      <c r="Q481" s="232"/>
      <c r="R481" s="232"/>
      <c r="S481" s="232"/>
      <c r="T481" s="233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T481" s="234" t="s">
        <v>159</v>
      </c>
      <c r="AU481" s="234" t="s">
        <v>79</v>
      </c>
      <c r="AV481" s="12" t="s">
        <v>86</v>
      </c>
      <c r="AW481" s="12" t="s">
        <v>35</v>
      </c>
      <c r="AX481" s="12" t="s">
        <v>79</v>
      </c>
      <c r="AY481" s="234" t="s">
        <v>151</v>
      </c>
    </row>
    <row r="482" s="2" customFormat="1" ht="16.5" customHeight="1">
      <c r="A482" s="38"/>
      <c r="B482" s="39"/>
      <c r="C482" s="206" t="s">
        <v>86</v>
      </c>
      <c r="D482" s="206" t="s">
        <v>152</v>
      </c>
      <c r="E482" s="207" t="s">
        <v>2153</v>
      </c>
      <c r="F482" s="208" t="s">
        <v>2154</v>
      </c>
      <c r="G482" s="209" t="s">
        <v>248</v>
      </c>
      <c r="H482" s="210">
        <v>30.800000000000001</v>
      </c>
      <c r="I482" s="211"/>
      <c r="J482" s="212">
        <f>ROUND(I482*H482,2)</f>
        <v>0</v>
      </c>
      <c r="K482" s="208" t="s">
        <v>19</v>
      </c>
      <c r="L482" s="44"/>
      <c r="M482" s="213" t="s">
        <v>19</v>
      </c>
      <c r="N482" s="214" t="s">
        <v>46</v>
      </c>
      <c r="O482" s="84"/>
      <c r="P482" s="215">
        <f>O482*H482</f>
        <v>0</v>
      </c>
      <c r="Q482" s="215">
        <v>0.00020000000000000001</v>
      </c>
      <c r="R482" s="215">
        <f>Q482*H482</f>
        <v>0.0061600000000000005</v>
      </c>
      <c r="S482" s="215">
        <v>0</v>
      </c>
      <c r="T482" s="21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17" t="s">
        <v>150</v>
      </c>
      <c r="AT482" s="217" t="s">
        <v>152</v>
      </c>
      <c r="AU482" s="217" t="s">
        <v>79</v>
      </c>
      <c r="AY482" s="17" t="s">
        <v>151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7" t="s">
        <v>150</v>
      </c>
      <c r="BK482" s="218">
        <f>ROUND(I482*H482,2)</f>
        <v>0</v>
      </c>
      <c r="BL482" s="17" t="s">
        <v>150</v>
      </c>
      <c r="BM482" s="217" t="s">
        <v>2155</v>
      </c>
    </row>
    <row r="483" s="2" customFormat="1">
      <c r="A483" s="38"/>
      <c r="B483" s="39"/>
      <c r="C483" s="40"/>
      <c r="D483" s="219" t="s">
        <v>157</v>
      </c>
      <c r="E483" s="40"/>
      <c r="F483" s="220" t="s">
        <v>2154</v>
      </c>
      <c r="G483" s="40"/>
      <c r="H483" s="40"/>
      <c r="I483" s="221"/>
      <c r="J483" s="40"/>
      <c r="K483" s="40"/>
      <c r="L483" s="44"/>
      <c r="M483" s="222"/>
      <c r="N483" s="223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157</v>
      </c>
      <c r="AU483" s="17" t="s">
        <v>79</v>
      </c>
    </row>
    <row r="484" s="12" customFormat="1">
      <c r="A484" s="12"/>
      <c r="B484" s="224"/>
      <c r="C484" s="225"/>
      <c r="D484" s="219" t="s">
        <v>159</v>
      </c>
      <c r="E484" s="226" t="s">
        <v>2156</v>
      </c>
      <c r="F484" s="227" t="s">
        <v>1856</v>
      </c>
      <c r="G484" s="225"/>
      <c r="H484" s="228">
        <v>30.800000000000001</v>
      </c>
      <c r="I484" s="229"/>
      <c r="J484" s="225"/>
      <c r="K484" s="225"/>
      <c r="L484" s="230"/>
      <c r="M484" s="231"/>
      <c r="N484" s="232"/>
      <c r="O484" s="232"/>
      <c r="P484" s="232"/>
      <c r="Q484" s="232"/>
      <c r="R484" s="232"/>
      <c r="S484" s="232"/>
      <c r="T484" s="233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34" t="s">
        <v>159</v>
      </c>
      <c r="AU484" s="234" t="s">
        <v>79</v>
      </c>
      <c r="AV484" s="12" t="s">
        <v>86</v>
      </c>
      <c r="AW484" s="12" t="s">
        <v>35</v>
      </c>
      <c r="AX484" s="12" t="s">
        <v>79</v>
      </c>
      <c r="AY484" s="234" t="s">
        <v>151</v>
      </c>
    </row>
    <row r="485" s="2" customFormat="1" ht="21.75" customHeight="1">
      <c r="A485" s="38"/>
      <c r="B485" s="39"/>
      <c r="C485" s="206" t="s">
        <v>164</v>
      </c>
      <c r="D485" s="206" t="s">
        <v>152</v>
      </c>
      <c r="E485" s="207" t="s">
        <v>2157</v>
      </c>
      <c r="F485" s="208" t="s">
        <v>2158</v>
      </c>
      <c r="G485" s="209" t="s">
        <v>248</v>
      </c>
      <c r="H485" s="210">
        <v>30.800000000000001</v>
      </c>
      <c r="I485" s="211"/>
      <c r="J485" s="212">
        <f>ROUND(I485*H485,2)</f>
        <v>0</v>
      </c>
      <c r="K485" s="208" t="s">
        <v>19</v>
      </c>
      <c r="L485" s="44"/>
      <c r="M485" s="213" t="s">
        <v>19</v>
      </c>
      <c r="N485" s="214" t="s">
        <v>46</v>
      </c>
      <c r="O485" s="84"/>
      <c r="P485" s="215">
        <f>O485*H485</f>
        <v>0</v>
      </c>
      <c r="Q485" s="215">
        <v>0.00013999999999999999</v>
      </c>
      <c r="R485" s="215">
        <f>Q485*H485</f>
        <v>0.0043119999999999999</v>
      </c>
      <c r="S485" s="215">
        <v>0</v>
      </c>
      <c r="T485" s="21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17" t="s">
        <v>150</v>
      </c>
      <c r="AT485" s="217" t="s">
        <v>152</v>
      </c>
      <c r="AU485" s="217" t="s">
        <v>79</v>
      </c>
      <c r="AY485" s="17" t="s">
        <v>151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7" t="s">
        <v>150</v>
      </c>
      <c r="BK485" s="218">
        <f>ROUND(I485*H485,2)</f>
        <v>0</v>
      </c>
      <c r="BL485" s="17" t="s">
        <v>150</v>
      </c>
      <c r="BM485" s="217" t="s">
        <v>2159</v>
      </c>
    </row>
    <row r="486" s="2" customFormat="1">
      <c r="A486" s="38"/>
      <c r="B486" s="39"/>
      <c r="C486" s="40"/>
      <c r="D486" s="219" t="s">
        <v>157</v>
      </c>
      <c r="E486" s="40"/>
      <c r="F486" s="220" t="s">
        <v>2158</v>
      </c>
      <c r="G486" s="40"/>
      <c r="H486" s="40"/>
      <c r="I486" s="221"/>
      <c r="J486" s="40"/>
      <c r="K486" s="40"/>
      <c r="L486" s="44"/>
      <c r="M486" s="222"/>
      <c r="N486" s="223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157</v>
      </c>
      <c r="AU486" s="17" t="s">
        <v>79</v>
      </c>
    </row>
    <row r="487" s="12" customFormat="1">
      <c r="A487" s="12"/>
      <c r="B487" s="224"/>
      <c r="C487" s="225"/>
      <c r="D487" s="219" t="s">
        <v>159</v>
      </c>
      <c r="E487" s="226" t="s">
        <v>2160</v>
      </c>
      <c r="F487" s="227" t="s">
        <v>1856</v>
      </c>
      <c r="G487" s="225"/>
      <c r="H487" s="228">
        <v>30.800000000000001</v>
      </c>
      <c r="I487" s="229"/>
      <c r="J487" s="225"/>
      <c r="K487" s="225"/>
      <c r="L487" s="230"/>
      <c r="M487" s="259"/>
      <c r="N487" s="260"/>
      <c r="O487" s="260"/>
      <c r="P487" s="260"/>
      <c r="Q487" s="260"/>
      <c r="R487" s="260"/>
      <c r="S487" s="260"/>
      <c r="T487" s="261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T487" s="234" t="s">
        <v>159</v>
      </c>
      <c r="AU487" s="234" t="s">
        <v>79</v>
      </c>
      <c r="AV487" s="12" t="s">
        <v>86</v>
      </c>
      <c r="AW487" s="12" t="s">
        <v>35</v>
      </c>
      <c r="AX487" s="12" t="s">
        <v>79</v>
      </c>
      <c r="AY487" s="234" t="s">
        <v>151</v>
      </c>
    </row>
    <row r="488" s="2" customFormat="1" ht="6.96" customHeight="1">
      <c r="A488" s="38"/>
      <c r="B488" s="59"/>
      <c r="C488" s="60"/>
      <c r="D488" s="60"/>
      <c r="E488" s="60"/>
      <c r="F488" s="60"/>
      <c r="G488" s="60"/>
      <c r="H488" s="60"/>
      <c r="I488" s="60"/>
      <c r="J488" s="60"/>
      <c r="K488" s="60"/>
      <c r="L488" s="44"/>
      <c r="M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</row>
  </sheetData>
  <sheetProtection sheet="1" autoFilter="0" formatColumns="0" formatRows="0" objects="1" scenarios="1" spinCount="100000" saltValue="P5PF6etzT0yJHcMRKpGJzgkDu5ik9xeFiHEtkVhCL+oamPFVct46eBwkmUxnjXbNkSRRa1cNH7uYg3EROA56tQ==" hashValue="k8bfDsTiY1E7v/mkFB2Hn1GmcbNc0KBy3ygmMe3WepDO/zlZxYEZ76X46teGezchX608ohwQGj87/cjyAyfHow==" algorithmName="SHA-512" password="CC35"/>
  <autoFilter ref="C102:K4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2161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ROUND(J95,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ROUND((SUM(BE95:BE353)),  2)</f>
        <v>0</v>
      </c>
      <c r="G35" s="38"/>
      <c r="H35" s="38"/>
      <c r="I35" s="158">
        <v>0.20999999999999999</v>
      </c>
      <c r="J35" s="157">
        <f>ROUND(((SUM(BE95:BE353))*I35),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ROUND((SUM(BF95:BF353)),  2)</f>
        <v>0</v>
      </c>
      <c r="G36" s="38"/>
      <c r="H36" s="38"/>
      <c r="I36" s="158">
        <v>0</v>
      </c>
      <c r="J36" s="157">
        <f>ROUND(((SUM(BF95:BF353))*I36),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ROUND((SUM(BG95:BG353)),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ROUND((SUM(BH95:BH353)),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ROUND((SUM(BI95:BI353)),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701.2  - ZTI vodovod - kanalizace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J95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227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688</v>
      </c>
      <c r="E65" s="178"/>
      <c r="F65" s="178"/>
      <c r="G65" s="178"/>
      <c r="H65" s="178"/>
      <c r="I65" s="178"/>
      <c r="J65" s="179">
        <f>J125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1164</v>
      </c>
      <c r="E66" s="178"/>
      <c r="F66" s="178"/>
      <c r="G66" s="178"/>
      <c r="H66" s="178"/>
      <c r="I66" s="178"/>
      <c r="J66" s="179">
        <f>J128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851</v>
      </c>
      <c r="E67" s="178"/>
      <c r="F67" s="178"/>
      <c r="G67" s="178"/>
      <c r="H67" s="178"/>
      <c r="I67" s="178"/>
      <c r="J67" s="179">
        <f>J132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134</v>
      </c>
      <c r="E68" s="178"/>
      <c r="F68" s="178"/>
      <c r="G68" s="178"/>
      <c r="H68" s="178"/>
      <c r="I68" s="178"/>
      <c r="J68" s="179">
        <f>J164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230</v>
      </c>
      <c r="E69" s="178"/>
      <c r="F69" s="178"/>
      <c r="G69" s="178"/>
      <c r="H69" s="178"/>
      <c r="I69" s="178"/>
      <c r="J69" s="179">
        <f>J176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2162</v>
      </c>
      <c r="E70" s="178"/>
      <c r="F70" s="178"/>
      <c r="G70" s="178"/>
      <c r="H70" s="178"/>
      <c r="I70" s="178"/>
      <c r="J70" s="179">
        <f>J190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2163</v>
      </c>
      <c r="E71" s="178"/>
      <c r="F71" s="178"/>
      <c r="G71" s="178"/>
      <c r="H71" s="178"/>
      <c r="I71" s="178"/>
      <c r="J71" s="179">
        <f>J232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2164</v>
      </c>
      <c r="E72" s="178"/>
      <c r="F72" s="178"/>
      <c r="G72" s="178"/>
      <c r="H72" s="178"/>
      <c r="I72" s="178"/>
      <c r="J72" s="179">
        <f>J291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5"/>
      <c r="C73" s="176"/>
      <c r="D73" s="177" t="s">
        <v>2165</v>
      </c>
      <c r="E73" s="178"/>
      <c r="F73" s="178"/>
      <c r="G73" s="178"/>
      <c r="H73" s="178"/>
      <c r="I73" s="178"/>
      <c r="J73" s="179">
        <f>J341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135</v>
      </c>
      <c r="D80" s="40"/>
      <c r="E80" s="40"/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70" t="str">
        <f>E7</f>
        <v>VD Les Království, rekonstrukce komunikace a zpevněných ploch</v>
      </c>
      <c r="F83" s="32"/>
      <c r="G83" s="32"/>
      <c r="H83" s="32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" customFormat="1" ht="12" customHeight="1">
      <c r="B84" s="21"/>
      <c r="C84" s="32" t="s">
        <v>127</v>
      </c>
      <c r="D84" s="22"/>
      <c r="E84" s="22"/>
      <c r="F84" s="22"/>
      <c r="G84" s="22"/>
      <c r="H84" s="22"/>
      <c r="I84" s="22"/>
      <c r="J84" s="22"/>
      <c r="K84" s="22"/>
      <c r="L84" s="20"/>
    </row>
    <row r="85" s="2" customFormat="1" ht="16.5" customHeight="1">
      <c r="A85" s="38"/>
      <c r="B85" s="39"/>
      <c r="C85" s="40"/>
      <c r="D85" s="40"/>
      <c r="E85" s="170" t="s">
        <v>128</v>
      </c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129</v>
      </c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69" t="str">
        <f>E11</f>
        <v xml:space="preserve">SO 701.2  - ZTI vodovod - kanalizace</v>
      </c>
      <c r="F87" s="40"/>
      <c r="G87" s="40"/>
      <c r="H87" s="40"/>
      <c r="I87" s="40"/>
      <c r="J87" s="40"/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F14</f>
        <v>Les Království</v>
      </c>
      <c r="G89" s="40"/>
      <c r="H89" s="40"/>
      <c r="I89" s="32" t="s">
        <v>23</v>
      </c>
      <c r="J89" s="72" t="str">
        <f>IF(J14="","",J14)</f>
        <v>21.12.2023</v>
      </c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E17</f>
        <v>Povodí Labe, státní podnik</v>
      </c>
      <c r="G91" s="40"/>
      <c r="H91" s="40"/>
      <c r="I91" s="32" t="s">
        <v>33</v>
      </c>
      <c r="J91" s="36" t="str">
        <f>E23</f>
        <v xml:space="preserve"> </v>
      </c>
      <c r="K91" s="40"/>
      <c r="L91" s="14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31</v>
      </c>
      <c r="D92" s="40"/>
      <c r="E92" s="40"/>
      <c r="F92" s="27" t="str">
        <f>IF(E20="","",E20)</f>
        <v>Vyplň údaj</v>
      </c>
      <c r="G92" s="40"/>
      <c r="H92" s="40"/>
      <c r="I92" s="32" t="s">
        <v>36</v>
      </c>
      <c r="J92" s="36" t="str">
        <f>E26</f>
        <v xml:space="preserve"> </v>
      </c>
      <c r="K92" s="40"/>
      <c r="L92" s="14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4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10" customFormat="1" ht="29.28" customHeight="1">
      <c r="A94" s="181"/>
      <c r="B94" s="182"/>
      <c r="C94" s="183" t="s">
        <v>136</v>
      </c>
      <c r="D94" s="184" t="s">
        <v>58</v>
      </c>
      <c r="E94" s="184" t="s">
        <v>54</v>
      </c>
      <c r="F94" s="184" t="s">
        <v>55</v>
      </c>
      <c r="G94" s="184" t="s">
        <v>137</v>
      </c>
      <c r="H94" s="184" t="s">
        <v>138</v>
      </c>
      <c r="I94" s="184" t="s">
        <v>139</v>
      </c>
      <c r="J94" s="184" t="s">
        <v>133</v>
      </c>
      <c r="K94" s="185" t="s">
        <v>140</v>
      </c>
      <c r="L94" s="186"/>
      <c r="M94" s="92" t="s">
        <v>19</v>
      </c>
      <c r="N94" s="93" t="s">
        <v>43</v>
      </c>
      <c r="O94" s="93" t="s">
        <v>141</v>
      </c>
      <c r="P94" s="93" t="s">
        <v>142</v>
      </c>
      <c r="Q94" s="93" t="s">
        <v>143</v>
      </c>
      <c r="R94" s="93" t="s">
        <v>144</v>
      </c>
      <c r="S94" s="93" t="s">
        <v>145</v>
      </c>
      <c r="T94" s="94" t="s">
        <v>146</v>
      </c>
      <c r="U94" s="181"/>
      <c r="V94" s="181"/>
      <c r="W94" s="181"/>
      <c r="X94" s="181"/>
      <c r="Y94" s="181"/>
      <c r="Z94" s="181"/>
      <c r="AA94" s="181"/>
      <c r="AB94" s="181"/>
      <c r="AC94" s="181"/>
      <c r="AD94" s="181"/>
      <c r="AE94" s="181"/>
    </row>
    <row r="95" s="2" customFormat="1" ht="22.8" customHeight="1">
      <c r="A95" s="38"/>
      <c r="B95" s="39"/>
      <c r="C95" s="99" t="s">
        <v>147</v>
      </c>
      <c r="D95" s="40"/>
      <c r="E95" s="40"/>
      <c r="F95" s="40"/>
      <c r="G95" s="40"/>
      <c r="H95" s="40"/>
      <c r="I95" s="40"/>
      <c r="J95" s="187">
        <f>BK95</f>
        <v>0</v>
      </c>
      <c r="K95" s="40"/>
      <c r="L95" s="44"/>
      <c r="M95" s="95"/>
      <c r="N95" s="188"/>
      <c r="O95" s="96"/>
      <c r="P95" s="189">
        <f>P96+P125+P128+P132+P164+P176+P190+P232+P291+P341</f>
        <v>0</v>
      </c>
      <c r="Q95" s="96"/>
      <c r="R95" s="189">
        <f>R96+R125+R128+R132+R164+R176+R190+R232+R291+R341</f>
        <v>197.25811363999998</v>
      </c>
      <c r="S95" s="96"/>
      <c r="T95" s="190">
        <f>T96+T125+T128+T132+T164+T176+T190+T232+T291+T341</f>
        <v>0.68528999999999995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72</v>
      </c>
      <c r="AU95" s="17" t="s">
        <v>81</v>
      </c>
      <c r="BK95" s="191">
        <f>BK96+BK125+BK128+BK132+BK164+BK176+BK190+BK232+BK291+BK341</f>
        <v>0</v>
      </c>
    </row>
    <row r="96" s="11" customFormat="1" ht="25.92" customHeight="1">
      <c r="A96" s="11"/>
      <c r="B96" s="192"/>
      <c r="C96" s="193"/>
      <c r="D96" s="194" t="s">
        <v>72</v>
      </c>
      <c r="E96" s="195" t="s">
        <v>231</v>
      </c>
      <c r="F96" s="195" t="s">
        <v>232</v>
      </c>
      <c r="G96" s="193"/>
      <c r="H96" s="193"/>
      <c r="I96" s="196"/>
      <c r="J96" s="197">
        <f>BK96</f>
        <v>0</v>
      </c>
      <c r="K96" s="193"/>
      <c r="L96" s="198"/>
      <c r="M96" s="199"/>
      <c r="N96" s="200"/>
      <c r="O96" s="200"/>
      <c r="P96" s="201">
        <f>SUM(P97:P124)</f>
        <v>0</v>
      </c>
      <c r="Q96" s="200"/>
      <c r="R96" s="201">
        <f>SUM(R97:R124)</f>
        <v>195.8742</v>
      </c>
      <c r="S96" s="200"/>
      <c r="T96" s="202">
        <f>SUM(T97:T124)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03" t="s">
        <v>150</v>
      </c>
      <c r="AT96" s="204" t="s">
        <v>72</v>
      </c>
      <c r="AU96" s="204" t="s">
        <v>8</v>
      </c>
      <c r="AY96" s="203" t="s">
        <v>151</v>
      </c>
      <c r="BK96" s="205">
        <f>SUM(BK97:BK124)</f>
        <v>0</v>
      </c>
    </row>
    <row r="97" s="2" customFormat="1" ht="21.75" customHeight="1">
      <c r="A97" s="38"/>
      <c r="B97" s="39"/>
      <c r="C97" s="206" t="s">
        <v>79</v>
      </c>
      <c r="D97" s="206" t="s">
        <v>152</v>
      </c>
      <c r="E97" s="207" t="s">
        <v>2166</v>
      </c>
      <c r="F97" s="208" t="s">
        <v>2167</v>
      </c>
      <c r="G97" s="209" t="s">
        <v>254</v>
      </c>
      <c r="H97" s="210">
        <v>105.48</v>
      </c>
      <c r="I97" s="211"/>
      <c r="J97" s="212">
        <f>ROUND(I97*H97,2)</f>
        <v>0</v>
      </c>
      <c r="K97" s="208" t="s">
        <v>19</v>
      </c>
      <c r="L97" s="44"/>
      <c r="M97" s="213" t="s">
        <v>19</v>
      </c>
      <c r="N97" s="214" t="s">
        <v>46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150</v>
      </c>
      <c r="AT97" s="217" t="s">
        <v>152</v>
      </c>
      <c r="AU97" s="217" t="s">
        <v>79</v>
      </c>
      <c r="AY97" s="17" t="s">
        <v>151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150</v>
      </c>
      <c r="BK97" s="218">
        <f>ROUND(I97*H97,2)</f>
        <v>0</v>
      </c>
      <c r="BL97" s="17" t="s">
        <v>150</v>
      </c>
      <c r="BM97" s="217" t="s">
        <v>2168</v>
      </c>
    </row>
    <row r="98" s="2" customFormat="1">
      <c r="A98" s="38"/>
      <c r="B98" s="39"/>
      <c r="C98" s="40"/>
      <c r="D98" s="219" t="s">
        <v>157</v>
      </c>
      <c r="E98" s="40"/>
      <c r="F98" s="220" t="s">
        <v>2167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79</v>
      </c>
    </row>
    <row r="99" s="2" customFormat="1" ht="16.5" customHeight="1">
      <c r="A99" s="38"/>
      <c r="B99" s="39"/>
      <c r="C99" s="206" t="s">
        <v>86</v>
      </c>
      <c r="D99" s="206" t="s">
        <v>152</v>
      </c>
      <c r="E99" s="207" t="s">
        <v>1187</v>
      </c>
      <c r="F99" s="208" t="s">
        <v>1188</v>
      </c>
      <c r="G99" s="209" t="s">
        <v>248</v>
      </c>
      <c r="H99" s="210">
        <v>255</v>
      </c>
      <c r="I99" s="211"/>
      <c r="J99" s="212">
        <f>ROUND(I99*H99,2)</f>
        <v>0</v>
      </c>
      <c r="K99" s="208" t="s">
        <v>19</v>
      </c>
      <c r="L99" s="44"/>
      <c r="M99" s="213" t="s">
        <v>19</v>
      </c>
      <c r="N99" s="214" t="s">
        <v>46</v>
      </c>
      <c r="O99" s="84"/>
      <c r="P99" s="215">
        <f>O99*H99</f>
        <v>0</v>
      </c>
      <c r="Q99" s="215">
        <v>0.00084000000000000003</v>
      </c>
      <c r="R99" s="215">
        <f>Q99*H99</f>
        <v>0.2142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150</v>
      </c>
      <c r="AT99" s="217" t="s">
        <v>152</v>
      </c>
      <c r="AU99" s="217" t="s">
        <v>79</v>
      </c>
      <c r="AY99" s="17" t="s">
        <v>151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150</v>
      </c>
      <c r="BK99" s="218">
        <f>ROUND(I99*H99,2)</f>
        <v>0</v>
      </c>
      <c r="BL99" s="17" t="s">
        <v>150</v>
      </c>
      <c r="BM99" s="217" t="s">
        <v>2169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1188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79</v>
      </c>
    </row>
    <row r="101" s="2" customFormat="1" ht="16.5" customHeight="1">
      <c r="A101" s="38"/>
      <c r="B101" s="39"/>
      <c r="C101" s="206" t="s">
        <v>164</v>
      </c>
      <c r="D101" s="206" t="s">
        <v>152</v>
      </c>
      <c r="E101" s="207" t="s">
        <v>1193</v>
      </c>
      <c r="F101" s="208" t="s">
        <v>1194</v>
      </c>
      <c r="G101" s="209" t="s">
        <v>248</v>
      </c>
      <c r="H101" s="210">
        <v>255</v>
      </c>
      <c r="I101" s="211"/>
      <c r="J101" s="212">
        <f>ROUND(I101*H101,2)</f>
        <v>0</v>
      </c>
      <c r="K101" s="208" t="s">
        <v>19</v>
      </c>
      <c r="L101" s="44"/>
      <c r="M101" s="213" t="s">
        <v>19</v>
      </c>
      <c r="N101" s="214" t="s">
        <v>46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150</v>
      </c>
      <c r="AT101" s="217" t="s">
        <v>152</v>
      </c>
      <c r="AU101" s="217" t="s">
        <v>79</v>
      </c>
      <c r="AY101" s="17" t="s">
        <v>151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150</v>
      </c>
      <c r="BK101" s="218">
        <f>ROUND(I101*H101,2)</f>
        <v>0</v>
      </c>
      <c r="BL101" s="17" t="s">
        <v>150</v>
      </c>
      <c r="BM101" s="217" t="s">
        <v>2170</v>
      </c>
    </row>
    <row r="102" s="2" customFormat="1">
      <c r="A102" s="38"/>
      <c r="B102" s="39"/>
      <c r="C102" s="40"/>
      <c r="D102" s="219" t="s">
        <v>157</v>
      </c>
      <c r="E102" s="40"/>
      <c r="F102" s="220" t="s">
        <v>1194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157</v>
      </c>
      <c r="AU102" s="17" t="s">
        <v>79</v>
      </c>
    </row>
    <row r="103" s="2" customFormat="1" ht="21.75" customHeight="1">
      <c r="A103" s="38"/>
      <c r="B103" s="39"/>
      <c r="C103" s="206" t="s">
        <v>150</v>
      </c>
      <c r="D103" s="206" t="s">
        <v>152</v>
      </c>
      <c r="E103" s="207" t="s">
        <v>1200</v>
      </c>
      <c r="F103" s="208" t="s">
        <v>1201</v>
      </c>
      <c r="G103" s="209" t="s">
        <v>254</v>
      </c>
      <c r="H103" s="210">
        <v>105.48</v>
      </c>
      <c r="I103" s="211"/>
      <c r="J103" s="212">
        <f>ROUND(I103*H103,2)</f>
        <v>0</v>
      </c>
      <c r="K103" s="208" t="s">
        <v>19</v>
      </c>
      <c r="L103" s="44"/>
      <c r="M103" s="213" t="s">
        <v>19</v>
      </c>
      <c r="N103" s="214" t="s">
        <v>46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150</v>
      </c>
      <c r="AT103" s="217" t="s">
        <v>152</v>
      </c>
      <c r="AU103" s="217" t="s">
        <v>79</v>
      </c>
      <c r="AY103" s="17" t="s">
        <v>151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150</v>
      </c>
      <c r="BK103" s="218">
        <f>ROUND(I103*H103,2)</f>
        <v>0</v>
      </c>
      <c r="BL103" s="17" t="s">
        <v>150</v>
      </c>
      <c r="BM103" s="217" t="s">
        <v>2171</v>
      </c>
    </row>
    <row r="104" s="2" customFormat="1">
      <c r="A104" s="38"/>
      <c r="B104" s="39"/>
      <c r="C104" s="40"/>
      <c r="D104" s="219" t="s">
        <v>157</v>
      </c>
      <c r="E104" s="40"/>
      <c r="F104" s="220" t="s">
        <v>1201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157</v>
      </c>
      <c r="AU104" s="17" t="s">
        <v>79</v>
      </c>
    </row>
    <row r="105" s="2" customFormat="1" ht="21.75" customHeight="1">
      <c r="A105" s="38"/>
      <c r="B105" s="39"/>
      <c r="C105" s="206" t="s">
        <v>171</v>
      </c>
      <c r="D105" s="206" t="s">
        <v>152</v>
      </c>
      <c r="E105" s="207" t="s">
        <v>263</v>
      </c>
      <c r="F105" s="208" t="s">
        <v>264</v>
      </c>
      <c r="G105" s="209" t="s">
        <v>254</v>
      </c>
      <c r="H105" s="210">
        <v>105.48</v>
      </c>
      <c r="I105" s="211"/>
      <c r="J105" s="212">
        <f>ROUND(I105*H105,2)</f>
        <v>0</v>
      </c>
      <c r="K105" s="208" t="s">
        <v>19</v>
      </c>
      <c r="L105" s="44"/>
      <c r="M105" s="213" t="s">
        <v>19</v>
      </c>
      <c r="N105" s="214" t="s">
        <v>46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150</v>
      </c>
      <c r="AT105" s="217" t="s">
        <v>152</v>
      </c>
      <c r="AU105" s="217" t="s">
        <v>79</v>
      </c>
      <c r="AY105" s="17" t="s">
        <v>151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150</v>
      </c>
      <c r="BK105" s="218">
        <f>ROUND(I105*H105,2)</f>
        <v>0</v>
      </c>
      <c r="BL105" s="17" t="s">
        <v>150</v>
      </c>
      <c r="BM105" s="217" t="s">
        <v>2172</v>
      </c>
    </row>
    <row r="106" s="2" customFormat="1">
      <c r="A106" s="38"/>
      <c r="B106" s="39"/>
      <c r="C106" s="40"/>
      <c r="D106" s="219" t="s">
        <v>157</v>
      </c>
      <c r="E106" s="40"/>
      <c r="F106" s="220" t="s">
        <v>264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157</v>
      </c>
      <c r="AU106" s="17" t="s">
        <v>79</v>
      </c>
    </row>
    <row r="107" s="2" customFormat="1" ht="24.15" customHeight="1">
      <c r="A107" s="38"/>
      <c r="B107" s="39"/>
      <c r="C107" s="206" t="s">
        <v>176</v>
      </c>
      <c r="D107" s="206" t="s">
        <v>152</v>
      </c>
      <c r="E107" s="207" t="s">
        <v>268</v>
      </c>
      <c r="F107" s="208" t="s">
        <v>269</v>
      </c>
      <c r="G107" s="209" t="s">
        <v>254</v>
      </c>
      <c r="H107" s="210">
        <v>527.39999999999998</v>
      </c>
      <c r="I107" s="211"/>
      <c r="J107" s="212">
        <f>ROUND(I107*H107,2)</f>
        <v>0</v>
      </c>
      <c r="K107" s="208" t="s">
        <v>19</v>
      </c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150</v>
      </c>
      <c r="AT107" s="217" t="s">
        <v>152</v>
      </c>
      <c r="AU107" s="217" t="s">
        <v>79</v>
      </c>
      <c r="AY107" s="17" t="s">
        <v>151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150</v>
      </c>
      <c r="BK107" s="218">
        <f>ROUND(I107*H107,2)</f>
        <v>0</v>
      </c>
      <c r="BL107" s="17" t="s">
        <v>150</v>
      </c>
      <c r="BM107" s="217" t="s">
        <v>2173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269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79</v>
      </c>
    </row>
    <row r="109" s="12" customFormat="1">
      <c r="A109" s="12"/>
      <c r="B109" s="224"/>
      <c r="C109" s="225"/>
      <c r="D109" s="219" t="s">
        <v>159</v>
      </c>
      <c r="E109" s="226" t="s">
        <v>256</v>
      </c>
      <c r="F109" s="227" t="s">
        <v>2174</v>
      </c>
      <c r="G109" s="225"/>
      <c r="H109" s="228">
        <v>527.39999999999998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4" t="s">
        <v>159</v>
      </c>
      <c r="AU109" s="234" t="s">
        <v>79</v>
      </c>
      <c r="AV109" s="12" t="s">
        <v>86</v>
      </c>
      <c r="AW109" s="12" t="s">
        <v>35</v>
      </c>
      <c r="AX109" s="12" t="s">
        <v>79</v>
      </c>
      <c r="AY109" s="234" t="s">
        <v>151</v>
      </c>
    </row>
    <row r="110" s="2" customFormat="1" ht="16.5" customHeight="1">
      <c r="A110" s="38"/>
      <c r="B110" s="39"/>
      <c r="C110" s="206" t="s">
        <v>180</v>
      </c>
      <c r="D110" s="206" t="s">
        <v>152</v>
      </c>
      <c r="E110" s="207" t="s">
        <v>2175</v>
      </c>
      <c r="F110" s="208" t="s">
        <v>2176</v>
      </c>
      <c r="G110" s="209" t="s">
        <v>254</v>
      </c>
      <c r="H110" s="210">
        <v>105.48</v>
      </c>
      <c r="I110" s="211"/>
      <c r="J110" s="212">
        <f>ROUND(I110*H110,2)</f>
        <v>0</v>
      </c>
      <c r="K110" s="208" t="s">
        <v>19</v>
      </c>
      <c r="L110" s="44"/>
      <c r="M110" s="213" t="s">
        <v>19</v>
      </c>
      <c r="N110" s="214" t="s">
        <v>46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150</v>
      </c>
      <c r="AT110" s="217" t="s">
        <v>152</v>
      </c>
      <c r="AU110" s="217" t="s">
        <v>79</v>
      </c>
      <c r="AY110" s="17" t="s">
        <v>151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150</v>
      </c>
      <c r="BK110" s="218">
        <f>ROUND(I110*H110,2)</f>
        <v>0</v>
      </c>
      <c r="BL110" s="17" t="s">
        <v>150</v>
      </c>
      <c r="BM110" s="217" t="s">
        <v>2177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2176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79</v>
      </c>
    </row>
    <row r="112" s="2" customFormat="1" ht="16.5" customHeight="1">
      <c r="A112" s="38"/>
      <c r="B112" s="39"/>
      <c r="C112" s="206" t="s">
        <v>184</v>
      </c>
      <c r="D112" s="206" t="s">
        <v>152</v>
      </c>
      <c r="E112" s="207" t="s">
        <v>2178</v>
      </c>
      <c r="F112" s="208" t="s">
        <v>2179</v>
      </c>
      <c r="G112" s="209" t="s">
        <v>242</v>
      </c>
      <c r="H112" s="210">
        <v>210.96000000000001</v>
      </c>
      <c r="I112" s="211"/>
      <c r="J112" s="212">
        <f>ROUND(I112*H112,2)</f>
        <v>0</v>
      </c>
      <c r="K112" s="208" t="s">
        <v>19</v>
      </c>
      <c r="L112" s="44"/>
      <c r="M112" s="213" t="s">
        <v>19</v>
      </c>
      <c r="N112" s="214" t="s">
        <v>46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150</v>
      </c>
      <c r="AT112" s="217" t="s">
        <v>152</v>
      </c>
      <c r="AU112" s="217" t="s">
        <v>79</v>
      </c>
      <c r="AY112" s="17" t="s">
        <v>151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150</v>
      </c>
      <c r="BK112" s="218">
        <f>ROUND(I112*H112,2)</f>
        <v>0</v>
      </c>
      <c r="BL112" s="17" t="s">
        <v>150</v>
      </c>
      <c r="BM112" s="217" t="s">
        <v>2180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2179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79</v>
      </c>
    </row>
    <row r="114" s="12" customFormat="1">
      <c r="A114" s="12"/>
      <c r="B114" s="224"/>
      <c r="C114" s="225"/>
      <c r="D114" s="219" t="s">
        <v>159</v>
      </c>
      <c r="E114" s="226" t="s">
        <v>289</v>
      </c>
      <c r="F114" s="227" t="s">
        <v>2181</v>
      </c>
      <c r="G114" s="225"/>
      <c r="H114" s="228">
        <v>210.96000000000001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34" t="s">
        <v>159</v>
      </c>
      <c r="AU114" s="234" t="s">
        <v>79</v>
      </c>
      <c r="AV114" s="12" t="s">
        <v>86</v>
      </c>
      <c r="AW114" s="12" t="s">
        <v>35</v>
      </c>
      <c r="AX114" s="12" t="s">
        <v>79</v>
      </c>
      <c r="AY114" s="234" t="s">
        <v>151</v>
      </c>
    </row>
    <row r="115" s="2" customFormat="1" ht="16.5" customHeight="1">
      <c r="A115" s="38"/>
      <c r="B115" s="39"/>
      <c r="C115" s="206" t="s">
        <v>188</v>
      </c>
      <c r="D115" s="206" t="s">
        <v>152</v>
      </c>
      <c r="E115" s="207" t="s">
        <v>864</v>
      </c>
      <c r="F115" s="208" t="s">
        <v>865</v>
      </c>
      <c r="G115" s="209" t="s">
        <v>254</v>
      </c>
      <c r="H115" s="210">
        <v>59.579999999999998</v>
      </c>
      <c r="I115" s="211"/>
      <c r="J115" s="212">
        <f>ROUND(I115*H115,2)</f>
        <v>0</v>
      </c>
      <c r="K115" s="208" t="s">
        <v>19</v>
      </c>
      <c r="L115" s="44"/>
      <c r="M115" s="213" t="s">
        <v>19</v>
      </c>
      <c r="N115" s="214" t="s">
        <v>46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150</v>
      </c>
      <c r="AT115" s="217" t="s">
        <v>152</v>
      </c>
      <c r="AU115" s="217" t="s">
        <v>79</v>
      </c>
      <c r="AY115" s="17" t="s">
        <v>151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150</v>
      </c>
      <c r="BK115" s="218">
        <f>ROUND(I115*H115,2)</f>
        <v>0</v>
      </c>
      <c r="BL115" s="17" t="s">
        <v>150</v>
      </c>
      <c r="BM115" s="217" t="s">
        <v>2182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865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79</v>
      </c>
    </row>
    <row r="117" s="2" customFormat="1" ht="16.5" customHeight="1">
      <c r="A117" s="38"/>
      <c r="B117" s="39"/>
      <c r="C117" s="206" t="s">
        <v>194</v>
      </c>
      <c r="D117" s="206" t="s">
        <v>152</v>
      </c>
      <c r="E117" s="207" t="s">
        <v>868</v>
      </c>
      <c r="F117" s="208" t="s">
        <v>869</v>
      </c>
      <c r="G117" s="209" t="s">
        <v>254</v>
      </c>
      <c r="H117" s="210">
        <v>38.25</v>
      </c>
      <c r="I117" s="211"/>
      <c r="J117" s="212">
        <f>ROUND(I117*H117,2)</f>
        <v>0</v>
      </c>
      <c r="K117" s="208" t="s">
        <v>19</v>
      </c>
      <c r="L117" s="44"/>
      <c r="M117" s="213" t="s">
        <v>19</v>
      </c>
      <c r="N117" s="214" t="s">
        <v>46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150</v>
      </c>
      <c r="AT117" s="217" t="s">
        <v>152</v>
      </c>
      <c r="AU117" s="217" t="s">
        <v>79</v>
      </c>
      <c r="AY117" s="17" t="s">
        <v>151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150</v>
      </c>
      <c r="BK117" s="218">
        <f>ROUND(I117*H117,2)</f>
        <v>0</v>
      </c>
      <c r="BL117" s="17" t="s">
        <v>150</v>
      </c>
      <c r="BM117" s="217" t="s">
        <v>2183</v>
      </c>
    </row>
    <row r="118" s="2" customFormat="1">
      <c r="A118" s="38"/>
      <c r="B118" s="39"/>
      <c r="C118" s="40"/>
      <c r="D118" s="219" t="s">
        <v>157</v>
      </c>
      <c r="E118" s="40"/>
      <c r="F118" s="220" t="s">
        <v>869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157</v>
      </c>
      <c r="AU118" s="17" t="s">
        <v>79</v>
      </c>
    </row>
    <row r="119" s="2" customFormat="1" ht="16.5" customHeight="1">
      <c r="A119" s="38"/>
      <c r="B119" s="39"/>
      <c r="C119" s="239" t="s">
        <v>198</v>
      </c>
      <c r="D119" s="239" t="s">
        <v>233</v>
      </c>
      <c r="E119" s="240" t="s">
        <v>2184</v>
      </c>
      <c r="F119" s="241" t="s">
        <v>2185</v>
      </c>
      <c r="G119" s="242" t="s">
        <v>242</v>
      </c>
      <c r="H119" s="243">
        <v>76.5</v>
      </c>
      <c r="I119" s="244"/>
      <c r="J119" s="245">
        <f>ROUND(I119*H119,2)</f>
        <v>0</v>
      </c>
      <c r="K119" s="241" t="s">
        <v>19</v>
      </c>
      <c r="L119" s="246"/>
      <c r="M119" s="247" t="s">
        <v>19</v>
      </c>
      <c r="N119" s="248" t="s">
        <v>46</v>
      </c>
      <c r="O119" s="84"/>
      <c r="P119" s="215">
        <f>O119*H119</f>
        <v>0</v>
      </c>
      <c r="Q119" s="215">
        <v>1</v>
      </c>
      <c r="R119" s="215">
        <f>Q119*H119</f>
        <v>76.5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184</v>
      </c>
      <c r="AT119" s="217" t="s">
        <v>233</v>
      </c>
      <c r="AU119" s="217" t="s">
        <v>79</v>
      </c>
      <c r="AY119" s="17" t="s">
        <v>151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150</v>
      </c>
      <c r="BK119" s="218">
        <f>ROUND(I119*H119,2)</f>
        <v>0</v>
      </c>
      <c r="BL119" s="17" t="s">
        <v>150</v>
      </c>
      <c r="BM119" s="217" t="s">
        <v>2186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2185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79</v>
      </c>
    </row>
    <row r="121" s="12" customFormat="1">
      <c r="A121" s="12"/>
      <c r="B121" s="224"/>
      <c r="C121" s="225"/>
      <c r="D121" s="219" t="s">
        <v>159</v>
      </c>
      <c r="E121" s="226" t="s">
        <v>238</v>
      </c>
      <c r="F121" s="227" t="s">
        <v>2187</v>
      </c>
      <c r="G121" s="225"/>
      <c r="H121" s="228">
        <v>76.5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4" t="s">
        <v>159</v>
      </c>
      <c r="AU121" s="234" t="s">
        <v>79</v>
      </c>
      <c r="AV121" s="12" t="s">
        <v>86</v>
      </c>
      <c r="AW121" s="12" t="s">
        <v>35</v>
      </c>
      <c r="AX121" s="12" t="s">
        <v>79</v>
      </c>
      <c r="AY121" s="234" t="s">
        <v>151</v>
      </c>
    </row>
    <row r="122" s="2" customFormat="1" ht="16.5" customHeight="1">
      <c r="A122" s="38"/>
      <c r="B122" s="39"/>
      <c r="C122" s="239" t="s">
        <v>202</v>
      </c>
      <c r="D122" s="239" t="s">
        <v>233</v>
      </c>
      <c r="E122" s="240" t="s">
        <v>2188</v>
      </c>
      <c r="F122" s="241" t="s">
        <v>2189</v>
      </c>
      <c r="G122" s="242" t="s">
        <v>242</v>
      </c>
      <c r="H122" s="243">
        <v>119.16</v>
      </c>
      <c r="I122" s="244"/>
      <c r="J122" s="245">
        <f>ROUND(I122*H122,2)</f>
        <v>0</v>
      </c>
      <c r="K122" s="241" t="s">
        <v>19</v>
      </c>
      <c r="L122" s="246"/>
      <c r="M122" s="247" t="s">
        <v>19</v>
      </c>
      <c r="N122" s="248" t="s">
        <v>46</v>
      </c>
      <c r="O122" s="84"/>
      <c r="P122" s="215">
        <f>O122*H122</f>
        <v>0</v>
      </c>
      <c r="Q122" s="215">
        <v>1</v>
      </c>
      <c r="R122" s="215">
        <f>Q122*H122</f>
        <v>119.16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184</v>
      </c>
      <c r="AT122" s="217" t="s">
        <v>233</v>
      </c>
      <c r="AU122" s="217" t="s">
        <v>79</v>
      </c>
      <c r="AY122" s="17" t="s">
        <v>151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150</v>
      </c>
      <c r="BK122" s="218">
        <f>ROUND(I122*H122,2)</f>
        <v>0</v>
      </c>
      <c r="BL122" s="17" t="s">
        <v>150</v>
      </c>
      <c r="BM122" s="217" t="s">
        <v>2190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2189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79</v>
      </c>
    </row>
    <row r="124" s="12" customFormat="1">
      <c r="A124" s="12"/>
      <c r="B124" s="224"/>
      <c r="C124" s="225"/>
      <c r="D124" s="219" t="s">
        <v>159</v>
      </c>
      <c r="E124" s="226" t="s">
        <v>271</v>
      </c>
      <c r="F124" s="227" t="s">
        <v>2191</v>
      </c>
      <c r="G124" s="225"/>
      <c r="H124" s="228">
        <v>119.16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4" t="s">
        <v>159</v>
      </c>
      <c r="AU124" s="234" t="s">
        <v>79</v>
      </c>
      <c r="AV124" s="12" t="s">
        <v>86</v>
      </c>
      <c r="AW124" s="12" t="s">
        <v>35</v>
      </c>
      <c r="AX124" s="12" t="s">
        <v>79</v>
      </c>
      <c r="AY124" s="234" t="s">
        <v>151</v>
      </c>
    </row>
    <row r="125" s="11" customFormat="1" ht="25.92" customHeight="1">
      <c r="A125" s="11"/>
      <c r="B125" s="192"/>
      <c r="C125" s="193"/>
      <c r="D125" s="194" t="s">
        <v>72</v>
      </c>
      <c r="E125" s="195" t="s">
        <v>746</v>
      </c>
      <c r="F125" s="195" t="s">
        <v>747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SUM(P126:P127)</f>
        <v>0</v>
      </c>
      <c r="Q125" s="200"/>
      <c r="R125" s="201">
        <f>SUM(R126:R127)</f>
        <v>0</v>
      </c>
      <c r="S125" s="200"/>
      <c r="T125" s="202">
        <f>SUM(T126:T127)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3" t="s">
        <v>150</v>
      </c>
      <c r="AT125" s="204" t="s">
        <v>72</v>
      </c>
      <c r="AU125" s="204" t="s">
        <v>8</v>
      </c>
      <c r="AY125" s="203" t="s">
        <v>151</v>
      </c>
      <c r="BK125" s="205">
        <f>SUM(BK126:BK127)</f>
        <v>0</v>
      </c>
    </row>
    <row r="126" s="2" customFormat="1" ht="16.5" customHeight="1">
      <c r="A126" s="38"/>
      <c r="B126" s="39"/>
      <c r="C126" s="206" t="s">
        <v>79</v>
      </c>
      <c r="D126" s="206" t="s">
        <v>152</v>
      </c>
      <c r="E126" s="207" t="s">
        <v>2192</v>
      </c>
      <c r="F126" s="208" t="s">
        <v>2193</v>
      </c>
      <c r="G126" s="209" t="s">
        <v>254</v>
      </c>
      <c r="H126" s="210">
        <v>7.6500000000000004</v>
      </c>
      <c r="I126" s="211"/>
      <c r="J126" s="212">
        <f>ROUND(I126*H126,2)</f>
        <v>0</v>
      </c>
      <c r="K126" s="208" t="s">
        <v>19</v>
      </c>
      <c r="L126" s="44"/>
      <c r="M126" s="213" t="s">
        <v>19</v>
      </c>
      <c r="N126" s="214" t="s">
        <v>46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150</v>
      </c>
      <c r="AT126" s="217" t="s">
        <v>152</v>
      </c>
      <c r="AU126" s="217" t="s">
        <v>79</v>
      </c>
      <c r="AY126" s="17" t="s">
        <v>151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150</v>
      </c>
      <c r="BK126" s="218">
        <f>ROUND(I126*H126,2)</f>
        <v>0</v>
      </c>
      <c r="BL126" s="17" t="s">
        <v>150</v>
      </c>
      <c r="BM126" s="217" t="s">
        <v>2194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2193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79</v>
      </c>
    </row>
    <row r="128" s="11" customFormat="1" ht="25.92" customHeight="1">
      <c r="A128" s="11"/>
      <c r="B128" s="192"/>
      <c r="C128" s="193"/>
      <c r="D128" s="194" t="s">
        <v>72</v>
      </c>
      <c r="E128" s="195" t="s">
        <v>1267</v>
      </c>
      <c r="F128" s="195" t="s">
        <v>1268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SUM(P129:P131)</f>
        <v>0</v>
      </c>
      <c r="Q128" s="200"/>
      <c r="R128" s="201">
        <f>SUM(R129:R131)</f>
        <v>0.49280000000000007</v>
      </c>
      <c r="S128" s="200"/>
      <c r="T128" s="202">
        <f>SUM(T129:T131)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3" t="s">
        <v>150</v>
      </c>
      <c r="AT128" s="204" t="s">
        <v>72</v>
      </c>
      <c r="AU128" s="204" t="s">
        <v>8</v>
      </c>
      <c r="AY128" s="203" t="s">
        <v>151</v>
      </c>
      <c r="BK128" s="205">
        <f>SUM(BK129:BK131)</f>
        <v>0</v>
      </c>
    </row>
    <row r="129" s="2" customFormat="1" ht="16.5" customHeight="1">
      <c r="A129" s="38"/>
      <c r="B129" s="39"/>
      <c r="C129" s="206" t="s">
        <v>79</v>
      </c>
      <c r="D129" s="206" t="s">
        <v>152</v>
      </c>
      <c r="E129" s="207" t="s">
        <v>2195</v>
      </c>
      <c r="F129" s="208" t="s">
        <v>2196</v>
      </c>
      <c r="G129" s="209" t="s">
        <v>248</v>
      </c>
      <c r="H129" s="210">
        <v>8.8000000000000007</v>
      </c>
      <c r="I129" s="211"/>
      <c r="J129" s="212">
        <f>ROUND(I129*H129,2)</f>
        <v>0</v>
      </c>
      <c r="K129" s="208" t="s">
        <v>19</v>
      </c>
      <c r="L129" s="44"/>
      <c r="M129" s="213" t="s">
        <v>19</v>
      </c>
      <c r="N129" s="214" t="s">
        <v>46</v>
      </c>
      <c r="O129" s="84"/>
      <c r="P129" s="215">
        <f>O129*H129</f>
        <v>0</v>
      </c>
      <c r="Q129" s="215">
        <v>0.056000000000000001</v>
      </c>
      <c r="R129" s="215">
        <f>Q129*H129</f>
        <v>0.49280000000000007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150</v>
      </c>
      <c r="AT129" s="217" t="s">
        <v>152</v>
      </c>
      <c r="AU129" s="217" t="s">
        <v>79</v>
      </c>
      <c r="AY129" s="17" t="s">
        <v>151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150</v>
      </c>
      <c r="BK129" s="218">
        <f>ROUND(I129*H129,2)</f>
        <v>0</v>
      </c>
      <c r="BL129" s="17" t="s">
        <v>150</v>
      </c>
      <c r="BM129" s="217" t="s">
        <v>2197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2196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79</v>
      </c>
    </row>
    <row r="131" s="12" customFormat="1">
      <c r="A131" s="12"/>
      <c r="B131" s="224"/>
      <c r="C131" s="225"/>
      <c r="D131" s="219" t="s">
        <v>159</v>
      </c>
      <c r="E131" s="226" t="s">
        <v>317</v>
      </c>
      <c r="F131" s="227" t="s">
        <v>2198</v>
      </c>
      <c r="G131" s="225"/>
      <c r="H131" s="228">
        <v>8.8000000000000007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4" t="s">
        <v>159</v>
      </c>
      <c r="AU131" s="234" t="s">
        <v>79</v>
      </c>
      <c r="AV131" s="12" t="s">
        <v>86</v>
      </c>
      <c r="AW131" s="12" t="s">
        <v>35</v>
      </c>
      <c r="AX131" s="12" t="s">
        <v>79</v>
      </c>
      <c r="AY131" s="234" t="s">
        <v>151</v>
      </c>
    </row>
    <row r="132" s="11" customFormat="1" ht="25.92" customHeight="1">
      <c r="A132" s="11"/>
      <c r="B132" s="192"/>
      <c r="C132" s="193"/>
      <c r="D132" s="194" t="s">
        <v>72</v>
      </c>
      <c r="E132" s="195" t="s">
        <v>932</v>
      </c>
      <c r="F132" s="195" t="s">
        <v>933</v>
      </c>
      <c r="G132" s="193"/>
      <c r="H132" s="193"/>
      <c r="I132" s="196"/>
      <c r="J132" s="197">
        <f>BK132</f>
        <v>0</v>
      </c>
      <c r="K132" s="193"/>
      <c r="L132" s="198"/>
      <c r="M132" s="199"/>
      <c r="N132" s="200"/>
      <c r="O132" s="200"/>
      <c r="P132" s="201">
        <f>SUM(P133:P163)</f>
        <v>0</v>
      </c>
      <c r="Q132" s="200"/>
      <c r="R132" s="201">
        <f>SUM(R133:R163)</f>
        <v>0.16443264000000002</v>
      </c>
      <c r="S132" s="200"/>
      <c r="T132" s="202">
        <f>SUM(T133:T163)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3" t="s">
        <v>150</v>
      </c>
      <c r="AT132" s="204" t="s">
        <v>72</v>
      </c>
      <c r="AU132" s="204" t="s">
        <v>8</v>
      </c>
      <c r="AY132" s="203" t="s">
        <v>151</v>
      </c>
      <c r="BK132" s="205">
        <f>SUM(BK133:BK163)</f>
        <v>0</v>
      </c>
    </row>
    <row r="133" s="2" customFormat="1" ht="16.5" customHeight="1">
      <c r="A133" s="38"/>
      <c r="B133" s="39"/>
      <c r="C133" s="239" t="s">
        <v>79</v>
      </c>
      <c r="D133" s="239" t="s">
        <v>233</v>
      </c>
      <c r="E133" s="240" t="s">
        <v>2199</v>
      </c>
      <c r="F133" s="241" t="s">
        <v>2200</v>
      </c>
      <c r="G133" s="242" t="s">
        <v>310</v>
      </c>
      <c r="H133" s="243">
        <v>43.188000000000002</v>
      </c>
      <c r="I133" s="244"/>
      <c r="J133" s="245">
        <f>ROUND(I133*H133,2)</f>
        <v>0</v>
      </c>
      <c r="K133" s="241" t="s">
        <v>19</v>
      </c>
      <c r="L133" s="246"/>
      <c r="M133" s="247" t="s">
        <v>19</v>
      </c>
      <c r="N133" s="248" t="s">
        <v>46</v>
      </c>
      <c r="O133" s="84"/>
      <c r="P133" s="215">
        <f>O133*H133</f>
        <v>0</v>
      </c>
      <c r="Q133" s="215">
        <v>0.00027999999999999998</v>
      </c>
      <c r="R133" s="215">
        <f>Q133*H133</f>
        <v>0.01209264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184</v>
      </c>
      <c r="AT133" s="217" t="s">
        <v>233</v>
      </c>
      <c r="AU133" s="217" t="s">
        <v>79</v>
      </c>
      <c r="AY133" s="17" t="s">
        <v>151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150</v>
      </c>
      <c r="BK133" s="218">
        <f>ROUND(I133*H133,2)</f>
        <v>0</v>
      </c>
      <c r="BL133" s="17" t="s">
        <v>150</v>
      </c>
      <c r="BM133" s="217" t="s">
        <v>2201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2200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79</v>
      </c>
    </row>
    <row r="135" s="12" customFormat="1">
      <c r="A135" s="12"/>
      <c r="B135" s="224"/>
      <c r="C135" s="225"/>
      <c r="D135" s="219" t="s">
        <v>159</v>
      </c>
      <c r="E135" s="226" t="s">
        <v>306</v>
      </c>
      <c r="F135" s="227" t="s">
        <v>2202</v>
      </c>
      <c r="G135" s="225"/>
      <c r="H135" s="228">
        <v>43.188000000000002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4" t="s">
        <v>159</v>
      </c>
      <c r="AU135" s="234" t="s">
        <v>79</v>
      </c>
      <c r="AV135" s="12" t="s">
        <v>86</v>
      </c>
      <c r="AW135" s="12" t="s">
        <v>35</v>
      </c>
      <c r="AX135" s="12" t="s">
        <v>79</v>
      </c>
      <c r="AY135" s="234" t="s">
        <v>151</v>
      </c>
    </row>
    <row r="136" s="2" customFormat="1" ht="16.5" customHeight="1">
      <c r="A136" s="38"/>
      <c r="B136" s="39"/>
      <c r="C136" s="239" t="s">
        <v>86</v>
      </c>
      <c r="D136" s="239" t="s">
        <v>233</v>
      </c>
      <c r="E136" s="240" t="s">
        <v>2203</v>
      </c>
      <c r="F136" s="241" t="s">
        <v>2204</v>
      </c>
      <c r="G136" s="242" t="s">
        <v>359</v>
      </c>
      <c r="H136" s="243">
        <v>4</v>
      </c>
      <c r="I136" s="244"/>
      <c r="J136" s="245">
        <f>ROUND(I136*H136,2)</f>
        <v>0</v>
      </c>
      <c r="K136" s="241" t="s">
        <v>19</v>
      </c>
      <c r="L136" s="246"/>
      <c r="M136" s="247" t="s">
        <v>19</v>
      </c>
      <c r="N136" s="248" t="s">
        <v>46</v>
      </c>
      <c r="O136" s="84"/>
      <c r="P136" s="215">
        <f>O136*H136</f>
        <v>0</v>
      </c>
      <c r="Q136" s="215">
        <v>5.0000000000000002E-05</v>
      </c>
      <c r="R136" s="215">
        <f>Q136*H136</f>
        <v>0.00020000000000000001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184</v>
      </c>
      <c r="AT136" s="217" t="s">
        <v>233</v>
      </c>
      <c r="AU136" s="217" t="s">
        <v>79</v>
      </c>
      <c r="AY136" s="17" t="s">
        <v>151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150</v>
      </c>
      <c r="BK136" s="218">
        <f>ROUND(I136*H136,2)</f>
        <v>0</v>
      </c>
      <c r="BL136" s="17" t="s">
        <v>150</v>
      </c>
      <c r="BM136" s="217" t="s">
        <v>2205</v>
      </c>
    </row>
    <row r="137" s="2" customFormat="1">
      <c r="A137" s="38"/>
      <c r="B137" s="39"/>
      <c r="C137" s="40"/>
      <c r="D137" s="219" t="s">
        <v>157</v>
      </c>
      <c r="E137" s="40"/>
      <c r="F137" s="220" t="s">
        <v>2204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157</v>
      </c>
      <c r="AU137" s="17" t="s">
        <v>79</v>
      </c>
    </row>
    <row r="138" s="2" customFormat="1" ht="16.5" customHeight="1">
      <c r="A138" s="38"/>
      <c r="B138" s="39"/>
      <c r="C138" s="239" t="s">
        <v>164</v>
      </c>
      <c r="D138" s="239" t="s">
        <v>233</v>
      </c>
      <c r="E138" s="240" t="s">
        <v>2206</v>
      </c>
      <c r="F138" s="241" t="s">
        <v>2207</v>
      </c>
      <c r="G138" s="242" t="s">
        <v>359</v>
      </c>
      <c r="H138" s="243">
        <v>1</v>
      </c>
      <c r="I138" s="244"/>
      <c r="J138" s="245">
        <f>ROUND(I138*H138,2)</f>
        <v>0</v>
      </c>
      <c r="K138" s="241" t="s">
        <v>19</v>
      </c>
      <c r="L138" s="246"/>
      <c r="M138" s="247" t="s">
        <v>19</v>
      </c>
      <c r="N138" s="248" t="s">
        <v>46</v>
      </c>
      <c r="O138" s="84"/>
      <c r="P138" s="215">
        <f>O138*H138</f>
        <v>0</v>
      </c>
      <c r="Q138" s="215">
        <v>0.0028500000000000001</v>
      </c>
      <c r="R138" s="215">
        <f>Q138*H138</f>
        <v>0.0028500000000000001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184</v>
      </c>
      <c r="AT138" s="217" t="s">
        <v>233</v>
      </c>
      <c r="AU138" s="217" t="s">
        <v>79</v>
      </c>
      <c r="AY138" s="17" t="s">
        <v>151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150</v>
      </c>
      <c r="BK138" s="218">
        <f>ROUND(I138*H138,2)</f>
        <v>0</v>
      </c>
      <c r="BL138" s="17" t="s">
        <v>150</v>
      </c>
      <c r="BM138" s="217" t="s">
        <v>2208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2207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79</v>
      </c>
    </row>
    <row r="140" s="2" customFormat="1" ht="16.5" customHeight="1">
      <c r="A140" s="38"/>
      <c r="B140" s="39"/>
      <c r="C140" s="239" t="s">
        <v>150</v>
      </c>
      <c r="D140" s="239" t="s">
        <v>233</v>
      </c>
      <c r="E140" s="240" t="s">
        <v>2209</v>
      </c>
      <c r="F140" s="241" t="s">
        <v>2210</v>
      </c>
      <c r="G140" s="242" t="s">
        <v>359</v>
      </c>
      <c r="H140" s="243">
        <v>1</v>
      </c>
      <c r="I140" s="244"/>
      <c r="J140" s="245">
        <f>ROUND(I140*H140,2)</f>
        <v>0</v>
      </c>
      <c r="K140" s="241" t="s">
        <v>19</v>
      </c>
      <c r="L140" s="246"/>
      <c r="M140" s="247" t="s">
        <v>19</v>
      </c>
      <c r="N140" s="248" t="s">
        <v>46</v>
      </c>
      <c r="O140" s="84"/>
      <c r="P140" s="215">
        <f>O140*H140</f>
        <v>0</v>
      </c>
      <c r="Q140" s="215">
        <v>0.0035000000000000001</v>
      </c>
      <c r="R140" s="215">
        <f>Q140*H140</f>
        <v>0.0035000000000000001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184</v>
      </c>
      <c r="AT140" s="217" t="s">
        <v>233</v>
      </c>
      <c r="AU140" s="217" t="s">
        <v>79</v>
      </c>
      <c r="AY140" s="17" t="s">
        <v>151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150</v>
      </c>
      <c r="BK140" s="218">
        <f>ROUND(I140*H140,2)</f>
        <v>0</v>
      </c>
      <c r="BL140" s="17" t="s">
        <v>150</v>
      </c>
      <c r="BM140" s="217" t="s">
        <v>2211</v>
      </c>
    </row>
    <row r="141" s="2" customFormat="1">
      <c r="A141" s="38"/>
      <c r="B141" s="39"/>
      <c r="C141" s="40"/>
      <c r="D141" s="219" t="s">
        <v>157</v>
      </c>
      <c r="E141" s="40"/>
      <c r="F141" s="220" t="s">
        <v>2210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79</v>
      </c>
    </row>
    <row r="142" s="2" customFormat="1" ht="16.5" customHeight="1">
      <c r="A142" s="38"/>
      <c r="B142" s="39"/>
      <c r="C142" s="239" t="s">
        <v>171</v>
      </c>
      <c r="D142" s="239" t="s">
        <v>233</v>
      </c>
      <c r="E142" s="240" t="s">
        <v>2212</v>
      </c>
      <c r="F142" s="241" t="s">
        <v>2213</v>
      </c>
      <c r="G142" s="242" t="s">
        <v>359</v>
      </c>
      <c r="H142" s="243">
        <v>1</v>
      </c>
      <c r="I142" s="244"/>
      <c r="J142" s="245">
        <f>ROUND(I142*H142,2)</f>
        <v>0</v>
      </c>
      <c r="K142" s="241" t="s">
        <v>19</v>
      </c>
      <c r="L142" s="246"/>
      <c r="M142" s="247" t="s">
        <v>19</v>
      </c>
      <c r="N142" s="248" t="s">
        <v>46</v>
      </c>
      <c r="O142" s="84"/>
      <c r="P142" s="215">
        <f>O142*H142</f>
        <v>0</v>
      </c>
      <c r="Q142" s="215">
        <v>0.013299999999999999</v>
      </c>
      <c r="R142" s="215">
        <f>Q142*H142</f>
        <v>0.013299999999999999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184</v>
      </c>
      <c r="AT142" s="217" t="s">
        <v>233</v>
      </c>
      <c r="AU142" s="217" t="s">
        <v>79</v>
      </c>
      <c r="AY142" s="17" t="s">
        <v>151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150</v>
      </c>
      <c r="BK142" s="218">
        <f>ROUND(I142*H142,2)</f>
        <v>0</v>
      </c>
      <c r="BL142" s="17" t="s">
        <v>150</v>
      </c>
      <c r="BM142" s="217" t="s">
        <v>2214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2213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79</v>
      </c>
    </row>
    <row r="144" s="2" customFormat="1" ht="16.5" customHeight="1">
      <c r="A144" s="38"/>
      <c r="B144" s="39"/>
      <c r="C144" s="206" t="s">
        <v>176</v>
      </c>
      <c r="D144" s="206" t="s">
        <v>152</v>
      </c>
      <c r="E144" s="207" t="s">
        <v>2215</v>
      </c>
      <c r="F144" s="208" t="s">
        <v>2216</v>
      </c>
      <c r="G144" s="209" t="s">
        <v>310</v>
      </c>
      <c r="H144" s="210">
        <v>37</v>
      </c>
      <c r="I144" s="211"/>
      <c r="J144" s="212">
        <f>ROUND(I144*H144,2)</f>
        <v>0</v>
      </c>
      <c r="K144" s="208" t="s">
        <v>19</v>
      </c>
      <c r="L144" s="44"/>
      <c r="M144" s="213" t="s">
        <v>19</v>
      </c>
      <c r="N144" s="214" t="s">
        <v>46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150</v>
      </c>
      <c r="AT144" s="217" t="s">
        <v>152</v>
      </c>
      <c r="AU144" s="217" t="s">
        <v>79</v>
      </c>
      <c r="AY144" s="17" t="s">
        <v>151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150</v>
      </c>
      <c r="BK144" s="218">
        <f>ROUND(I144*H144,2)</f>
        <v>0</v>
      </c>
      <c r="BL144" s="17" t="s">
        <v>150</v>
      </c>
      <c r="BM144" s="217" t="s">
        <v>2217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2216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79</v>
      </c>
    </row>
    <row r="146" s="2" customFormat="1" ht="16.5" customHeight="1">
      <c r="A146" s="38"/>
      <c r="B146" s="39"/>
      <c r="C146" s="206" t="s">
        <v>180</v>
      </c>
      <c r="D146" s="206" t="s">
        <v>152</v>
      </c>
      <c r="E146" s="207" t="s">
        <v>2218</v>
      </c>
      <c r="F146" s="208" t="s">
        <v>2219</v>
      </c>
      <c r="G146" s="209" t="s">
        <v>310</v>
      </c>
      <c r="H146" s="210">
        <v>6</v>
      </c>
      <c r="I146" s="211"/>
      <c r="J146" s="212">
        <f>ROUND(I146*H146,2)</f>
        <v>0</v>
      </c>
      <c r="K146" s="208" t="s">
        <v>19</v>
      </c>
      <c r="L146" s="44"/>
      <c r="M146" s="213" t="s">
        <v>19</v>
      </c>
      <c r="N146" s="214" t="s">
        <v>46</v>
      </c>
      <c r="O146" s="84"/>
      <c r="P146" s="215">
        <f>O146*H146</f>
        <v>0</v>
      </c>
      <c r="Q146" s="215">
        <v>0.0027899999999999999</v>
      </c>
      <c r="R146" s="215">
        <f>Q146*H146</f>
        <v>0.016739999999999998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150</v>
      </c>
      <c r="AT146" s="217" t="s">
        <v>152</v>
      </c>
      <c r="AU146" s="217" t="s">
        <v>79</v>
      </c>
      <c r="AY146" s="17" t="s">
        <v>151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150</v>
      </c>
      <c r="BK146" s="218">
        <f>ROUND(I146*H146,2)</f>
        <v>0</v>
      </c>
      <c r="BL146" s="17" t="s">
        <v>150</v>
      </c>
      <c r="BM146" s="217" t="s">
        <v>2220</v>
      </c>
    </row>
    <row r="147" s="2" customFormat="1">
      <c r="A147" s="38"/>
      <c r="B147" s="39"/>
      <c r="C147" s="40"/>
      <c r="D147" s="219" t="s">
        <v>157</v>
      </c>
      <c r="E147" s="40"/>
      <c r="F147" s="220" t="s">
        <v>2219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157</v>
      </c>
      <c r="AU147" s="17" t="s">
        <v>79</v>
      </c>
    </row>
    <row r="148" s="2" customFormat="1" ht="16.5" customHeight="1">
      <c r="A148" s="38"/>
      <c r="B148" s="39"/>
      <c r="C148" s="206" t="s">
        <v>184</v>
      </c>
      <c r="D148" s="206" t="s">
        <v>152</v>
      </c>
      <c r="E148" s="207" t="s">
        <v>2221</v>
      </c>
      <c r="F148" s="208" t="s">
        <v>2222</v>
      </c>
      <c r="G148" s="209" t="s">
        <v>359</v>
      </c>
      <c r="H148" s="210">
        <v>4</v>
      </c>
      <c r="I148" s="211"/>
      <c r="J148" s="212">
        <f>ROUND(I148*H148,2)</f>
        <v>0</v>
      </c>
      <c r="K148" s="208" t="s">
        <v>19</v>
      </c>
      <c r="L148" s="44"/>
      <c r="M148" s="213" t="s">
        <v>19</v>
      </c>
      <c r="N148" s="214" t="s">
        <v>46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150</v>
      </c>
      <c r="AT148" s="217" t="s">
        <v>152</v>
      </c>
      <c r="AU148" s="217" t="s">
        <v>79</v>
      </c>
      <c r="AY148" s="17" t="s">
        <v>151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150</v>
      </c>
      <c r="BK148" s="218">
        <f>ROUND(I148*H148,2)</f>
        <v>0</v>
      </c>
      <c r="BL148" s="17" t="s">
        <v>150</v>
      </c>
      <c r="BM148" s="217" t="s">
        <v>2223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2222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79</v>
      </c>
    </row>
    <row r="150" s="2" customFormat="1" ht="16.5" customHeight="1">
      <c r="A150" s="38"/>
      <c r="B150" s="39"/>
      <c r="C150" s="206" t="s">
        <v>188</v>
      </c>
      <c r="D150" s="206" t="s">
        <v>152</v>
      </c>
      <c r="E150" s="207" t="s">
        <v>2224</v>
      </c>
      <c r="F150" s="208" t="s">
        <v>2225</v>
      </c>
      <c r="G150" s="209" t="s">
        <v>359</v>
      </c>
      <c r="H150" s="210">
        <v>1</v>
      </c>
      <c r="I150" s="211"/>
      <c r="J150" s="212">
        <f>ROUND(I150*H150,2)</f>
        <v>0</v>
      </c>
      <c r="K150" s="208" t="s">
        <v>19</v>
      </c>
      <c r="L150" s="44"/>
      <c r="M150" s="213" t="s">
        <v>19</v>
      </c>
      <c r="N150" s="214" t="s">
        <v>46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150</v>
      </c>
      <c r="AT150" s="217" t="s">
        <v>152</v>
      </c>
      <c r="AU150" s="217" t="s">
        <v>79</v>
      </c>
      <c r="AY150" s="17" t="s">
        <v>151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150</v>
      </c>
      <c r="BK150" s="218">
        <f>ROUND(I150*H150,2)</f>
        <v>0</v>
      </c>
      <c r="BL150" s="17" t="s">
        <v>150</v>
      </c>
      <c r="BM150" s="217" t="s">
        <v>2226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2225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79</v>
      </c>
    </row>
    <row r="152" s="2" customFormat="1" ht="16.5" customHeight="1">
      <c r="A152" s="38"/>
      <c r="B152" s="39"/>
      <c r="C152" s="206" t="s">
        <v>194</v>
      </c>
      <c r="D152" s="206" t="s">
        <v>152</v>
      </c>
      <c r="E152" s="207" t="s">
        <v>2227</v>
      </c>
      <c r="F152" s="208" t="s">
        <v>2228</v>
      </c>
      <c r="G152" s="209" t="s">
        <v>359</v>
      </c>
      <c r="H152" s="210">
        <v>1</v>
      </c>
      <c r="I152" s="211"/>
      <c r="J152" s="212">
        <f>ROUND(I152*H152,2)</f>
        <v>0</v>
      </c>
      <c r="K152" s="208" t="s">
        <v>19</v>
      </c>
      <c r="L152" s="44"/>
      <c r="M152" s="213" t="s">
        <v>19</v>
      </c>
      <c r="N152" s="214" t="s">
        <v>46</v>
      </c>
      <c r="O152" s="84"/>
      <c r="P152" s="215">
        <f>O152*H152</f>
        <v>0</v>
      </c>
      <c r="Q152" s="215">
        <v>0.040050000000000002</v>
      </c>
      <c r="R152" s="215">
        <f>Q152*H152</f>
        <v>0.040050000000000002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150</v>
      </c>
      <c r="AT152" s="217" t="s">
        <v>152</v>
      </c>
      <c r="AU152" s="217" t="s">
        <v>79</v>
      </c>
      <c r="AY152" s="17" t="s">
        <v>151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150</v>
      </c>
      <c r="BK152" s="218">
        <f>ROUND(I152*H152,2)</f>
        <v>0</v>
      </c>
      <c r="BL152" s="17" t="s">
        <v>150</v>
      </c>
      <c r="BM152" s="217" t="s">
        <v>2229</v>
      </c>
    </row>
    <row r="153" s="2" customFormat="1">
      <c r="A153" s="38"/>
      <c r="B153" s="39"/>
      <c r="C153" s="40"/>
      <c r="D153" s="219" t="s">
        <v>157</v>
      </c>
      <c r="E153" s="40"/>
      <c r="F153" s="220" t="s">
        <v>2228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157</v>
      </c>
      <c r="AU153" s="17" t="s">
        <v>79</v>
      </c>
    </row>
    <row r="154" s="2" customFormat="1" ht="21.75" customHeight="1">
      <c r="A154" s="38"/>
      <c r="B154" s="39"/>
      <c r="C154" s="206" t="s">
        <v>198</v>
      </c>
      <c r="D154" s="206" t="s">
        <v>152</v>
      </c>
      <c r="E154" s="207" t="s">
        <v>2230</v>
      </c>
      <c r="F154" s="208" t="s">
        <v>2231</v>
      </c>
      <c r="G154" s="209" t="s">
        <v>359</v>
      </c>
      <c r="H154" s="210">
        <v>1</v>
      </c>
      <c r="I154" s="211"/>
      <c r="J154" s="212">
        <f>ROUND(I154*H154,2)</f>
        <v>0</v>
      </c>
      <c r="K154" s="208" t="s">
        <v>19</v>
      </c>
      <c r="L154" s="44"/>
      <c r="M154" s="213" t="s">
        <v>19</v>
      </c>
      <c r="N154" s="214" t="s">
        <v>46</v>
      </c>
      <c r="O154" s="84"/>
      <c r="P154" s="215">
        <f>O154*H154</f>
        <v>0</v>
      </c>
      <c r="Q154" s="215">
        <v>0.00396</v>
      </c>
      <c r="R154" s="215">
        <f>Q154*H154</f>
        <v>0.00396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150</v>
      </c>
      <c r="AT154" s="217" t="s">
        <v>152</v>
      </c>
      <c r="AU154" s="217" t="s">
        <v>79</v>
      </c>
      <c r="AY154" s="17" t="s">
        <v>151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150</v>
      </c>
      <c r="BK154" s="218">
        <f>ROUND(I154*H154,2)</f>
        <v>0</v>
      </c>
      <c r="BL154" s="17" t="s">
        <v>150</v>
      </c>
      <c r="BM154" s="217" t="s">
        <v>2232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2231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79</v>
      </c>
    </row>
    <row r="156" s="2" customFormat="1" ht="16.5" customHeight="1">
      <c r="A156" s="38"/>
      <c r="B156" s="39"/>
      <c r="C156" s="206" t="s">
        <v>202</v>
      </c>
      <c r="D156" s="206" t="s">
        <v>152</v>
      </c>
      <c r="E156" s="207" t="s">
        <v>2233</v>
      </c>
      <c r="F156" s="208" t="s">
        <v>2234</v>
      </c>
      <c r="G156" s="209" t="s">
        <v>359</v>
      </c>
      <c r="H156" s="210">
        <v>1</v>
      </c>
      <c r="I156" s="211"/>
      <c r="J156" s="212">
        <f>ROUND(I156*H156,2)</f>
        <v>0</v>
      </c>
      <c r="K156" s="208" t="s">
        <v>19</v>
      </c>
      <c r="L156" s="44"/>
      <c r="M156" s="213" t="s">
        <v>19</v>
      </c>
      <c r="N156" s="214" t="s">
        <v>46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150</v>
      </c>
      <c r="AT156" s="217" t="s">
        <v>152</v>
      </c>
      <c r="AU156" s="217" t="s">
        <v>79</v>
      </c>
      <c r="AY156" s="17" t="s">
        <v>151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150</v>
      </c>
      <c r="BK156" s="218">
        <f>ROUND(I156*H156,2)</f>
        <v>0</v>
      </c>
      <c r="BL156" s="17" t="s">
        <v>150</v>
      </c>
      <c r="BM156" s="217" t="s">
        <v>2235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2234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79</v>
      </c>
    </row>
    <row r="158" s="2" customFormat="1" ht="21.75" customHeight="1">
      <c r="A158" s="38"/>
      <c r="B158" s="39"/>
      <c r="C158" s="206" t="s">
        <v>206</v>
      </c>
      <c r="D158" s="206" t="s">
        <v>152</v>
      </c>
      <c r="E158" s="207" t="s">
        <v>2236</v>
      </c>
      <c r="F158" s="208" t="s">
        <v>2237</v>
      </c>
      <c r="G158" s="209" t="s">
        <v>359</v>
      </c>
      <c r="H158" s="210">
        <v>1</v>
      </c>
      <c r="I158" s="211"/>
      <c r="J158" s="212">
        <f>ROUND(I158*H158,2)</f>
        <v>0</v>
      </c>
      <c r="K158" s="208" t="s">
        <v>19</v>
      </c>
      <c r="L158" s="44"/>
      <c r="M158" s="213" t="s">
        <v>19</v>
      </c>
      <c r="N158" s="214" t="s">
        <v>46</v>
      </c>
      <c r="O158" s="84"/>
      <c r="P158" s="215">
        <f>O158*H158</f>
        <v>0</v>
      </c>
      <c r="Q158" s="215">
        <v>0.060600000000000001</v>
      </c>
      <c r="R158" s="215">
        <f>Q158*H158</f>
        <v>0.060600000000000001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150</v>
      </c>
      <c r="AT158" s="217" t="s">
        <v>152</v>
      </c>
      <c r="AU158" s="217" t="s">
        <v>79</v>
      </c>
      <c r="AY158" s="17" t="s">
        <v>151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150</v>
      </c>
      <c r="BK158" s="218">
        <f>ROUND(I158*H158,2)</f>
        <v>0</v>
      </c>
      <c r="BL158" s="17" t="s">
        <v>150</v>
      </c>
      <c r="BM158" s="217" t="s">
        <v>2238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2237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79</v>
      </c>
    </row>
    <row r="160" s="2" customFormat="1" ht="16.5" customHeight="1">
      <c r="A160" s="38"/>
      <c r="B160" s="39"/>
      <c r="C160" s="206" t="s">
        <v>210</v>
      </c>
      <c r="D160" s="206" t="s">
        <v>152</v>
      </c>
      <c r="E160" s="207" t="s">
        <v>2239</v>
      </c>
      <c r="F160" s="208" t="s">
        <v>2240</v>
      </c>
      <c r="G160" s="209" t="s">
        <v>310</v>
      </c>
      <c r="H160" s="210">
        <v>45</v>
      </c>
      <c r="I160" s="211"/>
      <c r="J160" s="212">
        <f>ROUND(I160*H160,2)</f>
        <v>0</v>
      </c>
      <c r="K160" s="208" t="s">
        <v>19</v>
      </c>
      <c r="L160" s="44"/>
      <c r="M160" s="213" t="s">
        <v>19</v>
      </c>
      <c r="N160" s="214" t="s">
        <v>46</v>
      </c>
      <c r="O160" s="84"/>
      <c r="P160" s="215">
        <f>O160*H160</f>
        <v>0</v>
      </c>
      <c r="Q160" s="215">
        <v>0.00019000000000000001</v>
      </c>
      <c r="R160" s="215">
        <f>Q160*H160</f>
        <v>0.0085500000000000003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150</v>
      </c>
      <c r="AT160" s="217" t="s">
        <v>152</v>
      </c>
      <c r="AU160" s="217" t="s">
        <v>79</v>
      </c>
      <c r="AY160" s="17" t="s">
        <v>151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150</v>
      </c>
      <c r="BK160" s="218">
        <f>ROUND(I160*H160,2)</f>
        <v>0</v>
      </c>
      <c r="BL160" s="17" t="s">
        <v>150</v>
      </c>
      <c r="BM160" s="217" t="s">
        <v>2241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2240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79</v>
      </c>
    </row>
    <row r="162" s="2" customFormat="1" ht="16.5" customHeight="1">
      <c r="A162" s="38"/>
      <c r="B162" s="39"/>
      <c r="C162" s="206" t="s">
        <v>214</v>
      </c>
      <c r="D162" s="206" t="s">
        <v>152</v>
      </c>
      <c r="E162" s="207" t="s">
        <v>2242</v>
      </c>
      <c r="F162" s="208" t="s">
        <v>2243</v>
      </c>
      <c r="G162" s="209" t="s">
        <v>310</v>
      </c>
      <c r="H162" s="210">
        <v>37</v>
      </c>
      <c r="I162" s="211"/>
      <c r="J162" s="212">
        <f>ROUND(I162*H162,2)</f>
        <v>0</v>
      </c>
      <c r="K162" s="208" t="s">
        <v>19</v>
      </c>
      <c r="L162" s="44"/>
      <c r="M162" s="213" t="s">
        <v>19</v>
      </c>
      <c r="N162" s="214" t="s">
        <v>46</v>
      </c>
      <c r="O162" s="84"/>
      <c r="P162" s="215">
        <f>O162*H162</f>
        <v>0</v>
      </c>
      <c r="Q162" s="215">
        <v>6.9999999999999994E-05</v>
      </c>
      <c r="R162" s="215">
        <f>Q162*H162</f>
        <v>0.0025899999999999999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150</v>
      </c>
      <c r="AT162" s="217" t="s">
        <v>152</v>
      </c>
      <c r="AU162" s="217" t="s">
        <v>79</v>
      </c>
      <c r="AY162" s="17" t="s">
        <v>151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150</v>
      </c>
      <c r="BK162" s="218">
        <f>ROUND(I162*H162,2)</f>
        <v>0</v>
      </c>
      <c r="BL162" s="17" t="s">
        <v>150</v>
      </c>
      <c r="BM162" s="217" t="s">
        <v>2244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2243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79</v>
      </c>
    </row>
    <row r="164" s="11" customFormat="1" ht="25.92" customHeight="1">
      <c r="A164" s="11"/>
      <c r="B164" s="192"/>
      <c r="C164" s="193"/>
      <c r="D164" s="194" t="s">
        <v>72</v>
      </c>
      <c r="E164" s="195" t="s">
        <v>148</v>
      </c>
      <c r="F164" s="195" t="s">
        <v>149</v>
      </c>
      <c r="G164" s="193"/>
      <c r="H164" s="193"/>
      <c r="I164" s="196"/>
      <c r="J164" s="197">
        <f>BK164</f>
        <v>0</v>
      </c>
      <c r="K164" s="193"/>
      <c r="L164" s="198"/>
      <c r="M164" s="199"/>
      <c r="N164" s="200"/>
      <c r="O164" s="200"/>
      <c r="P164" s="201">
        <f>SUM(P165:P175)</f>
        <v>0</v>
      </c>
      <c r="Q164" s="200"/>
      <c r="R164" s="201">
        <f>SUM(R165:R175)</f>
        <v>0.058671000000000001</v>
      </c>
      <c r="S164" s="200"/>
      <c r="T164" s="202">
        <f>SUM(T165:T175)</f>
        <v>0.68528999999999995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03" t="s">
        <v>150</v>
      </c>
      <c r="AT164" s="204" t="s">
        <v>72</v>
      </c>
      <c r="AU164" s="204" t="s">
        <v>8</v>
      </c>
      <c r="AY164" s="203" t="s">
        <v>151</v>
      </c>
      <c r="BK164" s="205">
        <f>SUM(BK165:BK175)</f>
        <v>0</v>
      </c>
    </row>
    <row r="165" s="2" customFormat="1" ht="16.5" customHeight="1">
      <c r="A165" s="38"/>
      <c r="B165" s="39"/>
      <c r="C165" s="206" t="s">
        <v>79</v>
      </c>
      <c r="D165" s="206" t="s">
        <v>152</v>
      </c>
      <c r="E165" s="207" t="s">
        <v>2245</v>
      </c>
      <c r="F165" s="208" t="s">
        <v>2246</v>
      </c>
      <c r="G165" s="209" t="s">
        <v>310</v>
      </c>
      <c r="H165" s="210">
        <v>42</v>
      </c>
      <c r="I165" s="211"/>
      <c r="J165" s="212">
        <f>ROUND(I165*H165,2)</f>
        <v>0</v>
      </c>
      <c r="K165" s="208" t="s">
        <v>19</v>
      </c>
      <c r="L165" s="44"/>
      <c r="M165" s="213" t="s">
        <v>19</v>
      </c>
      <c r="N165" s="214" t="s">
        <v>46</v>
      </c>
      <c r="O165" s="84"/>
      <c r="P165" s="215">
        <f>O165*H165</f>
        <v>0</v>
      </c>
      <c r="Q165" s="215">
        <v>0.00139</v>
      </c>
      <c r="R165" s="215">
        <f>Q165*H165</f>
        <v>0.058380000000000001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150</v>
      </c>
      <c r="AT165" s="217" t="s">
        <v>152</v>
      </c>
      <c r="AU165" s="217" t="s">
        <v>79</v>
      </c>
      <c r="AY165" s="17" t="s">
        <v>151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150</v>
      </c>
      <c r="BK165" s="218">
        <f>ROUND(I165*H165,2)</f>
        <v>0</v>
      </c>
      <c r="BL165" s="17" t="s">
        <v>150</v>
      </c>
      <c r="BM165" s="217" t="s">
        <v>2247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2246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79</v>
      </c>
    </row>
    <row r="167" s="12" customFormat="1">
      <c r="A167" s="12"/>
      <c r="B167" s="224"/>
      <c r="C167" s="225"/>
      <c r="D167" s="219" t="s">
        <v>159</v>
      </c>
      <c r="E167" s="226" t="s">
        <v>361</v>
      </c>
      <c r="F167" s="227" t="s">
        <v>2248</v>
      </c>
      <c r="G167" s="225"/>
      <c r="H167" s="228">
        <v>42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4" t="s">
        <v>159</v>
      </c>
      <c r="AU167" s="234" t="s">
        <v>79</v>
      </c>
      <c r="AV167" s="12" t="s">
        <v>86</v>
      </c>
      <c r="AW167" s="12" t="s">
        <v>35</v>
      </c>
      <c r="AX167" s="12" t="s">
        <v>79</v>
      </c>
      <c r="AY167" s="234" t="s">
        <v>151</v>
      </c>
    </row>
    <row r="168" s="2" customFormat="1" ht="16.5" customHeight="1">
      <c r="A168" s="38"/>
      <c r="B168" s="39"/>
      <c r="C168" s="206" t="s">
        <v>86</v>
      </c>
      <c r="D168" s="206" t="s">
        <v>152</v>
      </c>
      <c r="E168" s="207" t="s">
        <v>2249</v>
      </c>
      <c r="F168" s="208" t="s">
        <v>2250</v>
      </c>
      <c r="G168" s="209" t="s">
        <v>310</v>
      </c>
      <c r="H168" s="210">
        <v>28</v>
      </c>
      <c r="I168" s="211"/>
      <c r="J168" s="212">
        <f>ROUND(I168*H168,2)</f>
        <v>0</v>
      </c>
      <c r="K168" s="208" t="s">
        <v>19</v>
      </c>
      <c r="L168" s="44"/>
      <c r="M168" s="213" t="s">
        <v>19</v>
      </c>
      <c r="N168" s="214" t="s">
        <v>46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0.0089999999999999993</v>
      </c>
      <c r="T168" s="216">
        <f>S168*H168</f>
        <v>0.252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150</v>
      </c>
      <c r="AT168" s="217" t="s">
        <v>152</v>
      </c>
      <c r="AU168" s="217" t="s">
        <v>79</v>
      </c>
      <c r="AY168" s="17" t="s">
        <v>151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150</v>
      </c>
      <c r="BK168" s="218">
        <f>ROUND(I168*H168,2)</f>
        <v>0</v>
      </c>
      <c r="BL168" s="17" t="s">
        <v>150</v>
      </c>
      <c r="BM168" s="217" t="s">
        <v>2251</v>
      </c>
    </row>
    <row r="169" s="2" customFormat="1">
      <c r="A169" s="38"/>
      <c r="B169" s="39"/>
      <c r="C169" s="40"/>
      <c r="D169" s="219" t="s">
        <v>157</v>
      </c>
      <c r="E169" s="40"/>
      <c r="F169" s="220" t="s">
        <v>2250</v>
      </c>
      <c r="G169" s="40"/>
      <c r="H169" s="40"/>
      <c r="I169" s="221"/>
      <c r="J169" s="40"/>
      <c r="K169" s="40"/>
      <c r="L169" s="44"/>
      <c r="M169" s="222"/>
      <c r="N169" s="22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157</v>
      </c>
      <c r="AU169" s="17" t="s">
        <v>79</v>
      </c>
    </row>
    <row r="170" s="12" customFormat="1">
      <c r="A170" s="12"/>
      <c r="B170" s="224"/>
      <c r="C170" s="225"/>
      <c r="D170" s="219" t="s">
        <v>159</v>
      </c>
      <c r="E170" s="226" t="s">
        <v>366</v>
      </c>
      <c r="F170" s="227" t="s">
        <v>2252</v>
      </c>
      <c r="G170" s="225"/>
      <c r="H170" s="228">
        <v>28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4" t="s">
        <v>159</v>
      </c>
      <c r="AU170" s="234" t="s">
        <v>79</v>
      </c>
      <c r="AV170" s="12" t="s">
        <v>86</v>
      </c>
      <c r="AW170" s="12" t="s">
        <v>35</v>
      </c>
      <c r="AX170" s="12" t="s">
        <v>79</v>
      </c>
      <c r="AY170" s="234" t="s">
        <v>151</v>
      </c>
    </row>
    <row r="171" s="2" customFormat="1" ht="16.5" customHeight="1">
      <c r="A171" s="38"/>
      <c r="B171" s="39"/>
      <c r="C171" s="206" t="s">
        <v>164</v>
      </c>
      <c r="D171" s="206" t="s">
        <v>152</v>
      </c>
      <c r="E171" s="207" t="s">
        <v>2253</v>
      </c>
      <c r="F171" s="208" t="s">
        <v>2254</v>
      </c>
      <c r="G171" s="209" t="s">
        <v>310</v>
      </c>
      <c r="H171" s="210">
        <v>16</v>
      </c>
      <c r="I171" s="211"/>
      <c r="J171" s="212">
        <f>ROUND(I171*H171,2)</f>
        <v>0</v>
      </c>
      <c r="K171" s="208" t="s">
        <v>19</v>
      </c>
      <c r="L171" s="44"/>
      <c r="M171" s="213" t="s">
        <v>19</v>
      </c>
      <c r="N171" s="214" t="s">
        <v>46</v>
      </c>
      <c r="O171" s="84"/>
      <c r="P171" s="215">
        <f>O171*H171</f>
        <v>0</v>
      </c>
      <c r="Q171" s="215">
        <v>0</v>
      </c>
      <c r="R171" s="215">
        <f>Q171*H171</f>
        <v>0</v>
      </c>
      <c r="S171" s="215">
        <v>0.027</v>
      </c>
      <c r="T171" s="216">
        <f>S171*H171</f>
        <v>0.432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150</v>
      </c>
      <c r="AT171" s="217" t="s">
        <v>152</v>
      </c>
      <c r="AU171" s="217" t="s">
        <v>79</v>
      </c>
      <c r="AY171" s="17" t="s">
        <v>151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150</v>
      </c>
      <c r="BK171" s="218">
        <f>ROUND(I171*H171,2)</f>
        <v>0</v>
      </c>
      <c r="BL171" s="17" t="s">
        <v>150</v>
      </c>
      <c r="BM171" s="217" t="s">
        <v>2255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2254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79</v>
      </c>
    </row>
    <row r="173" s="12" customFormat="1">
      <c r="A173" s="12"/>
      <c r="B173" s="224"/>
      <c r="C173" s="225"/>
      <c r="D173" s="219" t="s">
        <v>159</v>
      </c>
      <c r="E173" s="226" t="s">
        <v>370</v>
      </c>
      <c r="F173" s="227" t="s">
        <v>2256</v>
      </c>
      <c r="G173" s="225"/>
      <c r="H173" s="228">
        <v>16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4" t="s">
        <v>159</v>
      </c>
      <c r="AU173" s="234" t="s">
        <v>79</v>
      </c>
      <c r="AV173" s="12" t="s">
        <v>86</v>
      </c>
      <c r="AW173" s="12" t="s">
        <v>35</v>
      </c>
      <c r="AX173" s="12" t="s">
        <v>79</v>
      </c>
      <c r="AY173" s="234" t="s">
        <v>151</v>
      </c>
    </row>
    <row r="174" s="2" customFormat="1" ht="16.5" customHeight="1">
      <c r="A174" s="38"/>
      <c r="B174" s="39"/>
      <c r="C174" s="206" t="s">
        <v>150</v>
      </c>
      <c r="D174" s="206" t="s">
        <v>152</v>
      </c>
      <c r="E174" s="207" t="s">
        <v>2257</v>
      </c>
      <c r="F174" s="208" t="s">
        <v>2258</v>
      </c>
      <c r="G174" s="209" t="s">
        <v>310</v>
      </c>
      <c r="H174" s="210">
        <v>0.29999999999999999</v>
      </c>
      <c r="I174" s="211"/>
      <c r="J174" s="212">
        <f>ROUND(I174*H174,2)</f>
        <v>0</v>
      </c>
      <c r="K174" s="208" t="s">
        <v>19</v>
      </c>
      <c r="L174" s="44"/>
      <c r="M174" s="213" t="s">
        <v>19</v>
      </c>
      <c r="N174" s="214" t="s">
        <v>46</v>
      </c>
      <c r="O174" s="84"/>
      <c r="P174" s="215">
        <f>O174*H174</f>
        <v>0</v>
      </c>
      <c r="Q174" s="215">
        <v>0.00097000000000000005</v>
      </c>
      <c r="R174" s="215">
        <f>Q174*H174</f>
        <v>0.00029100000000000003</v>
      </c>
      <c r="S174" s="215">
        <v>0.0043</v>
      </c>
      <c r="T174" s="216">
        <f>S174*H174</f>
        <v>0.0012899999999999999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150</v>
      </c>
      <c r="AT174" s="217" t="s">
        <v>152</v>
      </c>
      <c r="AU174" s="217" t="s">
        <v>79</v>
      </c>
      <c r="AY174" s="17" t="s">
        <v>151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7" t="s">
        <v>150</v>
      </c>
      <c r="BK174" s="218">
        <f>ROUND(I174*H174,2)</f>
        <v>0</v>
      </c>
      <c r="BL174" s="17" t="s">
        <v>150</v>
      </c>
      <c r="BM174" s="217" t="s">
        <v>2259</v>
      </c>
    </row>
    <row r="175" s="2" customFormat="1">
      <c r="A175" s="38"/>
      <c r="B175" s="39"/>
      <c r="C175" s="40"/>
      <c r="D175" s="219" t="s">
        <v>157</v>
      </c>
      <c r="E175" s="40"/>
      <c r="F175" s="220" t="s">
        <v>2258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157</v>
      </c>
      <c r="AU175" s="17" t="s">
        <v>79</v>
      </c>
    </row>
    <row r="176" s="11" customFormat="1" ht="25.92" customHeight="1">
      <c r="A176" s="11"/>
      <c r="B176" s="192"/>
      <c r="C176" s="193"/>
      <c r="D176" s="194" t="s">
        <v>72</v>
      </c>
      <c r="E176" s="195" t="s">
        <v>425</v>
      </c>
      <c r="F176" s="195" t="s">
        <v>426</v>
      </c>
      <c r="G176" s="193"/>
      <c r="H176" s="193"/>
      <c r="I176" s="196"/>
      <c r="J176" s="197">
        <f>BK176</f>
        <v>0</v>
      </c>
      <c r="K176" s="193"/>
      <c r="L176" s="198"/>
      <c r="M176" s="199"/>
      <c r="N176" s="200"/>
      <c r="O176" s="200"/>
      <c r="P176" s="201">
        <f>SUM(P177:P189)</f>
        <v>0</v>
      </c>
      <c r="Q176" s="200"/>
      <c r="R176" s="201">
        <f>SUM(R177:R189)</f>
        <v>0</v>
      </c>
      <c r="S176" s="200"/>
      <c r="T176" s="202">
        <f>SUM(T177:T189)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3" t="s">
        <v>150</v>
      </c>
      <c r="AT176" s="204" t="s">
        <v>72</v>
      </c>
      <c r="AU176" s="204" t="s">
        <v>8</v>
      </c>
      <c r="AY176" s="203" t="s">
        <v>151</v>
      </c>
      <c r="BK176" s="205">
        <f>SUM(BK177:BK189)</f>
        <v>0</v>
      </c>
    </row>
    <row r="177" s="2" customFormat="1" ht="16.5" customHeight="1">
      <c r="A177" s="38"/>
      <c r="B177" s="39"/>
      <c r="C177" s="206" t="s">
        <v>79</v>
      </c>
      <c r="D177" s="206" t="s">
        <v>152</v>
      </c>
      <c r="E177" s="207" t="s">
        <v>2260</v>
      </c>
      <c r="F177" s="208" t="s">
        <v>2261</v>
      </c>
      <c r="G177" s="209" t="s">
        <v>242</v>
      </c>
      <c r="H177" s="210">
        <v>0.68500000000000005</v>
      </c>
      <c r="I177" s="211"/>
      <c r="J177" s="212">
        <f>ROUND(I177*H177,2)</f>
        <v>0</v>
      </c>
      <c r="K177" s="208" t="s">
        <v>19</v>
      </c>
      <c r="L177" s="44"/>
      <c r="M177" s="213" t="s">
        <v>19</v>
      </c>
      <c r="N177" s="214" t="s">
        <v>46</v>
      </c>
      <c r="O177" s="84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7" t="s">
        <v>150</v>
      </c>
      <c r="AT177" s="217" t="s">
        <v>152</v>
      </c>
      <c r="AU177" s="217" t="s">
        <v>79</v>
      </c>
      <c r="AY177" s="17" t="s">
        <v>151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7" t="s">
        <v>150</v>
      </c>
      <c r="BK177" s="218">
        <f>ROUND(I177*H177,2)</f>
        <v>0</v>
      </c>
      <c r="BL177" s="17" t="s">
        <v>150</v>
      </c>
      <c r="BM177" s="217" t="s">
        <v>2262</v>
      </c>
    </row>
    <row r="178" s="2" customFormat="1">
      <c r="A178" s="38"/>
      <c r="B178" s="39"/>
      <c r="C178" s="40"/>
      <c r="D178" s="219" t="s">
        <v>157</v>
      </c>
      <c r="E178" s="40"/>
      <c r="F178" s="220" t="s">
        <v>2261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157</v>
      </c>
      <c r="AU178" s="17" t="s">
        <v>79</v>
      </c>
    </row>
    <row r="179" s="2" customFormat="1" ht="16.5" customHeight="1">
      <c r="A179" s="38"/>
      <c r="B179" s="39"/>
      <c r="C179" s="206" t="s">
        <v>86</v>
      </c>
      <c r="D179" s="206" t="s">
        <v>152</v>
      </c>
      <c r="E179" s="207" t="s">
        <v>2263</v>
      </c>
      <c r="F179" s="208" t="s">
        <v>2264</v>
      </c>
      <c r="G179" s="209" t="s">
        <v>242</v>
      </c>
      <c r="H179" s="210">
        <v>0.68500000000000005</v>
      </c>
      <c r="I179" s="211"/>
      <c r="J179" s="212">
        <f>ROUND(I179*H179,2)</f>
        <v>0</v>
      </c>
      <c r="K179" s="208" t="s">
        <v>19</v>
      </c>
      <c r="L179" s="44"/>
      <c r="M179" s="213" t="s">
        <v>19</v>
      </c>
      <c r="N179" s="214" t="s">
        <v>46</v>
      </c>
      <c r="O179" s="84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7" t="s">
        <v>150</v>
      </c>
      <c r="AT179" s="217" t="s">
        <v>152</v>
      </c>
      <c r="AU179" s="217" t="s">
        <v>79</v>
      </c>
      <c r="AY179" s="17" t="s">
        <v>151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7" t="s">
        <v>150</v>
      </c>
      <c r="BK179" s="218">
        <f>ROUND(I179*H179,2)</f>
        <v>0</v>
      </c>
      <c r="BL179" s="17" t="s">
        <v>150</v>
      </c>
      <c r="BM179" s="217" t="s">
        <v>2265</v>
      </c>
    </row>
    <row r="180" s="2" customFormat="1">
      <c r="A180" s="38"/>
      <c r="B180" s="39"/>
      <c r="C180" s="40"/>
      <c r="D180" s="219" t="s">
        <v>157</v>
      </c>
      <c r="E180" s="40"/>
      <c r="F180" s="220" t="s">
        <v>2264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157</v>
      </c>
      <c r="AU180" s="17" t="s">
        <v>79</v>
      </c>
    </row>
    <row r="181" s="2" customFormat="1" ht="16.5" customHeight="1">
      <c r="A181" s="38"/>
      <c r="B181" s="39"/>
      <c r="C181" s="206" t="s">
        <v>164</v>
      </c>
      <c r="D181" s="206" t="s">
        <v>152</v>
      </c>
      <c r="E181" s="207" t="s">
        <v>2266</v>
      </c>
      <c r="F181" s="208" t="s">
        <v>2267</v>
      </c>
      <c r="G181" s="209" t="s">
        <v>242</v>
      </c>
      <c r="H181" s="210">
        <v>9.5899999999999999</v>
      </c>
      <c r="I181" s="211"/>
      <c r="J181" s="212">
        <f>ROUND(I181*H181,2)</f>
        <v>0</v>
      </c>
      <c r="K181" s="208" t="s">
        <v>19</v>
      </c>
      <c r="L181" s="44"/>
      <c r="M181" s="213" t="s">
        <v>19</v>
      </c>
      <c r="N181" s="214" t="s">
        <v>46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150</v>
      </c>
      <c r="AT181" s="217" t="s">
        <v>152</v>
      </c>
      <c r="AU181" s="217" t="s">
        <v>79</v>
      </c>
      <c r="AY181" s="17" t="s">
        <v>151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150</v>
      </c>
      <c r="BK181" s="218">
        <f>ROUND(I181*H181,2)</f>
        <v>0</v>
      </c>
      <c r="BL181" s="17" t="s">
        <v>150</v>
      </c>
      <c r="BM181" s="217" t="s">
        <v>2268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2267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79</v>
      </c>
    </row>
    <row r="183" s="12" customFormat="1">
      <c r="A183" s="12"/>
      <c r="B183" s="224"/>
      <c r="C183" s="225"/>
      <c r="D183" s="219" t="s">
        <v>159</v>
      </c>
      <c r="E183" s="226" t="s">
        <v>419</v>
      </c>
      <c r="F183" s="227" t="s">
        <v>2269</v>
      </c>
      <c r="G183" s="225"/>
      <c r="H183" s="228">
        <v>9.5899999999999999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4" t="s">
        <v>159</v>
      </c>
      <c r="AU183" s="234" t="s">
        <v>79</v>
      </c>
      <c r="AV183" s="12" t="s">
        <v>86</v>
      </c>
      <c r="AW183" s="12" t="s">
        <v>35</v>
      </c>
      <c r="AX183" s="12" t="s">
        <v>79</v>
      </c>
      <c r="AY183" s="234" t="s">
        <v>151</v>
      </c>
    </row>
    <row r="184" s="2" customFormat="1" ht="16.5" customHeight="1">
      <c r="A184" s="38"/>
      <c r="B184" s="39"/>
      <c r="C184" s="206" t="s">
        <v>150</v>
      </c>
      <c r="D184" s="206" t="s">
        <v>152</v>
      </c>
      <c r="E184" s="207" t="s">
        <v>2270</v>
      </c>
      <c r="F184" s="208" t="s">
        <v>2271</v>
      </c>
      <c r="G184" s="209" t="s">
        <v>242</v>
      </c>
      <c r="H184" s="210">
        <v>0.68500000000000005</v>
      </c>
      <c r="I184" s="211"/>
      <c r="J184" s="212">
        <f>ROUND(I184*H184,2)</f>
        <v>0</v>
      </c>
      <c r="K184" s="208" t="s">
        <v>19</v>
      </c>
      <c r="L184" s="44"/>
      <c r="M184" s="213" t="s">
        <v>19</v>
      </c>
      <c r="N184" s="214" t="s">
        <v>46</v>
      </c>
      <c r="O184" s="84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150</v>
      </c>
      <c r="AT184" s="217" t="s">
        <v>152</v>
      </c>
      <c r="AU184" s="217" t="s">
        <v>79</v>
      </c>
      <c r="AY184" s="17" t="s">
        <v>151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150</v>
      </c>
      <c r="BK184" s="218">
        <f>ROUND(I184*H184,2)</f>
        <v>0</v>
      </c>
      <c r="BL184" s="17" t="s">
        <v>150</v>
      </c>
      <c r="BM184" s="217" t="s">
        <v>2272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2271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79</v>
      </c>
    </row>
    <row r="186" s="2" customFormat="1" ht="21.75" customHeight="1">
      <c r="A186" s="38"/>
      <c r="B186" s="39"/>
      <c r="C186" s="206" t="s">
        <v>171</v>
      </c>
      <c r="D186" s="206" t="s">
        <v>152</v>
      </c>
      <c r="E186" s="207" t="s">
        <v>2273</v>
      </c>
      <c r="F186" s="208" t="s">
        <v>2274</v>
      </c>
      <c r="G186" s="209" t="s">
        <v>242</v>
      </c>
      <c r="H186" s="210">
        <v>0.68500000000000005</v>
      </c>
      <c r="I186" s="211"/>
      <c r="J186" s="212">
        <f>ROUND(I186*H186,2)</f>
        <v>0</v>
      </c>
      <c r="K186" s="208" t="s">
        <v>19</v>
      </c>
      <c r="L186" s="44"/>
      <c r="M186" s="213" t="s">
        <v>19</v>
      </c>
      <c r="N186" s="214" t="s">
        <v>46</v>
      </c>
      <c r="O186" s="8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150</v>
      </c>
      <c r="AT186" s="217" t="s">
        <v>152</v>
      </c>
      <c r="AU186" s="217" t="s">
        <v>79</v>
      </c>
      <c r="AY186" s="17" t="s">
        <v>151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150</v>
      </c>
      <c r="BK186" s="218">
        <f>ROUND(I186*H186,2)</f>
        <v>0</v>
      </c>
      <c r="BL186" s="17" t="s">
        <v>150</v>
      </c>
      <c r="BM186" s="217" t="s">
        <v>2275</v>
      </c>
    </row>
    <row r="187" s="2" customFormat="1">
      <c r="A187" s="38"/>
      <c r="B187" s="39"/>
      <c r="C187" s="40"/>
      <c r="D187" s="219" t="s">
        <v>157</v>
      </c>
      <c r="E187" s="40"/>
      <c r="F187" s="220" t="s">
        <v>2274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157</v>
      </c>
      <c r="AU187" s="17" t="s">
        <v>79</v>
      </c>
    </row>
    <row r="188" s="2" customFormat="1" ht="21.75" customHeight="1">
      <c r="A188" s="38"/>
      <c r="B188" s="39"/>
      <c r="C188" s="206" t="s">
        <v>176</v>
      </c>
      <c r="D188" s="206" t="s">
        <v>152</v>
      </c>
      <c r="E188" s="207" t="s">
        <v>2276</v>
      </c>
      <c r="F188" s="208" t="s">
        <v>2277</v>
      </c>
      <c r="G188" s="209" t="s">
        <v>242</v>
      </c>
      <c r="H188" s="210">
        <v>0.68500000000000005</v>
      </c>
      <c r="I188" s="211"/>
      <c r="J188" s="212">
        <f>ROUND(I188*H188,2)</f>
        <v>0</v>
      </c>
      <c r="K188" s="208" t="s">
        <v>19</v>
      </c>
      <c r="L188" s="44"/>
      <c r="M188" s="213" t="s">
        <v>19</v>
      </c>
      <c r="N188" s="214" t="s">
        <v>46</v>
      </c>
      <c r="O188" s="84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150</v>
      </c>
      <c r="AT188" s="217" t="s">
        <v>152</v>
      </c>
      <c r="AU188" s="217" t="s">
        <v>79</v>
      </c>
      <c r="AY188" s="17" t="s">
        <v>151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150</v>
      </c>
      <c r="BK188" s="218">
        <f>ROUND(I188*H188,2)</f>
        <v>0</v>
      </c>
      <c r="BL188" s="17" t="s">
        <v>150</v>
      </c>
      <c r="BM188" s="217" t="s">
        <v>2278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2277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79</v>
      </c>
    </row>
    <row r="190" s="11" customFormat="1" ht="25.92" customHeight="1">
      <c r="A190" s="11"/>
      <c r="B190" s="192"/>
      <c r="C190" s="193"/>
      <c r="D190" s="194" t="s">
        <v>72</v>
      </c>
      <c r="E190" s="195" t="s">
        <v>2279</v>
      </c>
      <c r="F190" s="195" t="s">
        <v>2280</v>
      </c>
      <c r="G190" s="193"/>
      <c r="H190" s="193"/>
      <c r="I190" s="196"/>
      <c r="J190" s="197">
        <f>BK190</f>
        <v>0</v>
      </c>
      <c r="K190" s="193"/>
      <c r="L190" s="198"/>
      <c r="M190" s="199"/>
      <c r="N190" s="200"/>
      <c r="O190" s="200"/>
      <c r="P190" s="201">
        <f>SUM(P191:P231)</f>
        <v>0</v>
      </c>
      <c r="Q190" s="200"/>
      <c r="R190" s="201">
        <f>SUM(R191:R231)</f>
        <v>0.12176000000000001</v>
      </c>
      <c r="S190" s="200"/>
      <c r="T190" s="202">
        <f>SUM(T191:T231)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3" t="s">
        <v>150</v>
      </c>
      <c r="AT190" s="204" t="s">
        <v>72</v>
      </c>
      <c r="AU190" s="204" t="s">
        <v>8</v>
      </c>
      <c r="AY190" s="203" t="s">
        <v>151</v>
      </c>
      <c r="BK190" s="205">
        <f>SUM(BK191:BK231)</f>
        <v>0</v>
      </c>
    </row>
    <row r="191" s="2" customFormat="1" ht="16.5" customHeight="1">
      <c r="A191" s="38"/>
      <c r="B191" s="39"/>
      <c r="C191" s="206" t="s">
        <v>79</v>
      </c>
      <c r="D191" s="206" t="s">
        <v>152</v>
      </c>
      <c r="E191" s="207" t="s">
        <v>2281</v>
      </c>
      <c r="F191" s="208" t="s">
        <v>2282</v>
      </c>
      <c r="G191" s="209" t="s">
        <v>310</v>
      </c>
      <c r="H191" s="210">
        <v>19</v>
      </c>
      <c r="I191" s="211"/>
      <c r="J191" s="212">
        <f>ROUND(I191*H191,2)</f>
        <v>0</v>
      </c>
      <c r="K191" s="208" t="s">
        <v>19</v>
      </c>
      <c r="L191" s="44"/>
      <c r="M191" s="213" t="s">
        <v>19</v>
      </c>
      <c r="N191" s="214" t="s">
        <v>46</v>
      </c>
      <c r="O191" s="84"/>
      <c r="P191" s="215">
        <f>O191*H191</f>
        <v>0</v>
      </c>
      <c r="Q191" s="215">
        <v>0.00142</v>
      </c>
      <c r="R191" s="215">
        <f>Q191*H191</f>
        <v>0.026980000000000001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150</v>
      </c>
      <c r="AT191" s="217" t="s">
        <v>152</v>
      </c>
      <c r="AU191" s="217" t="s">
        <v>79</v>
      </c>
      <c r="AY191" s="17" t="s">
        <v>151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150</v>
      </c>
      <c r="BK191" s="218">
        <f>ROUND(I191*H191,2)</f>
        <v>0</v>
      </c>
      <c r="BL191" s="17" t="s">
        <v>150</v>
      </c>
      <c r="BM191" s="217" t="s">
        <v>2283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2282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79</v>
      </c>
    </row>
    <row r="193" s="12" customFormat="1">
      <c r="A193" s="12"/>
      <c r="B193" s="224"/>
      <c r="C193" s="225"/>
      <c r="D193" s="219" t="s">
        <v>159</v>
      </c>
      <c r="E193" s="226" t="s">
        <v>561</v>
      </c>
      <c r="F193" s="227" t="s">
        <v>2284</v>
      </c>
      <c r="G193" s="225"/>
      <c r="H193" s="228">
        <v>19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4" t="s">
        <v>159</v>
      </c>
      <c r="AU193" s="234" t="s">
        <v>79</v>
      </c>
      <c r="AV193" s="12" t="s">
        <v>86</v>
      </c>
      <c r="AW193" s="12" t="s">
        <v>35</v>
      </c>
      <c r="AX193" s="12" t="s">
        <v>79</v>
      </c>
      <c r="AY193" s="234" t="s">
        <v>151</v>
      </c>
    </row>
    <row r="194" s="2" customFormat="1" ht="16.5" customHeight="1">
      <c r="A194" s="38"/>
      <c r="B194" s="39"/>
      <c r="C194" s="206" t="s">
        <v>86</v>
      </c>
      <c r="D194" s="206" t="s">
        <v>152</v>
      </c>
      <c r="E194" s="207" t="s">
        <v>2285</v>
      </c>
      <c r="F194" s="208" t="s">
        <v>2282</v>
      </c>
      <c r="G194" s="209" t="s">
        <v>310</v>
      </c>
      <c r="H194" s="210">
        <v>18</v>
      </c>
      <c r="I194" s="211"/>
      <c r="J194" s="212">
        <f>ROUND(I194*H194,2)</f>
        <v>0</v>
      </c>
      <c r="K194" s="208" t="s">
        <v>19</v>
      </c>
      <c r="L194" s="44"/>
      <c r="M194" s="213" t="s">
        <v>19</v>
      </c>
      <c r="N194" s="214" t="s">
        <v>46</v>
      </c>
      <c r="O194" s="84"/>
      <c r="P194" s="215">
        <f>O194*H194</f>
        <v>0</v>
      </c>
      <c r="Q194" s="215">
        <v>0.00142</v>
      </c>
      <c r="R194" s="215">
        <f>Q194*H194</f>
        <v>0.025559999999999999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150</v>
      </c>
      <c r="AT194" s="217" t="s">
        <v>152</v>
      </c>
      <c r="AU194" s="217" t="s">
        <v>79</v>
      </c>
      <c r="AY194" s="17" t="s">
        <v>151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150</v>
      </c>
      <c r="BK194" s="218">
        <f>ROUND(I194*H194,2)</f>
        <v>0</v>
      </c>
      <c r="BL194" s="17" t="s">
        <v>150</v>
      </c>
      <c r="BM194" s="217" t="s">
        <v>2286</v>
      </c>
    </row>
    <row r="195" s="2" customFormat="1">
      <c r="A195" s="38"/>
      <c r="B195" s="39"/>
      <c r="C195" s="40"/>
      <c r="D195" s="219" t="s">
        <v>157</v>
      </c>
      <c r="E195" s="40"/>
      <c r="F195" s="220" t="s">
        <v>2282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157</v>
      </c>
      <c r="AU195" s="17" t="s">
        <v>79</v>
      </c>
    </row>
    <row r="196" s="12" customFormat="1">
      <c r="A196" s="12"/>
      <c r="B196" s="224"/>
      <c r="C196" s="225"/>
      <c r="D196" s="219" t="s">
        <v>159</v>
      </c>
      <c r="E196" s="226" t="s">
        <v>564</v>
      </c>
      <c r="F196" s="227" t="s">
        <v>2287</v>
      </c>
      <c r="G196" s="225"/>
      <c r="H196" s="228">
        <v>18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4" t="s">
        <v>159</v>
      </c>
      <c r="AU196" s="234" t="s">
        <v>79</v>
      </c>
      <c r="AV196" s="12" t="s">
        <v>86</v>
      </c>
      <c r="AW196" s="12" t="s">
        <v>35</v>
      </c>
      <c r="AX196" s="12" t="s">
        <v>79</v>
      </c>
      <c r="AY196" s="234" t="s">
        <v>151</v>
      </c>
    </row>
    <row r="197" s="2" customFormat="1" ht="16.5" customHeight="1">
      <c r="A197" s="38"/>
      <c r="B197" s="39"/>
      <c r="C197" s="206" t="s">
        <v>164</v>
      </c>
      <c r="D197" s="206" t="s">
        <v>152</v>
      </c>
      <c r="E197" s="207" t="s">
        <v>2288</v>
      </c>
      <c r="F197" s="208" t="s">
        <v>2289</v>
      </c>
      <c r="G197" s="209" t="s">
        <v>310</v>
      </c>
      <c r="H197" s="210">
        <v>9</v>
      </c>
      <c r="I197" s="211"/>
      <c r="J197" s="212">
        <f>ROUND(I197*H197,2)</f>
        <v>0</v>
      </c>
      <c r="K197" s="208" t="s">
        <v>19</v>
      </c>
      <c r="L197" s="44"/>
      <c r="M197" s="213" t="s">
        <v>19</v>
      </c>
      <c r="N197" s="214" t="s">
        <v>46</v>
      </c>
      <c r="O197" s="84"/>
      <c r="P197" s="215">
        <f>O197*H197</f>
        <v>0</v>
      </c>
      <c r="Q197" s="215">
        <v>0.0030400000000000002</v>
      </c>
      <c r="R197" s="215">
        <f>Q197*H197</f>
        <v>0.027360000000000002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150</v>
      </c>
      <c r="AT197" s="217" t="s">
        <v>152</v>
      </c>
      <c r="AU197" s="217" t="s">
        <v>79</v>
      </c>
      <c r="AY197" s="17" t="s">
        <v>151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150</v>
      </c>
      <c r="BK197" s="218">
        <f>ROUND(I197*H197,2)</f>
        <v>0</v>
      </c>
      <c r="BL197" s="17" t="s">
        <v>150</v>
      </c>
      <c r="BM197" s="217" t="s">
        <v>2290</v>
      </c>
    </row>
    <row r="198" s="2" customFormat="1">
      <c r="A198" s="38"/>
      <c r="B198" s="39"/>
      <c r="C198" s="40"/>
      <c r="D198" s="219" t="s">
        <v>157</v>
      </c>
      <c r="E198" s="40"/>
      <c r="F198" s="220" t="s">
        <v>2289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79</v>
      </c>
    </row>
    <row r="199" s="12" customFormat="1">
      <c r="A199" s="12"/>
      <c r="B199" s="224"/>
      <c r="C199" s="225"/>
      <c r="D199" s="219" t="s">
        <v>159</v>
      </c>
      <c r="E199" s="226" t="s">
        <v>430</v>
      </c>
      <c r="F199" s="227" t="s">
        <v>2291</v>
      </c>
      <c r="G199" s="225"/>
      <c r="H199" s="228">
        <v>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4" t="s">
        <v>159</v>
      </c>
      <c r="AU199" s="234" t="s">
        <v>79</v>
      </c>
      <c r="AV199" s="12" t="s">
        <v>86</v>
      </c>
      <c r="AW199" s="12" t="s">
        <v>35</v>
      </c>
      <c r="AX199" s="12" t="s">
        <v>79</v>
      </c>
      <c r="AY199" s="234" t="s">
        <v>151</v>
      </c>
    </row>
    <row r="200" s="2" customFormat="1" ht="16.5" customHeight="1">
      <c r="A200" s="38"/>
      <c r="B200" s="39"/>
      <c r="C200" s="206" t="s">
        <v>150</v>
      </c>
      <c r="D200" s="206" t="s">
        <v>152</v>
      </c>
      <c r="E200" s="207" t="s">
        <v>2292</v>
      </c>
      <c r="F200" s="208" t="s">
        <v>2293</v>
      </c>
      <c r="G200" s="209" t="s">
        <v>310</v>
      </c>
      <c r="H200" s="210">
        <v>4</v>
      </c>
      <c r="I200" s="211"/>
      <c r="J200" s="212">
        <f>ROUND(I200*H200,2)</f>
        <v>0</v>
      </c>
      <c r="K200" s="208" t="s">
        <v>19</v>
      </c>
      <c r="L200" s="44"/>
      <c r="M200" s="213" t="s">
        <v>19</v>
      </c>
      <c r="N200" s="214" t="s">
        <v>46</v>
      </c>
      <c r="O200" s="84"/>
      <c r="P200" s="215">
        <f>O200*H200</f>
        <v>0</v>
      </c>
      <c r="Q200" s="215">
        <v>0.00059000000000000003</v>
      </c>
      <c r="R200" s="215">
        <f>Q200*H200</f>
        <v>0.0023600000000000001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150</v>
      </c>
      <c r="AT200" s="217" t="s">
        <v>152</v>
      </c>
      <c r="AU200" s="217" t="s">
        <v>79</v>
      </c>
      <c r="AY200" s="17" t="s">
        <v>151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150</v>
      </c>
      <c r="BK200" s="218">
        <f>ROUND(I200*H200,2)</f>
        <v>0</v>
      </c>
      <c r="BL200" s="17" t="s">
        <v>150</v>
      </c>
      <c r="BM200" s="217" t="s">
        <v>2294</v>
      </c>
    </row>
    <row r="201" s="2" customFormat="1">
      <c r="A201" s="38"/>
      <c r="B201" s="39"/>
      <c r="C201" s="40"/>
      <c r="D201" s="219" t="s">
        <v>157</v>
      </c>
      <c r="E201" s="40"/>
      <c r="F201" s="220" t="s">
        <v>2293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157</v>
      </c>
      <c r="AU201" s="17" t="s">
        <v>79</v>
      </c>
    </row>
    <row r="202" s="2" customFormat="1" ht="16.5" customHeight="1">
      <c r="A202" s="38"/>
      <c r="B202" s="39"/>
      <c r="C202" s="206" t="s">
        <v>171</v>
      </c>
      <c r="D202" s="206" t="s">
        <v>152</v>
      </c>
      <c r="E202" s="207" t="s">
        <v>2295</v>
      </c>
      <c r="F202" s="208" t="s">
        <v>2296</v>
      </c>
      <c r="G202" s="209" t="s">
        <v>310</v>
      </c>
      <c r="H202" s="210">
        <v>10</v>
      </c>
      <c r="I202" s="211"/>
      <c r="J202" s="212">
        <f>ROUND(I202*H202,2)</f>
        <v>0</v>
      </c>
      <c r="K202" s="208" t="s">
        <v>19</v>
      </c>
      <c r="L202" s="44"/>
      <c r="M202" s="213" t="s">
        <v>19</v>
      </c>
      <c r="N202" s="214" t="s">
        <v>46</v>
      </c>
      <c r="O202" s="84"/>
      <c r="P202" s="215">
        <f>O202*H202</f>
        <v>0</v>
      </c>
      <c r="Q202" s="215">
        <v>0.0020100000000000001</v>
      </c>
      <c r="R202" s="215">
        <f>Q202*H202</f>
        <v>0.0201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150</v>
      </c>
      <c r="AT202" s="217" t="s">
        <v>152</v>
      </c>
      <c r="AU202" s="217" t="s">
        <v>79</v>
      </c>
      <c r="AY202" s="17" t="s">
        <v>151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150</v>
      </c>
      <c r="BK202" s="218">
        <f>ROUND(I202*H202,2)</f>
        <v>0</v>
      </c>
      <c r="BL202" s="17" t="s">
        <v>150</v>
      </c>
      <c r="BM202" s="217" t="s">
        <v>2297</v>
      </c>
    </row>
    <row r="203" s="2" customFormat="1">
      <c r="A203" s="38"/>
      <c r="B203" s="39"/>
      <c r="C203" s="40"/>
      <c r="D203" s="219" t="s">
        <v>157</v>
      </c>
      <c r="E203" s="40"/>
      <c r="F203" s="220" t="s">
        <v>2296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157</v>
      </c>
      <c r="AU203" s="17" t="s">
        <v>79</v>
      </c>
    </row>
    <row r="204" s="2" customFormat="1" ht="16.5" customHeight="1">
      <c r="A204" s="38"/>
      <c r="B204" s="39"/>
      <c r="C204" s="206" t="s">
        <v>176</v>
      </c>
      <c r="D204" s="206" t="s">
        <v>152</v>
      </c>
      <c r="E204" s="207" t="s">
        <v>2298</v>
      </c>
      <c r="F204" s="208" t="s">
        <v>2299</v>
      </c>
      <c r="G204" s="209" t="s">
        <v>310</v>
      </c>
      <c r="H204" s="210">
        <v>4</v>
      </c>
      <c r="I204" s="211"/>
      <c r="J204" s="212">
        <f>ROUND(I204*H204,2)</f>
        <v>0</v>
      </c>
      <c r="K204" s="208" t="s">
        <v>19</v>
      </c>
      <c r="L204" s="44"/>
      <c r="M204" s="213" t="s">
        <v>19</v>
      </c>
      <c r="N204" s="214" t="s">
        <v>46</v>
      </c>
      <c r="O204" s="84"/>
      <c r="P204" s="215">
        <f>O204*H204</f>
        <v>0</v>
      </c>
      <c r="Q204" s="215">
        <v>0.00040999999999999999</v>
      </c>
      <c r="R204" s="215">
        <f>Q204*H204</f>
        <v>0.00164</v>
      </c>
      <c r="S204" s="215">
        <v>0</v>
      </c>
      <c r="T204" s="21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7" t="s">
        <v>150</v>
      </c>
      <c r="AT204" s="217" t="s">
        <v>152</v>
      </c>
      <c r="AU204" s="217" t="s">
        <v>79</v>
      </c>
      <c r="AY204" s="17" t="s">
        <v>151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7" t="s">
        <v>150</v>
      </c>
      <c r="BK204" s="218">
        <f>ROUND(I204*H204,2)</f>
        <v>0</v>
      </c>
      <c r="BL204" s="17" t="s">
        <v>150</v>
      </c>
      <c r="BM204" s="217" t="s">
        <v>2300</v>
      </c>
    </row>
    <row r="205" s="2" customFormat="1">
      <c r="A205" s="38"/>
      <c r="B205" s="39"/>
      <c r="C205" s="40"/>
      <c r="D205" s="219" t="s">
        <v>157</v>
      </c>
      <c r="E205" s="40"/>
      <c r="F205" s="220" t="s">
        <v>2299</v>
      </c>
      <c r="G205" s="40"/>
      <c r="H205" s="40"/>
      <c r="I205" s="221"/>
      <c r="J205" s="40"/>
      <c r="K205" s="40"/>
      <c r="L205" s="44"/>
      <c r="M205" s="222"/>
      <c r="N205" s="22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157</v>
      </c>
      <c r="AU205" s="17" t="s">
        <v>79</v>
      </c>
    </row>
    <row r="206" s="2" customFormat="1" ht="16.5" customHeight="1">
      <c r="A206" s="38"/>
      <c r="B206" s="39"/>
      <c r="C206" s="206" t="s">
        <v>180</v>
      </c>
      <c r="D206" s="206" t="s">
        <v>152</v>
      </c>
      <c r="E206" s="207" t="s">
        <v>2301</v>
      </c>
      <c r="F206" s="208" t="s">
        <v>2302</v>
      </c>
      <c r="G206" s="209" t="s">
        <v>310</v>
      </c>
      <c r="H206" s="210">
        <v>8</v>
      </c>
      <c r="I206" s="211"/>
      <c r="J206" s="212">
        <f>ROUND(I206*H206,2)</f>
        <v>0</v>
      </c>
      <c r="K206" s="208" t="s">
        <v>19</v>
      </c>
      <c r="L206" s="44"/>
      <c r="M206" s="213" t="s">
        <v>19</v>
      </c>
      <c r="N206" s="214" t="s">
        <v>46</v>
      </c>
      <c r="O206" s="84"/>
      <c r="P206" s="215">
        <f>O206*H206</f>
        <v>0</v>
      </c>
      <c r="Q206" s="215">
        <v>0.00048000000000000001</v>
      </c>
      <c r="R206" s="215">
        <f>Q206*H206</f>
        <v>0.0038400000000000001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150</v>
      </c>
      <c r="AT206" s="217" t="s">
        <v>152</v>
      </c>
      <c r="AU206" s="217" t="s">
        <v>79</v>
      </c>
      <c r="AY206" s="17" t="s">
        <v>151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150</v>
      </c>
      <c r="BK206" s="218">
        <f>ROUND(I206*H206,2)</f>
        <v>0</v>
      </c>
      <c r="BL206" s="17" t="s">
        <v>150</v>
      </c>
      <c r="BM206" s="217" t="s">
        <v>2303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2302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79</v>
      </c>
    </row>
    <row r="208" s="2" customFormat="1" ht="16.5" customHeight="1">
      <c r="A208" s="38"/>
      <c r="B208" s="39"/>
      <c r="C208" s="206" t="s">
        <v>184</v>
      </c>
      <c r="D208" s="206" t="s">
        <v>152</v>
      </c>
      <c r="E208" s="207" t="s">
        <v>2304</v>
      </c>
      <c r="F208" s="208" t="s">
        <v>2305</v>
      </c>
      <c r="G208" s="209" t="s">
        <v>310</v>
      </c>
      <c r="H208" s="210">
        <v>2</v>
      </c>
      <c r="I208" s="211"/>
      <c r="J208" s="212">
        <f>ROUND(I208*H208,2)</f>
        <v>0</v>
      </c>
      <c r="K208" s="208" t="s">
        <v>19</v>
      </c>
      <c r="L208" s="44"/>
      <c r="M208" s="213" t="s">
        <v>19</v>
      </c>
      <c r="N208" s="214" t="s">
        <v>46</v>
      </c>
      <c r="O208" s="84"/>
      <c r="P208" s="215">
        <f>O208*H208</f>
        <v>0</v>
      </c>
      <c r="Q208" s="215">
        <v>0.00071000000000000002</v>
      </c>
      <c r="R208" s="215">
        <f>Q208*H208</f>
        <v>0.00142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150</v>
      </c>
      <c r="AT208" s="217" t="s">
        <v>152</v>
      </c>
      <c r="AU208" s="217" t="s">
        <v>79</v>
      </c>
      <c r="AY208" s="17" t="s">
        <v>151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150</v>
      </c>
      <c r="BK208" s="218">
        <f>ROUND(I208*H208,2)</f>
        <v>0</v>
      </c>
      <c r="BL208" s="17" t="s">
        <v>150</v>
      </c>
      <c r="BM208" s="217" t="s">
        <v>2306</v>
      </c>
    </row>
    <row r="209" s="2" customFormat="1">
      <c r="A209" s="38"/>
      <c r="B209" s="39"/>
      <c r="C209" s="40"/>
      <c r="D209" s="219" t="s">
        <v>157</v>
      </c>
      <c r="E209" s="40"/>
      <c r="F209" s="220" t="s">
        <v>2305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157</v>
      </c>
      <c r="AU209" s="17" t="s">
        <v>79</v>
      </c>
    </row>
    <row r="210" s="2" customFormat="1" ht="16.5" customHeight="1">
      <c r="A210" s="38"/>
      <c r="B210" s="39"/>
      <c r="C210" s="206" t="s">
        <v>188</v>
      </c>
      <c r="D210" s="206" t="s">
        <v>152</v>
      </c>
      <c r="E210" s="207" t="s">
        <v>2307</v>
      </c>
      <c r="F210" s="208" t="s">
        <v>2308</v>
      </c>
      <c r="G210" s="209" t="s">
        <v>310</v>
      </c>
      <c r="H210" s="210">
        <v>4</v>
      </c>
      <c r="I210" s="211"/>
      <c r="J210" s="212">
        <f>ROUND(I210*H210,2)</f>
        <v>0</v>
      </c>
      <c r="K210" s="208" t="s">
        <v>19</v>
      </c>
      <c r="L210" s="44"/>
      <c r="M210" s="213" t="s">
        <v>19</v>
      </c>
      <c r="N210" s="214" t="s">
        <v>46</v>
      </c>
      <c r="O210" s="84"/>
      <c r="P210" s="215">
        <f>O210*H210</f>
        <v>0</v>
      </c>
      <c r="Q210" s="215">
        <v>0.0022399999999999998</v>
      </c>
      <c r="R210" s="215">
        <f>Q210*H210</f>
        <v>0.0089599999999999992</v>
      </c>
      <c r="S210" s="215">
        <v>0</v>
      </c>
      <c r="T210" s="21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7" t="s">
        <v>150</v>
      </c>
      <c r="AT210" s="217" t="s">
        <v>152</v>
      </c>
      <c r="AU210" s="217" t="s">
        <v>79</v>
      </c>
      <c r="AY210" s="17" t="s">
        <v>151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7" t="s">
        <v>150</v>
      </c>
      <c r="BK210" s="218">
        <f>ROUND(I210*H210,2)</f>
        <v>0</v>
      </c>
      <c r="BL210" s="17" t="s">
        <v>150</v>
      </c>
      <c r="BM210" s="217" t="s">
        <v>2309</v>
      </c>
    </row>
    <row r="211" s="2" customFormat="1">
      <c r="A211" s="38"/>
      <c r="B211" s="39"/>
      <c r="C211" s="40"/>
      <c r="D211" s="219" t="s">
        <v>157</v>
      </c>
      <c r="E211" s="40"/>
      <c r="F211" s="220" t="s">
        <v>2308</v>
      </c>
      <c r="G211" s="40"/>
      <c r="H211" s="40"/>
      <c r="I211" s="221"/>
      <c r="J211" s="40"/>
      <c r="K211" s="40"/>
      <c r="L211" s="44"/>
      <c r="M211" s="222"/>
      <c r="N211" s="223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157</v>
      </c>
      <c r="AU211" s="17" t="s">
        <v>79</v>
      </c>
    </row>
    <row r="212" s="2" customFormat="1" ht="16.5" customHeight="1">
      <c r="A212" s="38"/>
      <c r="B212" s="39"/>
      <c r="C212" s="206" t="s">
        <v>194</v>
      </c>
      <c r="D212" s="206" t="s">
        <v>152</v>
      </c>
      <c r="E212" s="207" t="s">
        <v>2310</v>
      </c>
      <c r="F212" s="208" t="s">
        <v>2311</v>
      </c>
      <c r="G212" s="209" t="s">
        <v>359</v>
      </c>
      <c r="H212" s="210">
        <v>2</v>
      </c>
      <c r="I212" s="211"/>
      <c r="J212" s="212">
        <f>ROUND(I212*H212,2)</f>
        <v>0</v>
      </c>
      <c r="K212" s="208" t="s">
        <v>19</v>
      </c>
      <c r="L212" s="44"/>
      <c r="M212" s="213" t="s">
        <v>19</v>
      </c>
      <c r="N212" s="214" t="s">
        <v>46</v>
      </c>
      <c r="O212" s="84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7" t="s">
        <v>150</v>
      </c>
      <c r="AT212" s="217" t="s">
        <v>152</v>
      </c>
      <c r="AU212" s="217" t="s">
        <v>79</v>
      </c>
      <c r="AY212" s="17" t="s">
        <v>151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7" t="s">
        <v>150</v>
      </c>
      <c r="BK212" s="218">
        <f>ROUND(I212*H212,2)</f>
        <v>0</v>
      </c>
      <c r="BL212" s="17" t="s">
        <v>150</v>
      </c>
      <c r="BM212" s="217" t="s">
        <v>2312</v>
      </c>
    </row>
    <row r="213" s="2" customFormat="1">
      <c r="A213" s="38"/>
      <c r="B213" s="39"/>
      <c r="C213" s="40"/>
      <c r="D213" s="219" t="s">
        <v>157</v>
      </c>
      <c r="E213" s="40"/>
      <c r="F213" s="220" t="s">
        <v>2311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157</v>
      </c>
      <c r="AU213" s="17" t="s">
        <v>79</v>
      </c>
    </row>
    <row r="214" s="2" customFormat="1" ht="16.5" customHeight="1">
      <c r="A214" s="38"/>
      <c r="B214" s="39"/>
      <c r="C214" s="206" t="s">
        <v>198</v>
      </c>
      <c r="D214" s="206" t="s">
        <v>152</v>
      </c>
      <c r="E214" s="207" t="s">
        <v>2313</v>
      </c>
      <c r="F214" s="208" t="s">
        <v>2314</v>
      </c>
      <c r="G214" s="209" t="s">
        <v>359</v>
      </c>
      <c r="H214" s="210">
        <v>8</v>
      </c>
      <c r="I214" s="211"/>
      <c r="J214" s="212">
        <f>ROUND(I214*H214,2)</f>
        <v>0</v>
      </c>
      <c r="K214" s="208" t="s">
        <v>19</v>
      </c>
      <c r="L214" s="44"/>
      <c r="M214" s="213" t="s">
        <v>19</v>
      </c>
      <c r="N214" s="214" t="s">
        <v>46</v>
      </c>
      <c r="O214" s="84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150</v>
      </c>
      <c r="AT214" s="217" t="s">
        <v>152</v>
      </c>
      <c r="AU214" s="217" t="s">
        <v>79</v>
      </c>
      <c r="AY214" s="17" t="s">
        <v>151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150</v>
      </c>
      <c r="BK214" s="218">
        <f>ROUND(I214*H214,2)</f>
        <v>0</v>
      </c>
      <c r="BL214" s="17" t="s">
        <v>150</v>
      </c>
      <c r="BM214" s="217" t="s">
        <v>2315</v>
      </c>
    </row>
    <row r="215" s="2" customFormat="1">
      <c r="A215" s="38"/>
      <c r="B215" s="39"/>
      <c r="C215" s="40"/>
      <c r="D215" s="219" t="s">
        <v>157</v>
      </c>
      <c r="E215" s="40"/>
      <c r="F215" s="220" t="s">
        <v>2314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157</v>
      </c>
      <c r="AU215" s="17" t="s">
        <v>79</v>
      </c>
    </row>
    <row r="216" s="2" customFormat="1" ht="16.5" customHeight="1">
      <c r="A216" s="38"/>
      <c r="B216" s="39"/>
      <c r="C216" s="206" t="s">
        <v>202</v>
      </c>
      <c r="D216" s="206" t="s">
        <v>152</v>
      </c>
      <c r="E216" s="207" t="s">
        <v>2316</v>
      </c>
      <c r="F216" s="208" t="s">
        <v>2317</v>
      </c>
      <c r="G216" s="209" t="s">
        <v>359</v>
      </c>
      <c r="H216" s="210">
        <v>4</v>
      </c>
      <c r="I216" s="211"/>
      <c r="J216" s="212">
        <f>ROUND(I216*H216,2)</f>
        <v>0</v>
      </c>
      <c r="K216" s="208" t="s">
        <v>19</v>
      </c>
      <c r="L216" s="44"/>
      <c r="M216" s="213" t="s">
        <v>19</v>
      </c>
      <c r="N216" s="214" t="s">
        <v>46</v>
      </c>
      <c r="O216" s="84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150</v>
      </c>
      <c r="AT216" s="217" t="s">
        <v>152</v>
      </c>
      <c r="AU216" s="217" t="s">
        <v>79</v>
      </c>
      <c r="AY216" s="17" t="s">
        <v>151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150</v>
      </c>
      <c r="BK216" s="218">
        <f>ROUND(I216*H216,2)</f>
        <v>0</v>
      </c>
      <c r="BL216" s="17" t="s">
        <v>150</v>
      </c>
      <c r="BM216" s="217" t="s">
        <v>2318</v>
      </c>
    </row>
    <row r="217" s="2" customFormat="1">
      <c r="A217" s="38"/>
      <c r="B217" s="39"/>
      <c r="C217" s="40"/>
      <c r="D217" s="219" t="s">
        <v>157</v>
      </c>
      <c r="E217" s="40"/>
      <c r="F217" s="220" t="s">
        <v>2317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157</v>
      </c>
      <c r="AU217" s="17" t="s">
        <v>79</v>
      </c>
    </row>
    <row r="218" s="2" customFormat="1" ht="16.5" customHeight="1">
      <c r="A218" s="38"/>
      <c r="B218" s="39"/>
      <c r="C218" s="206" t="s">
        <v>206</v>
      </c>
      <c r="D218" s="206" t="s">
        <v>152</v>
      </c>
      <c r="E218" s="207" t="s">
        <v>2319</v>
      </c>
      <c r="F218" s="208" t="s">
        <v>2320</v>
      </c>
      <c r="G218" s="209" t="s">
        <v>359</v>
      </c>
      <c r="H218" s="210">
        <v>6</v>
      </c>
      <c r="I218" s="211"/>
      <c r="J218" s="212">
        <f>ROUND(I218*H218,2)</f>
        <v>0</v>
      </c>
      <c r="K218" s="208" t="s">
        <v>19</v>
      </c>
      <c r="L218" s="44"/>
      <c r="M218" s="213" t="s">
        <v>19</v>
      </c>
      <c r="N218" s="214" t="s">
        <v>46</v>
      </c>
      <c r="O218" s="84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7" t="s">
        <v>150</v>
      </c>
      <c r="AT218" s="217" t="s">
        <v>152</v>
      </c>
      <c r="AU218" s="217" t="s">
        <v>79</v>
      </c>
      <c r="AY218" s="17" t="s">
        <v>151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7" t="s">
        <v>150</v>
      </c>
      <c r="BK218" s="218">
        <f>ROUND(I218*H218,2)</f>
        <v>0</v>
      </c>
      <c r="BL218" s="17" t="s">
        <v>150</v>
      </c>
      <c r="BM218" s="217" t="s">
        <v>2321</v>
      </c>
    </row>
    <row r="219" s="2" customFormat="1">
      <c r="A219" s="38"/>
      <c r="B219" s="39"/>
      <c r="C219" s="40"/>
      <c r="D219" s="219" t="s">
        <v>157</v>
      </c>
      <c r="E219" s="40"/>
      <c r="F219" s="220" t="s">
        <v>2320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157</v>
      </c>
      <c r="AU219" s="17" t="s">
        <v>79</v>
      </c>
    </row>
    <row r="220" s="2" customFormat="1" ht="16.5" customHeight="1">
      <c r="A220" s="38"/>
      <c r="B220" s="39"/>
      <c r="C220" s="206" t="s">
        <v>210</v>
      </c>
      <c r="D220" s="206" t="s">
        <v>152</v>
      </c>
      <c r="E220" s="207" t="s">
        <v>2322</v>
      </c>
      <c r="F220" s="208" t="s">
        <v>2323</v>
      </c>
      <c r="G220" s="209" t="s">
        <v>359</v>
      </c>
      <c r="H220" s="210">
        <v>3</v>
      </c>
      <c r="I220" s="211"/>
      <c r="J220" s="212">
        <f>ROUND(I220*H220,2)</f>
        <v>0</v>
      </c>
      <c r="K220" s="208" t="s">
        <v>19</v>
      </c>
      <c r="L220" s="44"/>
      <c r="M220" s="213" t="s">
        <v>19</v>
      </c>
      <c r="N220" s="214" t="s">
        <v>46</v>
      </c>
      <c r="O220" s="84"/>
      <c r="P220" s="215">
        <f>O220*H220</f>
        <v>0</v>
      </c>
      <c r="Q220" s="215">
        <v>0.0010100000000000001</v>
      </c>
      <c r="R220" s="215">
        <f>Q220*H220</f>
        <v>0.0030300000000000001</v>
      </c>
      <c r="S220" s="215">
        <v>0</v>
      </c>
      <c r="T220" s="21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7" t="s">
        <v>150</v>
      </c>
      <c r="AT220" s="217" t="s">
        <v>152</v>
      </c>
      <c r="AU220" s="217" t="s">
        <v>79</v>
      </c>
      <c r="AY220" s="17" t="s">
        <v>151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7" t="s">
        <v>150</v>
      </c>
      <c r="BK220" s="218">
        <f>ROUND(I220*H220,2)</f>
        <v>0</v>
      </c>
      <c r="BL220" s="17" t="s">
        <v>150</v>
      </c>
      <c r="BM220" s="217" t="s">
        <v>2324</v>
      </c>
    </row>
    <row r="221" s="2" customFormat="1">
      <c r="A221" s="38"/>
      <c r="B221" s="39"/>
      <c r="C221" s="40"/>
      <c r="D221" s="219" t="s">
        <v>157</v>
      </c>
      <c r="E221" s="40"/>
      <c r="F221" s="220" t="s">
        <v>2323</v>
      </c>
      <c r="G221" s="40"/>
      <c r="H221" s="40"/>
      <c r="I221" s="221"/>
      <c r="J221" s="40"/>
      <c r="K221" s="40"/>
      <c r="L221" s="44"/>
      <c r="M221" s="222"/>
      <c r="N221" s="223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157</v>
      </c>
      <c r="AU221" s="17" t="s">
        <v>79</v>
      </c>
    </row>
    <row r="222" s="2" customFormat="1" ht="16.5" customHeight="1">
      <c r="A222" s="38"/>
      <c r="B222" s="39"/>
      <c r="C222" s="206" t="s">
        <v>214</v>
      </c>
      <c r="D222" s="206" t="s">
        <v>152</v>
      </c>
      <c r="E222" s="207" t="s">
        <v>2325</v>
      </c>
      <c r="F222" s="208" t="s">
        <v>2326</v>
      </c>
      <c r="G222" s="209" t="s">
        <v>359</v>
      </c>
      <c r="H222" s="210">
        <v>1</v>
      </c>
      <c r="I222" s="211"/>
      <c r="J222" s="212">
        <f>ROUND(I222*H222,2)</f>
        <v>0</v>
      </c>
      <c r="K222" s="208" t="s">
        <v>19</v>
      </c>
      <c r="L222" s="44"/>
      <c r="M222" s="213" t="s">
        <v>19</v>
      </c>
      <c r="N222" s="214" t="s">
        <v>46</v>
      </c>
      <c r="O222" s="84"/>
      <c r="P222" s="215">
        <f>O222*H222</f>
        <v>0</v>
      </c>
      <c r="Q222" s="215">
        <v>0.00051000000000000004</v>
      </c>
      <c r="R222" s="215">
        <f>Q222*H222</f>
        <v>0.00051000000000000004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150</v>
      </c>
      <c r="AT222" s="217" t="s">
        <v>152</v>
      </c>
      <c r="AU222" s="217" t="s">
        <v>79</v>
      </c>
      <c r="AY222" s="17" t="s">
        <v>151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150</v>
      </c>
      <c r="BK222" s="218">
        <f>ROUND(I222*H222,2)</f>
        <v>0</v>
      </c>
      <c r="BL222" s="17" t="s">
        <v>150</v>
      </c>
      <c r="BM222" s="217" t="s">
        <v>2327</v>
      </c>
    </row>
    <row r="223" s="2" customFormat="1">
      <c r="A223" s="38"/>
      <c r="B223" s="39"/>
      <c r="C223" s="40"/>
      <c r="D223" s="219" t="s">
        <v>157</v>
      </c>
      <c r="E223" s="40"/>
      <c r="F223" s="220" t="s">
        <v>2326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157</v>
      </c>
      <c r="AU223" s="17" t="s">
        <v>79</v>
      </c>
    </row>
    <row r="224" s="2" customFormat="1" ht="16.5" customHeight="1">
      <c r="A224" s="38"/>
      <c r="B224" s="39"/>
      <c r="C224" s="206" t="s">
        <v>218</v>
      </c>
      <c r="D224" s="206" t="s">
        <v>152</v>
      </c>
      <c r="E224" s="207" t="s">
        <v>2328</v>
      </c>
      <c r="F224" s="208" t="s">
        <v>2329</v>
      </c>
      <c r="G224" s="209" t="s">
        <v>310</v>
      </c>
      <c r="H224" s="210">
        <v>51</v>
      </c>
      <c r="I224" s="211"/>
      <c r="J224" s="212">
        <f>ROUND(I224*H224,2)</f>
        <v>0</v>
      </c>
      <c r="K224" s="208" t="s">
        <v>19</v>
      </c>
      <c r="L224" s="44"/>
      <c r="M224" s="213" t="s">
        <v>19</v>
      </c>
      <c r="N224" s="214" t="s">
        <v>46</v>
      </c>
      <c r="O224" s="84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7" t="s">
        <v>150</v>
      </c>
      <c r="AT224" s="217" t="s">
        <v>152</v>
      </c>
      <c r="AU224" s="217" t="s">
        <v>79</v>
      </c>
      <c r="AY224" s="17" t="s">
        <v>151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7" t="s">
        <v>150</v>
      </c>
      <c r="BK224" s="218">
        <f>ROUND(I224*H224,2)</f>
        <v>0</v>
      </c>
      <c r="BL224" s="17" t="s">
        <v>150</v>
      </c>
      <c r="BM224" s="217" t="s">
        <v>2330</v>
      </c>
    </row>
    <row r="225" s="2" customFormat="1">
      <c r="A225" s="38"/>
      <c r="B225" s="39"/>
      <c r="C225" s="40"/>
      <c r="D225" s="219" t="s">
        <v>157</v>
      </c>
      <c r="E225" s="40"/>
      <c r="F225" s="220" t="s">
        <v>2329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157</v>
      </c>
      <c r="AU225" s="17" t="s">
        <v>79</v>
      </c>
    </row>
    <row r="226" s="12" customFormat="1">
      <c r="A226" s="12"/>
      <c r="B226" s="224"/>
      <c r="C226" s="225"/>
      <c r="D226" s="219" t="s">
        <v>159</v>
      </c>
      <c r="E226" s="226" t="s">
        <v>641</v>
      </c>
      <c r="F226" s="227" t="s">
        <v>2331</v>
      </c>
      <c r="G226" s="225"/>
      <c r="H226" s="228">
        <v>51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34" t="s">
        <v>159</v>
      </c>
      <c r="AU226" s="234" t="s">
        <v>79</v>
      </c>
      <c r="AV226" s="12" t="s">
        <v>86</v>
      </c>
      <c r="AW226" s="12" t="s">
        <v>35</v>
      </c>
      <c r="AX226" s="12" t="s">
        <v>79</v>
      </c>
      <c r="AY226" s="234" t="s">
        <v>151</v>
      </c>
    </row>
    <row r="227" s="2" customFormat="1" ht="16.5" customHeight="1">
      <c r="A227" s="38"/>
      <c r="B227" s="39"/>
      <c r="C227" s="206" t="s">
        <v>222</v>
      </c>
      <c r="D227" s="206" t="s">
        <v>152</v>
      </c>
      <c r="E227" s="207" t="s">
        <v>2332</v>
      </c>
      <c r="F227" s="208" t="s">
        <v>2333</v>
      </c>
      <c r="G227" s="209" t="s">
        <v>310</v>
      </c>
      <c r="H227" s="210">
        <v>27</v>
      </c>
      <c r="I227" s="211"/>
      <c r="J227" s="212">
        <f>ROUND(I227*H227,2)</f>
        <v>0</v>
      </c>
      <c r="K227" s="208" t="s">
        <v>19</v>
      </c>
      <c r="L227" s="44"/>
      <c r="M227" s="213" t="s">
        <v>19</v>
      </c>
      <c r="N227" s="214" t="s">
        <v>46</v>
      </c>
      <c r="O227" s="84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7" t="s">
        <v>150</v>
      </c>
      <c r="AT227" s="217" t="s">
        <v>152</v>
      </c>
      <c r="AU227" s="217" t="s">
        <v>79</v>
      </c>
      <c r="AY227" s="17" t="s">
        <v>151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7" t="s">
        <v>150</v>
      </c>
      <c r="BK227" s="218">
        <f>ROUND(I227*H227,2)</f>
        <v>0</v>
      </c>
      <c r="BL227" s="17" t="s">
        <v>150</v>
      </c>
      <c r="BM227" s="217" t="s">
        <v>2334</v>
      </c>
    </row>
    <row r="228" s="2" customFormat="1">
      <c r="A228" s="38"/>
      <c r="B228" s="39"/>
      <c r="C228" s="40"/>
      <c r="D228" s="219" t="s">
        <v>157</v>
      </c>
      <c r="E228" s="40"/>
      <c r="F228" s="220" t="s">
        <v>2333</v>
      </c>
      <c r="G228" s="40"/>
      <c r="H228" s="40"/>
      <c r="I228" s="221"/>
      <c r="J228" s="40"/>
      <c r="K228" s="40"/>
      <c r="L228" s="44"/>
      <c r="M228" s="222"/>
      <c r="N228" s="223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157</v>
      </c>
      <c r="AU228" s="17" t="s">
        <v>79</v>
      </c>
    </row>
    <row r="229" s="12" customFormat="1">
      <c r="A229" s="12"/>
      <c r="B229" s="224"/>
      <c r="C229" s="225"/>
      <c r="D229" s="219" t="s">
        <v>159</v>
      </c>
      <c r="E229" s="226" t="s">
        <v>646</v>
      </c>
      <c r="F229" s="227" t="s">
        <v>2335</v>
      </c>
      <c r="G229" s="225"/>
      <c r="H229" s="228">
        <v>27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4" t="s">
        <v>159</v>
      </c>
      <c r="AU229" s="234" t="s">
        <v>79</v>
      </c>
      <c r="AV229" s="12" t="s">
        <v>86</v>
      </c>
      <c r="AW229" s="12" t="s">
        <v>35</v>
      </c>
      <c r="AX229" s="12" t="s">
        <v>79</v>
      </c>
      <c r="AY229" s="234" t="s">
        <v>151</v>
      </c>
    </row>
    <row r="230" s="2" customFormat="1" ht="16.5" customHeight="1">
      <c r="A230" s="38"/>
      <c r="B230" s="39"/>
      <c r="C230" s="206" t="s">
        <v>503</v>
      </c>
      <c r="D230" s="206" t="s">
        <v>152</v>
      </c>
      <c r="E230" s="207" t="s">
        <v>2336</v>
      </c>
      <c r="F230" s="208" t="s">
        <v>2337</v>
      </c>
      <c r="G230" s="209" t="s">
        <v>242</v>
      </c>
      <c r="H230" s="210">
        <v>0.122</v>
      </c>
      <c r="I230" s="211"/>
      <c r="J230" s="212">
        <f>ROUND(I230*H230,2)</f>
        <v>0</v>
      </c>
      <c r="K230" s="208" t="s">
        <v>19</v>
      </c>
      <c r="L230" s="44"/>
      <c r="M230" s="213" t="s">
        <v>19</v>
      </c>
      <c r="N230" s="214" t="s">
        <v>46</v>
      </c>
      <c r="O230" s="84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150</v>
      </c>
      <c r="AT230" s="217" t="s">
        <v>152</v>
      </c>
      <c r="AU230" s="217" t="s">
        <v>79</v>
      </c>
      <c r="AY230" s="17" t="s">
        <v>151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150</v>
      </c>
      <c r="BK230" s="218">
        <f>ROUND(I230*H230,2)</f>
        <v>0</v>
      </c>
      <c r="BL230" s="17" t="s">
        <v>150</v>
      </c>
      <c r="BM230" s="217" t="s">
        <v>2338</v>
      </c>
    </row>
    <row r="231" s="2" customFormat="1">
      <c r="A231" s="38"/>
      <c r="B231" s="39"/>
      <c r="C231" s="40"/>
      <c r="D231" s="219" t="s">
        <v>157</v>
      </c>
      <c r="E231" s="40"/>
      <c r="F231" s="220" t="s">
        <v>2337</v>
      </c>
      <c r="G231" s="40"/>
      <c r="H231" s="40"/>
      <c r="I231" s="221"/>
      <c r="J231" s="40"/>
      <c r="K231" s="40"/>
      <c r="L231" s="44"/>
      <c r="M231" s="222"/>
      <c r="N231" s="22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157</v>
      </c>
      <c r="AU231" s="17" t="s">
        <v>79</v>
      </c>
    </row>
    <row r="232" s="11" customFormat="1" ht="25.92" customHeight="1">
      <c r="A232" s="11"/>
      <c r="B232" s="192"/>
      <c r="C232" s="193"/>
      <c r="D232" s="194" t="s">
        <v>72</v>
      </c>
      <c r="E232" s="195" t="s">
        <v>2339</v>
      </c>
      <c r="F232" s="195" t="s">
        <v>2340</v>
      </c>
      <c r="G232" s="193"/>
      <c r="H232" s="193"/>
      <c r="I232" s="196"/>
      <c r="J232" s="197">
        <f>BK232</f>
        <v>0</v>
      </c>
      <c r="K232" s="193"/>
      <c r="L232" s="198"/>
      <c r="M232" s="199"/>
      <c r="N232" s="200"/>
      <c r="O232" s="200"/>
      <c r="P232" s="201">
        <f>SUM(P233:P290)</f>
        <v>0</v>
      </c>
      <c r="Q232" s="200"/>
      <c r="R232" s="201">
        <f>SUM(R233:R290)</f>
        <v>0.18836999999999998</v>
      </c>
      <c r="S232" s="200"/>
      <c r="T232" s="202">
        <f>SUM(T233:T290)</f>
        <v>0</v>
      </c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R232" s="203" t="s">
        <v>150</v>
      </c>
      <c r="AT232" s="204" t="s">
        <v>72</v>
      </c>
      <c r="AU232" s="204" t="s">
        <v>8</v>
      </c>
      <c r="AY232" s="203" t="s">
        <v>151</v>
      </c>
      <c r="BK232" s="205">
        <f>SUM(BK233:BK290)</f>
        <v>0</v>
      </c>
    </row>
    <row r="233" s="2" customFormat="1" ht="16.5" customHeight="1">
      <c r="A233" s="38"/>
      <c r="B233" s="39"/>
      <c r="C233" s="206" t="s">
        <v>79</v>
      </c>
      <c r="D233" s="206" t="s">
        <v>152</v>
      </c>
      <c r="E233" s="207" t="s">
        <v>2341</v>
      </c>
      <c r="F233" s="208" t="s">
        <v>2342</v>
      </c>
      <c r="G233" s="209" t="s">
        <v>310</v>
      </c>
      <c r="H233" s="210">
        <v>7</v>
      </c>
      <c r="I233" s="211"/>
      <c r="J233" s="212">
        <f>ROUND(I233*H233,2)</f>
        <v>0</v>
      </c>
      <c r="K233" s="208" t="s">
        <v>19</v>
      </c>
      <c r="L233" s="44"/>
      <c r="M233" s="213" t="s">
        <v>19</v>
      </c>
      <c r="N233" s="214" t="s">
        <v>46</v>
      </c>
      <c r="O233" s="84"/>
      <c r="P233" s="215">
        <f>O233*H233</f>
        <v>0</v>
      </c>
      <c r="Q233" s="215">
        <v>0.0045100000000000001</v>
      </c>
      <c r="R233" s="215">
        <f>Q233*H233</f>
        <v>0.031570000000000001</v>
      </c>
      <c r="S233" s="215">
        <v>0</v>
      </c>
      <c r="T233" s="21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7" t="s">
        <v>150</v>
      </c>
      <c r="AT233" s="217" t="s">
        <v>152</v>
      </c>
      <c r="AU233" s="217" t="s">
        <v>79</v>
      </c>
      <c r="AY233" s="17" t="s">
        <v>151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7" t="s">
        <v>150</v>
      </c>
      <c r="BK233" s="218">
        <f>ROUND(I233*H233,2)</f>
        <v>0</v>
      </c>
      <c r="BL233" s="17" t="s">
        <v>150</v>
      </c>
      <c r="BM233" s="217" t="s">
        <v>2343</v>
      </c>
    </row>
    <row r="234" s="2" customFormat="1">
      <c r="A234" s="38"/>
      <c r="B234" s="39"/>
      <c r="C234" s="40"/>
      <c r="D234" s="219" t="s">
        <v>157</v>
      </c>
      <c r="E234" s="40"/>
      <c r="F234" s="220" t="s">
        <v>2342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157</v>
      </c>
      <c r="AU234" s="17" t="s">
        <v>79</v>
      </c>
    </row>
    <row r="235" s="12" customFormat="1">
      <c r="A235" s="12"/>
      <c r="B235" s="224"/>
      <c r="C235" s="225"/>
      <c r="D235" s="219" t="s">
        <v>159</v>
      </c>
      <c r="E235" s="226" t="s">
        <v>605</v>
      </c>
      <c r="F235" s="227" t="s">
        <v>2344</v>
      </c>
      <c r="G235" s="225"/>
      <c r="H235" s="228">
        <v>7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4" t="s">
        <v>159</v>
      </c>
      <c r="AU235" s="234" t="s">
        <v>79</v>
      </c>
      <c r="AV235" s="12" t="s">
        <v>86</v>
      </c>
      <c r="AW235" s="12" t="s">
        <v>35</v>
      </c>
      <c r="AX235" s="12" t="s">
        <v>79</v>
      </c>
      <c r="AY235" s="234" t="s">
        <v>151</v>
      </c>
    </row>
    <row r="236" s="2" customFormat="1" ht="16.5" customHeight="1">
      <c r="A236" s="38"/>
      <c r="B236" s="39"/>
      <c r="C236" s="206" t="s">
        <v>86</v>
      </c>
      <c r="D236" s="206" t="s">
        <v>152</v>
      </c>
      <c r="E236" s="207" t="s">
        <v>2345</v>
      </c>
      <c r="F236" s="208" t="s">
        <v>2346</v>
      </c>
      <c r="G236" s="209" t="s">
        <v>359</v>
      </c>
      <c r="H236" s="210">
        <v>2</v>
      </c>
      <c r="I236" s="211"/>
      <c r="J236" s="212">
        <f>ROUND(I236*H236,2)</f>
        <v>0</v>
      </c>
      <c r="K236" s="208" t="s">
        <v>19</v>
      </c>
      <c r="L236" s="44"/>
      <c r="M236" s="213" t="s">
        <v>19</v>
      </c>
      <c r="N236" s="214" t="s">
        <v>46</v>
      </c>
      <c r="O236" s="84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7" t="s">
        <v>150</v>
      </c>
      <c r="AT236" s="217" t="s">
        <v>152</v>
      </c>
      <c r="AU236" s="217" t="s">
        <v>79</v>
      </c>
      <c r="AY236" s="17" t="s">
        <v>151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7" t="s">
        <v>150</v>
      </c>
      <c r="BK236" s="218">
        <f>ROUND(I236*H236,2)</f>
        <v>0</v>
      </c>
      <c r="BL236" s="17" t="s">
        <v>150</v>
      </c>
      <c r="BM236" s="217" t="s">
        <v>2347</v>
      </c>
    </row>
    <row r="237" s="2" customFormat="1">
      <c r="A237" s="38"/>
      <c r="B237" s="39"/>
      <c r="C237" s="40"/>
      <c r="D237" s="219" t="s">
        <v>157</v>
      </c>
      <c r="E237" s="40"/>
      <c r="F237" s="220" t="s">
        <v>2346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157</v>
      </c>
      <c r="AU237" s="17" t="s">
        <v>79</v>
      </c>
    </row>
    <row r="238" s="2" customFormat="1" ht="16.5" customHeight="1">
      <c r="A238" s="38"/>
      <c r="B238" s="39"/>
      <c r="C238" s="206" t="s">
        <v>164</v>
      </c>
      <c r="D238" s="206" t="s">
        <v>152</v>
      </c>
      <c r="E238" s="207" t="s">
        <v>2348</v>
      </c>
      <c r="F238" s="208" t="s">
        <v>2349</v>
      </c>
      <c r="G238" s="209" t="s">
        <v>155</v>
      </c>
      <c r="H238" s="210">
        <v>1</v>
      </c>
      <c r="I238" s="211"/>
      <c r="J238" s="212">
        <f>ROUND(I238*H238,2)</f>
        <v>0</v>
      </c>
      <c r="K238" s="208" t="s">
        <v>19</v>
      </c>
      <c r="L238" s="44"/>
      <c r="M238" s="213" t="s">
        <v>19</v>
      </c>
      <c r="N238" s="214" t="s">
        <v>46</v>
      </c>
      <c r="O238" s="84"/>
      <c r="P238" s="215">
        <f>O238*H238</f>
        <v>0</v>
      </c>
      <c r="Q238" s="215">
        <v>0.0085400000000000007</v>
      </c>
      <c r="R238" s="215">
        <f>Q238*H238</f>
        <v>0.0085400000000000007</v>
      </c>
      <c r="S238" s="215">
        <v>0</v>
      </c>
      <c r="T238" s="21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7" t="s">
        <v>150</v>
      </c>
      <c r="AT238" s="217" t="s">
        <v>152</v>
      </c>
      <c r="AU238" s="217" t="s">
        <v>79</v>
      </c>
      <c r="AY238" s="17" t="s">
        <v>151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7" t="s">
        <v>150</v>
      </c>
      <c r="BK238" s="218">
        <f>ROUND(I238*H238,2)</f>
        <v>0</v>
      </c>
      <c r="BL238" s="17" t="s">
        <v>150</v>
      </c>
      <c r="BM238" s="217" t="s">
        <v>2350</v>
      </c>
    </row>
    <row r="239" s="2" customFormat="1">
      <c r="A239" s="38"/>
      <c r="B239" s="39"/>
      <c r="C239" s="40"/>
      <c r="D239" s="219" t="s">
        <v>157</v>
      </c>
      <c r="E239" s="40"/>
      <c r="F239" s="220" t="s">
        <v>2349</v>
      </c>
      <c r="G239" s="40"/>
      <c r="H239" s="40"/>
      <c r="I239" s="221"/>
      <c r="J239" s="40"/>
      <c r="K239" s="40"/>
      <c r="L239" s="44"/>
      <c r="M239" s="222"/>
      <c r="N239" s="22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157</v>
      </c>
      <c r="AU239" s="17" t="s">
        <v>79</v>
      </c>
    </row>
    <row r="240" s="2" customFormat="1" ht="16.5" customHeight="1">
      <c r="A240" s="38"/>
      <c r="B240" s="39"/>
      <c r="C240" s="206" t="s">
        <v>150</v>
      </c>
      <c r="D240" s="206" t="s">
        <v>152</v>
      </c>
      <c r="E240" s="207" t="s">
        <v>2351</v>
      </c>
      <c r="F240" s="208" t="s">
        <v>2352</v>
      </c>
      <c r="G240" s="209" t="s">
        <v>359</v>
      </c>
      <c r="H240" s="210">
        <v>1</v>
      </c>
      <c r="I240" s="211"/>
      <c r="J240" s="212">
        <f>ROUND(I240*H240,2)</f>
        <v>0</v>
      </c>
      <c r="K240" s="208" t="s">
        <v>19</v>
      </c>
      <c r="L240" s="44"/>
      <c r="M240" s="213" t="s">
        <v>19</v>
      </c>
      <c r="N240" s="214" t="s">
        <v>46</v>
      </c>
      <c r="O240" s="84"/>
      <c r="P240" s="215">
        <f>O240*H240</f>
        <v>0</v>
      </c>
      <c r="Q240" s="215">
        <v>0.00155</v>
      </c>
      <c r="R240" s="215">
        <f>Q240*H240</f>
        <v>0.00155</v>
      </c>
      <c r="S240" s="215">
        <v>0</v>
      </c>
      <c r="T240" s="21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150</v>
      </c>
      <c r="AT240" s="217" t="s">
        <v>152</v>
      </c>
      <c r="AU240" s="217" t="s">
        <v>79</v>
      </c>
      <c r="AY240" s="17" t="s">
        <v>151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150</v>
      </c>
      <c r="BK240" s="218">
        <f>ROUND(I240*H240,2)</f>
        <v>0</v>
      </c>
      <c r="BL240" s="17" t="s">
        <v>150</v>
      </c>
      <c r="BM240" s="217" t="s">
        <v>2353</v>
      </c>
    </row>
    <row r="241" s="2" customFormat="1">
      <c r="A241" s="38"/>
      <c r="B241" s="39"/>
      <c r="C241" s="40"/>
      <c r="D241" s="219" t="s">
        <v>157</v>
      </c>
      <c r="E241" s="40"/>
      <c r="F241" s="220" t="s">
        <v>2352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79</v>
      </c>
    </row>
    <row r="242" s="2" customFormat="1" ht="16.5" customHeight="1">
      <c r="A242" s="38"/>
      <c r="B242" s="39"/>
      <c r="C242" s="206" t="s">
        <v>171</v>
      </c>
      <c r="D242" s="206" t="s">
        <v>152</v>
      </c>
      <c r="E242" s="207" t="s">
        <v>2354</v>
      </c>
      <c r="F242" s="208" t="s">
        <v>2355</v>
      </c>
      <c r="G242" s="209" t="s">
        <v>310</v>
      </c>
      <c r="H242" s="210">
        <v>36</v>
      </c>
      <c r="I242" s="211"/>
      <c r="J242" s="212">
        <f>ROUND(I242*H242,2)</f>
        <v>0</v>
      </c>
      <c r="K242" s="208" t="s">
        <v>19</v>
      </c>
      <c r="L242" s="44"/>
      <c r="M242" s="213" t="s">
        <v>19</v>
      </c>
      <c r="N242" s="214" t="s">
        <v>46</v>
      </c>
      <c r="O242" s="84"/>
      <c r="P242" s="215">
        <f>O242*H242</f>
        <v>0</v>
      </c>
      <c r="Q242" s="215">
        <v>0.00097999999999999997</v>
      </c>
      <c r="R242" s="215">
        <f>Q242*H242</f>
        <v>0.035279999999999999</v>
      </c>
      <c r="S242" s="215">
        <v>0</v>
      </c>
      <c r="T242" s="21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7" t="s">
        <v>150</v>
      </c>
      <c r="AT242" s="217" t="s">
        <v>152</v>
      </c>
      <c r="AU242" s="217" t="s">
        <v>79</v>
      </c>
      <c r="AY242" s="17" t="s">
        <v>151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7" t="s">
        <v>150</v>
      </c>
      <c r="BK242" s="218">
        <f>ROUND(I242*H242,2)</f>
        <v>0</v>
      </c>
      <c r="BL242" s="17" t="s">
        <v>150</v>
      </c>
      <c r="BM242" s="217" t="s">
        <v>2356</v>
      </c>
    </row>
    <row r="243" s="2" customFormat="1">
      <c r="A243" s="38"/>
      <c r="B243" s="39"/>
      <c r="C243" s="40"/>
      <c r="D243" s="219" t="s">
        <v>157</v>
      </c>
      <c r="E243" s="40"/>
      <c r="F243" s="220" t="s">
        <v>2355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157</v>
      </c>
      <c r="AU243" s="17" t="s">
        <v>79</v>
      </c>
    </row>
    <row r="244" s="12" customFormat="1">
      <c r="A244" s="12"/>
      <c r="B244" s="224"/>
      <c r="C244" s="225"/>
      <c r="D244" s="219" t="s">
        <v>159</v>
      </c>
      <c r="E244" s="226" t="s">
        <v>651</v>
      </c>
      <c r="F244" s="227" t="s">
        <v>2357</v>
      </c>
      <c r="G244" s="225"/>
      <c r="H244" s="228">
        <v>36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4" t="s">
        <v>159</v>
      </c>
      <c r="AU244" s="234" t="s">
        <v>79</v>
      </c>
      <c r="AV244" s="12" t="s">
        <v>86</v>
      </c>
      <c r="AW244" s="12" t="s">
        <v>35</v>
      </c>
      <c r="AX244" s="12" t="s">
        <v>79</v>
      </c>
      <c r="AY244" s="234" t="s">
        <v>151</v>
      </c>
    </row>
    <row r="245" s="2" customFormat="1" ht="16.5" customHeight="1">
      <c r="A245" s="38"/>
      <c r="B245" s="39"/>
      <c r="C245" s="206" t="s">
        <v>176</v>
      </c>
      <c r="D245" s="206" t="s">
        <v>152</v>
      </c>
      <c r="E245" s="207" t="s">
        <v>2358</v>
      </c>
      <c r="F245" s="208" t="s">
        <v>2359</v>
      </c>
      <c r="G245" s="209" t="s">
        <v>310</v>
      </c>
      <c r="H245" s="210">
        <v>44</v>
      </c>
      <c r="I245" s="211"/>
      <c r="J245" s="212">
        <f>ROUND(I245*H245,2)</f>
        <v>0</v>
      </c>
      <c r="K245" s="208" t="s">
        <v>19</v>
      </c>
      <c r="L245" s="44"/>
      <c r="M245" s="213" t="s">
        <v>19</v>
      </c>
      <c r="N245" s="214" t="s">
        <v>46</v>
      </c>
      <c r="O245" s="84"/>
      <c r="P245" s="215">
        <f>O245*H245</f>
        <v>0</v>
      </c>
      <c r="Q245" s="215">
        <v>0.0012600000000000001</v>
      </c>
      <c r="R245" s="215">
        <f>Q245*H245</f>
        <v>0.055440000000000003</v>
      </c>
      <c r="S245" s="215">
        <v>0</v>
      </c>
      <c r="T245" s="21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150</v>
      </c>
      <c r="AT245" s="217" t="s">
        <v>152</v>
      </c>
      <c r="AU245" s="217" t="s">
        <v>79</v>
      </c>
      <c r="AY245" s="17" t="s">
        <v>151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150</v>
      </c>
      <c r="BK245" s="218">
        <f>ROUND(I245*H245,2)</f>
        <v>0</v>
      </c>
      <c r="BL245" s="17" t="s">
        <v>150</v>
      </c>
      <c r="BM245" s="217" t="s">
        <v>2360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2359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79</v>
      </c>
    </row>
    <row r="247" s="12" customFormat="1">
      <c r="A247" s="12"/>
      <c r="B247" s="224"/>
      <c r="C247" s="225"/>
      <c r="D247" s="219" t="s">
        <v>159</v>
      </c>
      <c r="E247" s="226" t="s">
        <v>590</v>
      </c>
      <c r="F247" s="227" t="s">
        <v>2361</v>
      </c>
      <c r="G247" s="225"/>
      <c r="H247" s="228">
        <v>44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4" t="s">
        <v>159</v>
      </c>
      <c r="AU247" s="234" t="s">
        <v>79</v>
      </c>
      <c r="AV247" s="12" t="s">
        <v>86</v>
      </c>
      <c r="AW247" s="12" t="s">
        <v>35</v>
      </c>
      <c r="AX247" s="12" t="s">
        <v>79</v>
      </c>
      <c r="AY247" s="234" t="s">
        <v>151</v>
      </c>
    </row>
    <row r="248" s="2" customFormat="1" ht="24.15" customHeight="1">
      <c r="A248" s="38"/>
      <c r="B248" s="39"/>
      <c r="C248" s="206" t="s">
        <v>180</v>
      </c>
      <c r="D248" s="206" t="s">
        <v>152</v>
      </c>
      <c r="E248" s="207" t="s">
        <v>2362</v>
      </c>
      <c r="F248" s="208" t="s">
        <v>2363</v>
      </c>
      <c r="G248" s="209" t="s">
        <v>310</v>
      </c>
      <c r="H248" s="210">
        <v>88</v>
      </c>
      <c r="I248" s="211"/>
      <c r="J248" s="212">
        <f>ROUND(I248*H248,2)</f>
        <v>0</v>
      </c>
      <c r="K248" s="208" t="s">
        <v>19</v>
      </c>
      <c r="L248" s="44"/>
      <c r="M248" s="213" t="s">
        <v>19</v>
      </c>
      <c r="N248" s="214" t="s">
        <v>46</v>
      </c>
      <c r="O248" s="84"/>
      <c r="P248" s="215">
        <f>O248*H248</f>
        <v>0</v>
      </c>
      <c r="Q248" s="215">
        <v>9.0000000000000006E-05</v>
      </c>
      <c r="R248" s="215">
        <f>Q248*H248</f>
        <v>0.00792</v>
      </c>
      <c r="S248" s="215">
        <v>0</v>
      </c>
      <c r="T248" s="21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7" t="s">
        <v>150</v>
      </c>
      <c r="AT248" s="217" t="s">
        <v>152</v>
      </c>
      <c r="AU248" s="217" t="s">
        <v>79</v>
      </c>
      <c r="AY248" s="17" t="s">
        <v>151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7" t="s">
        <v>150</v>
      </c>
      <c r="BK248" s="218">
        <f>ROUND(I248*H248,2)</f>
        <v>0</v>
      </c>
      <c r="BL248" s="17" t="s">
        <v>150</v>
      </c>
      <c r="BM248" s="217" t="s">
        <v>2364</v>
      </c>
    </row>
    <row r="249" s="2" customFormat="1">
      <c r="A249" s="38"/>
      <c r="B249" s="39"/>
      <c r="C249" s="40"/>
      <c r="D249" s="219" t="s">
        <v>157</v>
      </c>
      <c r="E249" s="40"/>
      <c r="F249" s="220" t="s">
        <v>2363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157</v>
      </c>
      <c r="AU249" s="17" t="s">
        <v>79</v>
      </c>
    </row>
    <row r="250" s="12" customFormat="1">
      <c r="A250" s="12"/>
      <c r="B250" s="224"/>
      <c r="C250" s="225"/>
      <c r="D250" s="219" t="s">
        <v>159</v>
      </c>
      <c r="E250" s="226" t="s">
        <v>593</v>
      </c>
      <c r="F250" s="227" t="s">
        <v>2365</v>
      </c>
      <c r="G250" s="225"/>
      <c r="H250" s="228">
        <v>88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4" t="s">
        <v>159</v>
      </c>
      <c r="AU250" s="234" t="s">
        <v>79</v>
      </c>
      <c r="AV250" s="12" t="s">
        <v>86</v>
      </c>
      <c r="AW250" s="12" t="s">
        <v>35</v>
      </c>
      <c r="AX250" s="12" t="s">
        <v>79</v>
      </c>
      <c r="AY250" s="234" t="s">
        <v>151</v>
      </c>
    </row>
    <row r="251" s="2" customFormat="1" ht="16.5" customHeight="1">
      <c r="A251" s="38"/>
      <c r="B251" s="39"/>
      <c r="C251" s="206" t="s">
        <v>184</v>
      </c>
      <c r="D251" s="206" t="s">
        <v>152</v>
      </c>
      <c r="E251" s="207" t="s">
        <v>2366</v>
      </c>
      <c r="F251" s="208" t="s">
        <v>2367</v>
      </c>
      <c r="G251" s="209" t="s">
        <v>359</v>
      </c>
      <c r="H251" s="210">
        <v>22</v>
      </c>
      <c r="I251" s="211"/>
      <c r="J251" s="212">
        <f>ROUND(I251*H251,2)</f>
        <v>0</v>
      </c>
      <c r="K251" s="208" t="s">
        <v>19</v>
      </c>
      <c r="L251" s="44"/>
      <c r="M251" s="213" t="s">
        <v>19</v>
      </c>
      <c r="N251" s="214" t="s">
        <v>46</v>
      </c>
      <c r="O251" s="84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7" t="s">
        <v>150</v>
      </c>
      <c r="AT251" s="217" t="s">
        <v>152</v>
      </c>
      <c r="AU251" s="217" t="s">
        <v>79</v>
      </c>
      <c r="AY251" s="17" t="s">
        <v>151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7" t="s">
        <v>150</v>
      </c>
      <c r="BK251" s="218">
        <f>ROUND(I251*H251,2)</f>
        <v>0</v>
      </c>
      <c r="BL251" s="17" t="s">
        <v>150</v>
      </c>
      <c r="BM251" s="217" t="s">
        <v>2368</v>
      </c>
    </row>
    <row r="252" s="2" customFormat="1">
      <c r="A252" s="38"/>
      <c r="B252" s="39"/>
      <c r="C252" s="40"/>
      <c r="D252" s="219" t="s">
        <v>157</v>
      </c>
      <c r="E252" s="40"/>
      <c r="F252" s="220" t="s">
        <v>2367</v>
      </c>
      <c r="G252" s="40"/>
      <c r="H252" s="40"/>
      <c r="I252" s="221"/>
      <c r="J252" s="40"/>
      <c r="K252" s="40"/>
      <c r="L252" s="44"/>
      <c r="M252" s="222"/>
      <c r="N252" s="22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157</v>
      </c>
      <c r="AU252" s="17" t="s">
        <v>79</v>
      </c>
    </row>
    <row r="253" s="12" customFormat="1">
      <c r="A253" s="12"/>
      <c r="B253" s="224"/>
      <c r="C253" s="225"/>
      <c r="D253" s="219" t="s">
        <v>159</v>
      </c>
      <c r="E253" s="226" t="s">
        <v>595</v>
      </c>
      <c r="F253" s="227" t="s">
        <v>2369</v>
      </c>
      <c r="G253" s="225"/>
      <c r="H253" s="228">
        <v>22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4" t="s">
        <v>159</v>
      </c>
      <c r="AU253" s="234" t="s">
        <v>79</v>
      </c>
      <c r="AV253" s="12" t="s">
        <v>86</v>
      </c>
      <c r="AW253" s="12" t="s">
        <v>35</v>
      </c>
      <c r="AX253" s="12" t="s">
        <v>79</v>
      </c>
      <c r="AY253" s="234" t="s">
        <v>151</v>
      </c>
    </row>
    <row r="254" s="2" customFormat="1" ht="16.5" customHeight="1">
      <c r="A254" s="38"/>
      <c r="B254" s="39"/>
      <c r="C254" s="206" t="s">
        <v>188</v>
      </c>
      <c r="D254" s="206" t="s">
        <v>152</v>
      </c>
      <c r="E254" s="207" t="s">
        <v>2370</v>
      </c>
      <c r="F254" s="208" t="s">
        <v>2371</v>
      </c>
      <c r="G254" s="209" t="s">
        <v>359</v>
      </c>
      <c r="H254" s="210">
        <v>22</v>
      </c>
      <c r="I254" s="211"/>
      <c r="J254" s="212">
        <f>ROUND(I254*H254,2)</f>
        <v>0</v>
      </c>
      <c r="K254" s="208" t="s">
        <v>19</v>
      </c>
      <c r="L254" s="44"/>
      <c r="M254" s="213" t="s">
        <v>19</v>
      </c>
      <c r="N254" s="214" t="s">
        <v>46</v>
      </c>
      <c r="O254" s="84"/>
      <c r="P254" s="215">
        <f>O254*H254</f>
        <v>0</v>
      </c>
      <c r="Q254" s="215">
        <v>0.00017000000000000001</v>
      </c>
      <c r="R254" s="215">
        <f>Q254*H254</f>
        <v>0.0037400000000000003</v>
      </c>
      <c r="S254" s="215">
        <v>0</v>
      </c>
      <c r="T254" s="21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150</v>
      </c>
      <c r="AT254" s="217" t="s">
        <v>152</v>
      </c>
      <c r="AU254" s="217" t="s">
        <v>79</v>
      </c>
      <c r="AY254" s="17" t="s">
        <v>151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150</v>
      </c>
      <c r="BK254" s="218">
        <f>ROUND(I254*H254,2)</f>
        <v>0</v>
      </c>
      <c r="BL254" s="17" t="s">
        <v>150</v>
      </c>
      <c r="BM254" s="217" t="s">
        <v>2372</v>
      </c>
    </row>
    <row r="255" s="2" customFormat="1">
      <c r="A255" s="38"/>
      <c r="B255" s="39"/>
      <c r="C255" s="40"/>
      <c r="D255" s="219" t="s">
        <v>157</v>
      </c>
      <c r="E255" s="40"/>
      <c r="F255" s="220" t="s">
        <v>2371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157</v>
      </c>
      <c r="AU255" s="17" t="s">
        <v>79</v>
      </c>
    </row>
    <row r="256" s="2" customFormat="1" ht="16.5" customHeight="1">
      <c r="A256" s="38"/>
      <c r="B256" s="39"/>
      <c r="C256" s="206" t="s">
        <v>194</v>
      </c>
      <c r="D256" s="206" t="s">
        <v>152</v>
      </c>
      <c r="E256" s="207" t="s">
        <v>2373</v>
      </c>
      <c r="F256" s="208" t="s">
        <v>2374</v>
      </c>
      <c r="G256" s="209" t="s">
        <v>359</v>
      </c>
      <c r="H256" s="210">
        <v>2</v>
      </c>
      <c r="I256" s="211"/>
      <c r="J256" s="212">
        <f>ROUND(I256*H256,2)</f>
        <v>0</v>
      </c>
      <c r="K256" s="208" t="s">
        <v>19</v>
      </c>
      <c r="L256" s="44"/>
      <c r="M256" s="213" t="s">
        <v>19</v>
      </c>
      <c r="N256" s="214" t="s">
        <v>46</v>
      </c>
      <c r="O256" s="84"/>
      <c r="P256" s="215">
        <f>O256*H256</f>
        <v>0</v>
      </c>
      <c r="Q256" s="215">
        <v>0.00018000000000000001</v>
      </c>
      <c r="R256" s="215">
        <f>Q256*H256</f>
        <v>0.00036000000000000002</v>
      </c>
      <c r="S256" s="215">
        <v>0</v>
      </c>
      <c r="T256" s="21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7" t="s">
        <v>150</v>
      </c>
      <c r="AT256" s="217" t="s">
        <v>152</v>
      </c>
      <c r="AU256" s="217" t="s">
        <v>79</v>
      </c>
      <c r="AY256" s="17" t="s">
        <v>151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7" t="s">
        <v>150</v>
      </c>
      <c r="BK256" s="218">
        <f>ROUND(I256*H256,2)</f>
        <v>0</v>
      </c>
      <c r="BL256" s="17" t="s">
        <v>150</v>
      </c>
      <c r="BM256" s="217" t="s">
        <v>2375</v>
      </c>
    </row>
    <row r="257" s="2" customFormat="1">
      <c r="A257" s="38"/>
      <c r="B257" s="39"/>
      <c r="C257" s="40"/>
      <c r="D257" s="219" t="s">
        <v>157</v>
      </c>
      <c r="E257" s="40"/>
      <c r="F257" s="220" t="s">
        <v>2374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157</v>
      </c>
      <c r="AU257" s="17" t="s">
        <v>79</v>
      </c>
    </row>
    <row r="258" s="2" customFormat="1" ht="16.5" customHeight="1">
      <c r="A258" s="38"/>
      <c r="B258" s="39"/>
      <c r="C258" s="206" t="s">
        <v>198</v>
      </c>
      <c r="D258" s="206" t="s">
        <v>152</v>
      </c>
      <c r="E258" s="207" t="s">
        <v>2376</v>
      </c>
      <c r="F258" s="208" t="s">
        <v>2377</v>
      </c>
      <c r="G258" s="209" t="s">
        <v>359</v>
      </c>
      <c r="H258" s="210">
        <v>2</v>
      </c>
      <c r="I258" s="211"/>
      <c r="J258" s="212">
        <f>ROUND(I258*H258,2)</f>
        <v>0</v>
      </c>
      <c r="K258" s="208" t="s">
        <v>19</v>
      </c>
      <c r="L258" s="44"/>
      <c r="M258" s="213" t="s">
        <v>19</v>
      </c>
      <c r="N258" s="214" t="s">
        <v>46</v>
      </c>
      <c r="O258" s="84"/>
      <c r="P258" s="215">
        <f>O258*H258</f>
        <v>0</v>
      </c>
      <c r="Q258" s="215">
        <v>0.00029999999999999997</v>
      </c>
      <c r="R258" s="215">
        <f>Q258*H258</f>
        <v>0.00059999999999999995</v>
      </c>
      <c r="S258" s="215">
        <v>0</v>
      </c>
      <c r="T258" s="21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7" t="s">
        <v>150</v>
      </c>
      <c r="AT258" s="217" t="s">
        <v>152</v>
      </c>
      <c r="AU258" s="217" t="s">
        <v>79</v>
      </c>
      <c r="AY258" s="17" t="s">
        <v>151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7" t="s">
        <v>150</v>
      </c>
      <c r="BK258" s="218">
        <f>ROUND(I258*H258,2)</f>
        <v>0</v>
      </c>
      <c r="BL258" s="17" t="s">
        <v>150</v>
      </c>
      <c r="BM258" s="217" t="s">
        <v>2378</v>
      </c>
    </row>
    <row r="259" s="2" customFormat="1">
      <c r="A259" s="38"/>
      <c r="B259" s="39"/>
      <c r="C259" s="40"/>
      <c r="D259" s="219" t="s">
        <v>157</v>
      </c>
      <c r="E259" s="40"/>
      <c r="F259" s="220" t="s">
        <v>2377</v>
      </c>
      <c r="G259" s="40"/>
      <c r="H259" s="40"/>
      <c r="I259" s="221"/>
      <c r="J259" s="40"/>
      <c r="K259" s="40"/>
      <c r="L259" s="44"/>
      <c r="M259" s="222"/>
      <c r="N259" s="223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157</v>
      </c>
      <c r="AU259" s="17" t="s">
        <v>79</v>
      </c>
    </row>
    <row r="260" s="2" customFormat="1" ht="16.5" customHeight="1">
      <c r="A260" s="38"/>
      <c r="B260" s="39"/>
      <c r="C260" s="206" t="s">
        <v>202</v>
      </c>
      <c r="D260" s="206" t="s">
        <v>152</v>
      </c>
      <c r="E260" s="207" t="s">
        <v>2379</v>
      </c>
      <c r="F260" s="208" t="s">
        <v>2380</v>
      </c>
      <c r="G260" s="209" t="s">
        <v>359</v>
      </c>
      <c r="H260" s="210">
        <v>2</v>
      </c>
      <c r="I260" s="211"/>
      <c r="J260" s="212">
        <f>ROUND(I260*H260,2)</f>
        <v>0</v>
      </c>
      <c r="K260" s="208" t="s">
        <v>19</v>
      </c>
      <c r="L260" s="44"/>
      <c r="M260" s="213" t="s">
        <v>19</v>
      </c>
      <c r="N260" s="214" t="s">
        <v>46</v>
      </c>
      <c r="O260" s="84"/>
      <c r="P260" s="215">
        <f>O260*H260</f>
        <v>0</v>
      </c>
      <c r="Q260" s="215">
        <v>0.00029999999999999997</v>
      </c>
      <c r="R260" s="215">
        <f>Q260*H260</f>
        <v>0.00059999999999999995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150</v>
      </c>
      <c r="AT260" s="217" t="s">
        <v>152</v>
      </c>
      <c r="AU260" s="217" t="s">
        <v>79</v>
      </c>
      <c r="AY260" s="17" t="s">
        <v>151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150</v>
      </c>
      <c r="BK260" s="218">
        <f>ROUND(I260*H260,2)</f>
        <v>0</v>
      </c>
      <c r="BL260" s="17" t="s">
        <v>150</v>
      </c>
      <c r="BM260" s="217" t="s">
        <v>2381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2380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79</v>
      </c>
    </row>
    <row r="262" s="2" customFormat="1" ht="16.5" customHeight="1">
      <c r="A262" s="38"/>
      <c r="B262" s="39"/>
      <c r="C262" s="206" t="s">
        <v>206</v>
      </c>
      <c r="D262" s="206" t="s">
        <v>152</v>
      </c>
      <c r="E262" s="207" t="s">
        <v>2382</v>
      </c>
      <c r="F262" s="208" t="s">
        <v>2383</v>
      </c>
      <c r="G262" s="209" t="s">
        <v>359</v>
      </c>
      <c r="H262" s="210">
        <v>4</v>
      </c>
      <c r="I262" s="211"/>
      <c r="J262" s="212">
        <f>ROUND(I262*H262,2)</f>
        <v>0</v>
      </c>
      <c r="K262" s="208" t="s">
        <v>19</v>
      </c>
      <c r="L262" s="44"/>
      <c r="M262" s="213" t="s">
        <v>19</v>
      </c>
      <c r="N262" s="214" t="s">
        <v>46</v>
      </c>
      <c r="O262" s="84"/>
      <c r="P262" s="215">
        <f>O262*H262</f>
        <v>0</v>
      </c>
      <c r="Q262" s="215">
        <v>0.00013999999999999999</v>
      </c>
      <c r="R262" s="215">
        <f>Q262*H262</f>
        <v>0.00055999999999999995</v>
      </c>
      <c r="S262" s="215">
        <v>0</v>
      </c>
      <c r="T262" s="21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7" t="s">
        <v>150</v>
      </c>
      <c r="AT262" s="217" t="s">
        <v>152</v>
      </c>
      <c r="AU262" s="217" t="s">
        <v>79</v>
      </c>
      <c r="AY262" s="17" t="s">
        <v>151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7" t="s">
        <v>150</v>
      </c>
      <c r="BK262" s="218">
        <f>ROUND(I262*H262,2)</f>
        <v>0</v>
      </c>
      <c r="BL262" s="17" t="s">
        <v>150</v>
      </c>
      <c r="BM262" s="217" t="s">
        <v>2384</v>
      </c>
    </row>
    <row r="263" s="2" customFormat="1">
      <c r="A263" s="38"/>
      <c r="B263" s="39"/>
      <c r="C263" s="40"/>
      <c r="D263" s="219" t="s">
        <v>157</v>
      </c>
      <c r="E263" s="40"/>
      <c r="F263" s="220" t="s">
        <v>2383</v>
      </c>
      <c r="G263" s="40"/>
      <c r="H263" s="40"/>
      <c r="I263" s="221"/>
      <c r="J263" s="40"/>
      <c r="K263" s="40"/>
      <c r="L263" s="44"/>
      <c r="M263" s="222"/>
      <c r="N263" s="223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157</v>
      </c>
      <c r="AU263" s="17" t="s">
        <v>79</v>
      </c>
    </row>
    <row r="264" s="2" customFormat="1" ht="16.5" customHeight="1">
      <c r="A264" s="38"/>
      <c r="B264" s="39"/>
      <c r="C264" s="206" t="s">
        <v>210</v>
      </c>
      <c r="D264" s="206" t="s">
        <v>152</v>
      </c>
      <c r="E264" s="207" t="s">
        <v>2385</v>
      </c>
      <c r="F264" s="208" t="s">
        <v>2386</v>
      </c>
      <c r="G264" s="209" t="s">
        <v>359</v>
      </c>
      <c r="H264" s="210">
        <v>1</v>
      </c>
      <c r="I264" s="211"/>
      <c r="J264" s="212">
        <f>ROUND(I264*H264,2)</f>
        <v>0</v>
      </c>
      <c r="K264" s="208" t="s">
        <v>19</v>
      </c>
      <c r="L264" s="44"/>
      <c r="M264" s="213" t="s">
        <v>19</v>
      </c>
      <c r="N264" s="214" t="s">
        <v>46</v>
      </c>
      <c r="O264" s="84"/>
      <c r="P264" s="215">
        <f>O264*H264</f>
        <v>0</v>
      </c>
      <c r="Q264" s="215">
        <v>0.00132</v>
      </c>
      <c r="R264" s="215">
        <f>Q264*H264</f>
        <v>0.00132</v>
      </c>
      <c r="S264" s="215">
        <v>0</v>
      </c>
      <c r="T264" s="21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7" t="s">
        <v>150</v>
      </c>
      <c r="AT264" s="217" t="s">
        <v>152</v>
      </c>
      <c r="AU264" s="217" t="s">
        <v>79</v>
      </c>
      <c r="AY264" s="17" t="s">
        <v>151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7" t="s">
        <v>150</v>
      </c>
      <c r="BK264" s="218">
        <f>ROUND(I264*H264,2)</f>
        <v>0</v>
      </c>
      <c r="BL264" s="17" t="s">
        <v>150</v>
      </c>
      <c r="BM264" s="217" t="s">
        <v>2387</v>
      </c>
    </row>
    <row r="265" s="2" customFormat="1">
      <c r="A265" s="38"/>
      <c r="B265" s="39"/>
      <c r="C265" s="40"/>
      <c r="D265" s="219" t="s">
        <v>157</v>
      </c>
      <c r="E265" s="40"/>
      <c r="F265" s="220" t="s">
        <v>2386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157</v>
      </c>
      <c r="AU265" s="17" t="s">
        <v>79</v>
      </c>
    </row>
    <row r="266" s="2" customFormat="1" ht="16.5" customHeight="1">
      <c r="A266" s="38"/>
      <c r="B266" s="39"/>
      <c r="C266" s="206" t="s">
        <v>214</v>
      </c>
      <c r="D266" s="206" t="s">
        <v>152</v>
      </c>
      <c r="E266" s="207" t="s">
        <v>2388</v>
      </c>
      <c r="F266" s="208" t="s">
        <v>2389</v>
      </c>
      <c r="G266" s="209" t="s">
        <v>359</v>
      </c>
      <c r="H266" s="210">
        <v>2</v>
      </c>
      <c r="I266" s="211"/>
      <c r="J266" s="212">
        <f>ROUND(I266*H266,2)</f>
        <v>0</v>
      </c>
      <c r="K266" s="208" t="s">
        <v>19</v>
      </c>
      <c r="L266" s="44"/>
      <c r="M266" s="213" t="s">
        <v>19</v>
      </c>
      <c r="N266" s="214" t="s">
        <v>46</v>
      </c>
      <c r="O266" s="84"/>
      <c r="P266" s="215">
        <f>O266*H266</f>
        <v>0</v>
      </c>
      <c r="Q266" s="215">
        <v>0.00056999999999999998</v>
      </c>
      <c r="R266" s="215">
        <f>Q266*H266</f>
        <v>0.00114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150</v>
      </c>
      <c r="AT266" s="217" t="s">
        <v>152</v>
      </c>
      <c r="AU266" s="217" t="s">
        <v>79</v>
      </c>
      <c r="AY266" s="17" t="s">
        <v>151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150</v>
      </c>
      <c r="BK266" s="218">
        <f>ROUND(I266*H266,2)</f>
        <v>0</v>
      </c>
      <c r="BL266" s="17" t="s">
        <v>150</v>
      </c>
      <c r="BM266" s="217" t="s">
        <v>2390</v>
      </c>
    </row>
    <row r="267" s="2" customFormat="1">
      <c r="A267" s="38"/>
      <c r="B267" s="39"/>
      <c r="C267" s="40"/>
      <c r="D267" s="219" t="s">
        <v>157</v>
      </c>
      <c r="E267" s="40"/>
      <c r="F267" s="220" t="s">
        <v>2389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157</v>
      </c>
      <c r="AU267" s="17" t="s">
        <v>79</v>
      </c>
    </row>
    <row r="268" s="2" customFormat="1" ht="16.5" customHeight="1">
      <c r="A268" s="38"/>
      <c r="B268" s="39"/>
      <c r="C268" s="206" t="s">
        <v>218</v>
      </c>
      <c r="D268" s="206" t="s">
        <v>152</v>
      </c>
      <c r="E268" s="207" t="s">
        <v>2391</v>
      </c>
      <c r="F268" s="208" t="s">
        <v>2392</v>
      </c>
      <c r="G268" s="209" t="s">
        <v>359</v>
      </c>
      <c r="H268" s="210">
        <v>1</v>
      </c>
      <c r="I268" s="211"/>
      <c r="J268" s="212">
        <f>ROUND(I268*H268,2)</f>
        <v>0</v>
      </c>
      <c r="K268" s="208" t="s">
        <v>19</v>
      </c>
      <c r="L268" s="44"/>
      <c r="M268" s="213" t="s">
        <v>19</v>
      </c>
      <c r="N268" s="214" t="s">
        <v>46</v>
      </c>
      <c r="O268" s="84"/>
      <c r="P268" s="215">
        <f>O268*H268</f>
        <v>0</v>
      </c>
      <c r="Q268" s="215">
        <v>0.00132</v>
      </c>
      <c r="R268" s="215">
        <f>Q268*H268</f>
        <v>0.00132</v>
      </c>
      <c r="S268" s="215">
        <v>0</v>
      </c>
      <c r="T268" s="21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7" t="s">
        <v>150</v>
      </c>
      <c r="AT268" s="217" t="s">
        <v>152</v>
      </c>
      <c r="AU268" s="217" t="s">
        <v>79</v>
      </c>
      <c r="AY268" s="17" t="s">
        <v>151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7" t="s">
        <v>150</v>
      </c>
      <c r="BK268" s="218">
        <f>ROUND(I268*H268,2)</f>
        <v>0</v>
      </c>
      <c r="BL268" s="17" t="s">
        <v>150</v>
      </c>
      <c r="BM268" s="217" t="s">
        <v>2393</v>
      </c>
    </row>
    <row r="269" s="2" customFormat="1">
      <c r="A269" s="38"/>
      <c r="B269" s="39"/>
      <c r="C269" s="40"/>
      <c r="D269" s="219" t="s">
        <v>157</v>
      </c>
      <c r="E269" s="40"/>
      <c r="F269" s="220" t="s">
        <v>2392</v>
      </c>
      <c r="G269" s="40"/>
      <c r="H269" s="40"/>
      <c r="I269" s="221"/>
      <c r="J269" s="40"/>
      <c r="K269" s="40"/>
      <c r="L269" s="44"/>
      <c r="M269" s="222"/>
      <c r="N269" s="223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157</v>
      </c>
      <c r="AU269" s="17" t="s">
        <v>79</v>
      </c>
    </row>
    <row r="270" s="2" customFormat="1" ht="16.5" customHeight="1">
      <c r="A270" s="38"/>
      <c r="B270" s="39"/>
      <c r="C270" s="206" t="s">
        <v>222</v>
      </c>
      <c r="D270" s="206" t="s">
        <v>152</v>
      </c>
      <c r="E270" s="207" t="s">
        <v>2394</v>
      </c>
      <c r="F270" s="208" t="s">
        <v>2395</v>
      </c>
      <c r="G270" s="209" t="s">
        <v>359</v>
      </c>
      <c r="H270" s="210">
        <v>2</v>
      </c>
      <c r="I270" s="211"/>
      <c r="J270" s="212">
        <f>ROUND(I270*H270,2)</f>
        <v>0</v>
      </c>
      <c r="K270" s="208" t="s">
        <v>19</v>
      </c>
      <c r="L270" s="44"/>
      <c r="M270" s="213" t="s">
        <v>19</v>
      </c>
      <c r="N270" s="214" t="s">
        <v>46</v>
      </c>
      <c r="O270" s="84"/>
      <c r="P270" s="215">
        <f>O270*H270</f>
        <v>0</v>
      </c>
      <c r="Q270" s="215">
        <v>0.00051999999999999995</v>
      </c>
      <c r="R270" s="215">
        <f>Q270*H270</f>
        <v>0.0010399999999999999</v>
      </c>
      <c r="S270" s="215">
        <v>0</v>
      </c>
      <c r="T270" s="21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7" t="s">
        <v>150</v>
      </c>
      <c r="AT270" s="217" t="s">
        <v>152</v>
      </c>
      <c r="AU270" s="217" t="s">
        <v>79</v>
      </c>
      <c r="AY270" s="17" t="s">
        <v>151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7" t="s">
        <v>150</v>
      </c>
      <c r="BK270" s="218">
        <f>ROUND(I270*H270,2)</f>
        <v>0</v>
      </c>
      <c r="BL270" s="17" t="s">
        <v>150</v>
      </c>
      <c r="BM270" s="217" t="s">
        <v>2396</v>
      </c>
    </row>
    <row r="271" s="2" customFormat="1">
      <c r="A271" s="38"/>
      <c r="B271" s="39"/>
      <c r="C271" s="40"/>
      <c r="D271" s="219" t="s">
        <v>157</v>
      </c>
      <c r="E271" s="40"/>
      <c r="F271" s="220" t="s">
        <v>2395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157</v>
      </c>
      <c r="AU271" s="17" t="s">
        <v>79</v>
      </c>
    </row>
    <row r="272" s="2" customFormat="1" ht="16.5" customHeight="1">
      <c r="A272" s="38"/>
      <c r="B272" s="39"/>
      <c r="C272" s="206" t="s">
        <v>503</v>
      </c>
      <c r="D272" s="206" t="s">
        <v>152</v>
      </c>
      <c r="E272" s="207" t="s">
        <v>2397</v>
      </c>
      <c r="F272" s="208" t="s">
        <v>2398</v>
      </c>
      <c r="G272" s="209" t="s">
        <v>359</v>
      </c>
      <c r="H272" s="210">
        <v>2</v>
      </c>
      <c r="I272" s="211"/>
      <c r="J272" s="212">
        <f>ROUND(I272*H272,2)</f>
        <v>0</v>
      </c>
      <c r="K272" s="208" t="s">
        <v>19</v>
      </c>
      <c r="L272" s="44"/>
      <c r="M272" s="213" t="s">
        <v>19</v>
      </c>
      <c r="N272" s="214" t="s">
        <v>46</v>
      </c>
      <c r="O272" s="84"/>
      <c r="P272" s="215">
        <f>O272*H272</f>
        <v>0</v>
      </c>
      <c r="Q272" s="215">
        <v>0.00012</v>
      </c>
      <c r="R272" s="215">
        <f>Q272*H272</f>
        <v>0.00024000000000000001</v>
      </c>
      <c r="S272" s="215">
        <v>0</v>
      </c>
      <c r="T272" s="21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7" t="s">
        <v>150</v>
      </c>
      <c r="AT272" s="217" t="s">
        <v>152</v>
      </c>
      <c r="AU272" s="217" t="s">
        <v>79</v>
      </c>
      <c r="AY272" s="17" t="s">
        <v>151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7" t="s">
        <v>150</v>
      </c>
      <c r="BK272" s="218">
        <f>ROUND(I272*H272,2)</f>
        <v>0</v>
      </c>
      <c r="BL272" s="17" t="s">
        <v>150</v>
      </c>
      <c r="BM272" s="217" t="s">
        <v>2399</v>
      </c>
    </row>
    <row r="273" s="2" customFormat="1">
      <c r="A273" s="38"/>
      <c r="B273" s="39"/>
      <c r="C273" s="40"/>
      <c r="D273" s="219" t="s">
        <v>157</v>
      </c>
      <c r="E273" s="40"/>
      <c r="F273" s="220" t="s">
        <v>2398</v>
      </c>
      <c r="G273" s="40"/>
      <c r="H273" s="40"/>
      <c r="I273" s="221"/>
      <c r="J273" s="40"/>
      <c r="K273" s="40"/>
      <c r="L273" s="44"/>
      <c r="M273" s="222"/>
      <c r="N273" s="223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157</v>
      </c>
      <c r="AU273" s="17" t="s">
        <v>79</v>
      </c>
    </row>
    <row r="274" s="2" customFormat="1" ht="16.5" customHeight="1">
      <c r="A274" s="38"/>
      <c r="B274" s="39"/>
      <c r="C274" s="206" t="s">
        <v>506</v>
      </c>
      <c r="D274" s="206" t="s">
        <v>152</v>
      </c>
      <c r="E274" s="207" t="s">
        <v>2400</v>
      </c>
      <c r="F274" s="208" t="s">
        <v>2401</v>
      </c>
      <c r="G274" s="209" t="s">
        <v>359</v>
      </c>
      <c r="H274" s="210">
        <v>6</v>
      </c>
      <c r="I274" s="211"/>
      <c r="J274" s="212">
        <f>ROUND(I274*H274,2)</f>
        <v>0</v>
      </c>
      <c r="K274" s="208" t="s">
        <v>19</v>
      </c>
      <c r="L274" s="44"/>
      <c r="M274" s="213" t="s">
        <v>19</v>
      </c>
      <c r="N274" s="214" t="s">
        <v>46</v>
      </c>
      <c r="O274" s="84"/>
      <c r="P274" s="215">
        <f>O274*H274</f>
        <v>0</v>
      </c>
      <c r="Q274" s="215">
        <v>0.00076000000000000004</v>
      </c>
      <c r="R274" s="215">
        <f>Q274*H274</f>
        <v>0.0045599999999999998</v>
      </c>
      <c r="S274" s="215">
        <v>0</v>
      </c>
      <c r="T274" s="21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7" t="s">
        <v>150</v>
      </c>
      <c r="AT274" s="217" t="s">
        <v>152</v>
      </c>
      <c r="AU274" s="217" t="s">
        <v>79</v>
      </c>
      <c r="AY274" s="17" t="s">
        <v>151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7" t="s">
        <v>150</v>
      </c>
      <c r="BK274" s="218">
        <f>ROUND(I274*H274,2)</f>
        <v>0</v>
      </c>
      <c r="BL274" s="17" t="s">
        <v>150</v>
      </c>
      <c r="BM274" s="217" t="s">
        <v>2402</v>
      </c>
    </row>
    <row r="275" s="2" customFormat="1">
      <c r="A275" s="38"/>
      <c r="B275" s="39"/>
      <c r="C275" s="40"/>
      <c r="D275" s="219" t="s">
        <v>157</v>
      </c>
      <c r="E275" s="40"/>
      <c r="F275" s="220" t="s">
        <v>2401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157</v>
      </c>
      <c r="AU275" s="17" t="s">
        <v>79</v>
      </c>
    </row>
    <row r="276" s="2" customFormat="1" ht="16.5" customHeight="1">
      <c r="A276" s="38"/>
      <c r="B276" s="39"/>
      <c r="C276" s="206" t="s">
        <v>510</v>
      </c>
      <c r="D276" s="206" t="s">
        <v>152</v>
      </c>
      <c r="E276" s="207" t="s">
        <v>2403</v>
      </c>
      <c r="F276" s="208" t="s">
        <v>2404</v>
      </c>
      <c r="G276" s="209" t="s">
        <v>359</v>
      </c>
      <c r="H276" s="210">
        <v>6</v>
      </c>
      <c r="I276" s="211"/>
      <c r="J276" s="212">
        <f>ROUND(I276*H276,2)</f>
        <v>0</v>
      </c>
      <c r="K276" s="208" t="s">
        <v>19</v>
      </c>
      <c r="L276" s="44"/>
      <c r="M276" s="213" t="s">
        <v>19</v>
      </c>
      <c r="N276" s="214" t="s">
        <v>46</v>
      </c>
      <c r="O276" s="84"/>
      <c r="P276" s="215">
        <f>O276*H276</f>
        <v>0</v>
      </c>
      <c r="Q276" s="215">
        <v>0.00095</v>
      </c>
      <c r="R276" s="215">
        <f>Q276*H276</f>
        <v>0.0057000000000000002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150</v>
      </c>
      <c r="AT276" s="217" t="s">
        <v>152</v>
      </c>
      <c r="AU276" s="217" t="s">
        <v>79</v>
      </c>
      <c r="AY276" s="17" t="s">
        <v>151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150</v>
      </c>
      <c r="BK276" s="218">
        <f>ROUND(I276*H276,2)</f>
        <v>0</v>
      </c>
      <c r="BL276" s="17" t="s">
        <v>150</v>
      </c>
      <c r="BM276" s="217" t="s">
        <v>2405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2404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79</v>
      </c>
    </row>
    <row r="278" s="12" customFormat="1">
      <c r="A278" s="12"/>
      <c r="B278" s="224"/>
      <c r="C278" s="225"/>
      <c r="D278" s="219" t="s">
        <v>159</v>
      </c>
      <c r="E278" s="226" t="s">
        <v>1128</v>
      </c>
      <c r="F278" s="227" t="s">
        <v>2406</v>
      </c>
      <c r="G278" s="225"/>
      <c r="H278" s="228">
        <v>6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4" t="s">
        <v>159</v>
      </c>
      <c r="AU278" s="234" t="s">
        <v>79</v>
      </c>
      <c r="AV278" s="12" t="s">
        <v>86</v>
      </c>
      <c r="AW278" s="12" t="s">
        <v>35</v>
      </c>
      <c r="AX278" s="12" t="s">
        <v>79</v>
      </c>
      <c r="AY278" s="234" t="s">
        <v>151</v>
      </c>
    </row>
    <row r="279" s="2" customFormat="1" ht="16.5" customHeight="1">
      <c r="A279" s="38"/>
      <c r="B279" s="39"/>
      <c r="C279" s="206" t="s">
        <v>7</v>
      </c>
      <c r="D279" s="206" t="s">
        <v>152</v>
      </c>
      <c r="E279" s="207" t="s">
        <v>2407</v>
      </c>
      <c r="F279" s="208" t="s">
        <v>2408</v>
      </c>
      <c r="G279" s="209" t="s">
        <v>359</v>
      </c>
      <c r="H279" s="210">
        <v>1</v>
      </c>
      <c r="I279" s="211"/>
      <c r="J279" s="212">
        <f>ROUND(I279*H279,2)</f>
        <v>0</v>
      </c>
      <c r="K279" s="208" t="s">
        <v>19</v>
      </c>
      <c r="L279" s="44"/>
      <c r="M279" s="213" t="s">
        <v>19</v>
      </c>
      <c r="N279" s="214" t="s">
        <v>46</v>
      </c>
      <c r="O279" s="84"/>
      <c r="P279" s="215">
        <f>O279*H279</f>
        <v>0</v>
      </c>
      <c r="Q279" s="215">
        <v>0.00149</v>
      </c>
      <c r="R279" s="215">
        <f>Q279*H279</f>
        <v>0.00149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150</v>
      </c>
      <c r="AT279" s="217" t="s">
        <v>152</v>
      </c>
      <c r="AU279" s="217" t="s">
        <v>79</v>
      </c>
      <c r="AY279" s="17" t="s">
        <v>151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150</v>
      </c>
      <c r="BK279" s="218">
        <f>ROUND(I279*H279,2)</f>
        <v>0</v>
      </c>
      <c r="BL279" s="17" t="s">
        <v>150</v>
      </c>
      <c r="BM279" s="217" t="s">
        <v>2409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2408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79</v>
      </c>
    </row>
    <row r="281" s="2" customFormat="1" ht="16.5" customHeight="1">
      <c r="A281" s="38"/>
      <c r="B281" s="39"/>
      <c r="C281" s="206" t="s">
        <v>517</v>
      </c>
      <c r="D281" s="206" t="s">
        <v>152</v>
      </c>
      <c r="E281" s="207" t="s">
        <v>2410</v>
      </c>
      <c r="F281" s="208" t="s">
        <v>2411</v>
      </c>
      <c r="G281" s="209" t="s">
        <v>155</v>
      </c>
      <c r="H281" s="210">
        <v>1</v>
      </c>
      <c r="I281" s="211"/>
      <c r="J281" s="212">
        <f>ROUND(I281*H281,2)</f>
        <v>0</v>
      </c>
      <c r="K281" s="208" t="s">
        <v>19</v>
      </c>
      <c r="L281" s="44"/>
      <c r="M281" s="213" t="s">
        <v>19</v>
      </c>
      <c r="N281" s="214" t="s">
        <v>46</v>
      </c>
      <c r="O281" s="84"/>
      <c r="P281" s="215">
        <f>O281*H281</f>
        <v>0</v>
      </c>
      <c r="Q281" s="215">
        <v>0.002</v>
      </c>
      <c r="R281" s="215">
        <f>Q281*H281</f>
        <v>0.002</v>
      </c>
      <c r="S281" s="215">
        <v>0</v>
      </c>
      <c r="T281" s="21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7" t="s">
        <v>150</v>
      </c>
      <c r="AT281" s="217" t="s">
        <v>152</v>
      </c>
      <c r="AU281" s="217" t="s">
        <v>79</v>
      </c>
      <c r="AY281" s="17" t="s">
        <v>151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7" t="s">
        <v>150</v>
      </c>
      <c r="BK281" s="218">
        <f>ROUND(I281*H281,2)</f>
        <v>0</v>
      </c>
      <c r="BL281" s="17" t="s">
        <v>150</v>
      </c>
      <c r="BM281" s="217" t="s">
        <v>2412</v>
      </c>
    </row>
    <row r="282" s="2" customFormat="1">
      <c r="A282" s="38"/>
      <c r="B282" s="39"/>
      <c r="C282" s="40"/>
      <c r="D282" s="219" t="s">
        <v>157</v>
      </c>
      <c r="E282" s="40"/>
      <c r="F282" s="220" t="s">
        <v>2411</v>
      </c>
      <c r="G282" s="40"/>
      <c r="H282" s="40"/>
      <c r="I282" s="221"/>
      <c r="J282" s="40"/>
      <c r="K282" s="40"/>
      <c r="L282" s="44"/>
      <c r="M282" s="222"/>
      <c r="N282" s="223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157</v>
      </c>
      <c r="AU282" s="17" t="s">
        <v>79</v>
      </c>
    </row>
    <row r="283" s="2" customFormat="1" ht="16.5" customHeight="1">
      <c r="A283" s="38"/>
      <c r="B283" s="39"/>
      <c r="C283" s="206" t="s">
        <v>521</v>
      </c>
      <c r="D283" s="206" t="s">
        <v>152</v>
      </c>
      <c r="E283" s="207" t="s">
        <v>2413</v>
      </c>
      <c r="F283" s="208" t="s">
        <v>2414</v>
      </c>
      <c r="G283" s="209" t="s">
        <v>310</v>
      </c>
      <c r="H283" s="210">
        <v>117</v>
      </c>
      <c r="I283" s="211"/>
      <c r="J283" s="212">
        <f>ROUND(I283*H283,2)</f>
        <v>0</v>
      </c>
      <c r="K283" s="208" t="s">
        <v>19</v>
      </c>
      <c r="L283" s="44"/>
      <c r="M283" s="213" t="s">
        <v>19</v>
      </c>
      <c r="N283" s="214" t="s">
        <v>46</v>
      </c>
      <c r="O283" s="84"/>
      <c r="P283" s="215">
        <f>O283*H283</f>
        <v>0</v>
      </c>
      <c r="Q283" s="215">
        <v>0.00019000000000000001</v>
      </c>
      <c r="R283" s="215">
        <f>Q283*H283</f>
        <v>0.02223</v>
      </c>
      <c r="S283" s="215">
        <v>0</v>
      </c>
      <c r="T283" s="21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7" t="s">
        <v>150</v>
      </c>
      <c r="AT283" s="217" t="s">
        <v>152</v>
      </c>
      <c r="AU283" s="217" t="s">
        <v>79</v>
      </c>
      <c r="AY283" s="17" t="s">
        <v>151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7" t="s">
        <v>150</v>
      </c>
      <c r="BK283" s="218">
        <f>ROUND(I283*H283,2)</f>
        <v>0</v>
      </c>
      <c r="BL283" s="17" t="s">
        <v>150</v>
      </c>
      <c r="BM283" s="217" t="s">
        <v>2415</v>
      </c>
    </row>
    <row r="284" s="2" customFormat="1">
      <c r="A284" s="38"/>
      <c r="B284" s="39"/>
      <c r="C284" s="40"/>
      <c r="D284" s="219" t="s">
        <v>157</v>
      </c>
      <c r="E284" s="40"/>
      <c r="F284" s="220" t="s">
        <v>2414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157</v>
      </c>
      <c r="AU284" s="17" t="s">
        <v>79</v>
      </c>
    </row>
    <row r="285" s="12" customFormat="1">
      <c r="A285" s="12"/>
      <c r="B285" s="224"/>
      <c r="C285" s="225"/>
      <c r="D285" s="219" t="s">
        <v>159</v>
      </c>
      <c r="E285" s="226" t="s">
        <v>1429</v>
      </c>
      <c r="F285" s="227" t="s">
        <v>2416</v>
      </c>
      <c r="G285" s="225"/>
      <c r="H285" s="228">
        <v>117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34" t="s">
        <v>159</v>
      </c>
      <c r="AU285" s="234" t="s">
        <v>79</v>
      </c>
      <c r="AV285" s="12" t="s">
        <v>86</v>
      </c>
      <c r="AW285" s="12" t="s">
        <v>35</v>
      </c>
      <c r="AX285" s="12" t="s">
        <v>79</v>
      </c>
      <c r="AY285" s="234" t="s">
        <v>151</v>
      </c>
    </row>
    <row r="286" s="2" customFormat="1" ht="16.5" customHeight="1">
      <c r="A286" s="38"/>
      <c r="B286" s="39"/>
      <c r="C286" s="206" t="s">
        <v>525</v>
      </c>
      <c r="D286" s="206" t="s">
        <v>152</v>
      </c>
      <c r="E286" s="207" t="s">
        <v>2417</v>
      </c>
      <c r="F286" s="208" t="s">
        <v>2418</v>
      </c>
      <c r="G286" s="209" t="s">
        <v>310</v>
      </c>
      <c r="H286" s="210">
        <v>117</v>
      </c>
      <c r="I286" s="211"/>
      <c r="J286" s="212">
        <f>ROUND(I286*H286,2)</f>
        <v>0</v>
      </c>
      <c r="K286" s="208" t="s">
        <v>19</v>
      </c>
      <c r="L286" s="44"/>
      <c r="M286" s="213" t="s">
        <v>19</v>
      </c>
      <c r="N286" s="214" t="s">
        <v>46</v>
      </c>
      <c r="O286" s="84"/>
      <c r="P286" s="215">
        <f>O286*H286</f>
        <v>0</v>
      </c>
      <c r="Q286" s="215">
        <v>1.0000000000000001E-05</v>
      </c>
      <c r="R286" s="215">
        <f>Q286*H286</f>
        <v>0.00117</v>
      </c>
      <c r="S286" s="215">
        <v>0</v>
      </c>
      <c r="T286" s="21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7" t="s">
        <v>150</v>
      </c>
      <c r="AT286" s="217" t="s">
        <v>152</v>
      </c>
      <c r="AU286" s="217" t="s">
        <v>79</v>
      </c>
      <c r="AY286" s="17" t="s">
        <v>151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7" t="s">
        <v>150</v>
      </c>
      <c r="BK286" s="218">
        <f>ROUND(I286*H286,2)</f>
        <v>0</v>
      </c>
      <c r="BL286" s="17" t="s">
        <v>150</v>
      </c>
      <c r="BM286" s="217" t="s">
        <v>2419</v>
      </c>
    </row>
    <row r="287" s="2" customFormat="1">
      <c r="A287" s="38"/>
      <c r="B287" s="39"/>
      <c r="C287" s="40"/>
      <c r="D287" s="219" t="s">
        <v>157</v>
      </c>
      <c r="E287" s="40"/>
      <c r="F287" s="220" t="s">
        <v>2418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157</v>
      </c>
      <c r="AU287" s="17" t="s">
        <v>79</v>
      </c>
    </row>
    <row r="288" s="12" customFormat="1">
      <c r="A288" s="12"/>
      <c r="B288" s="224"/>
      <c r="C288" s="225"/>
      <c r="D288" s="219" t="s">
        <v>159</v>
      </c>
      <c r="E288" s="226" t="s">
        <v>1159</v>
      </c>
      <c r="F288" s="227" t="s">
        <v>2416</v>
      </c>
      <c r="G288" s="225"/>
      <c r="H288" s="228">
        <v>117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34" t="s">
        <v>159</v>
      </c>
      <c r="AU288" s="234" t="s">
        <v>79</v>
      </c>
      <c r="AV288" s="12" t="s">
        <v>86</v>
      </c>
      <c r="AW288" s="12" t="s">
        <v>35</v>
      </c>
      <c r="AX288" s="12" t="s">
        <v>79</v>
      </c>
      <c r="AY288" s="234" t="s">
        <v>151</v>
      </c>
    </row>
    <row r="289" s="2" customFormat="1" ht="16.5" customHeight="1">
      <c r="A289" s="38"/>
      <c r="B289" s="39"/>
      <c r="C289" s="206" t="s">
        <v>528</v>
      </c>
      <c r="D289" s="206" t="s">
        <v>152</v>
      </c>
      <c r="E289" s="207" t="s">
        <v>2420</v>
      </c>
      <c r="F289" s="208" t="s">
        <v>2421</v>
      </c>
      <c r="G289" s="209" t="s">
        <v>242</v>
      </c>
      <c r="H289" s="210">
        <v>0.188</v>
      </c>
      <c r="I289" s="211"/>
      <c r="J289" s="212">
        <f>ROUND(I289*H289,2)</f>
        <v>0</v>
      </c>
      <c r="K289" s="208" t="s">
        <v>19</v>
      </c>
      <c r="L289" s="44"/>
      <c r="M289" s="213" t="s">
        <v>19</v>
      </c>
      <c r="N289" s="214" t="s">
        <v>46</v>
      </c>
      <c r="O289" s="84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7" t="s">
        <v>150</v>
      </c>
      <c r="AT289" s="217" t="s">
        <v>152</v>
      </c>
      <c r="AU289" s="217" t="s">
        <v>79</v>
      </c>
      <c r="AY289" s="17" t="s">
        <v>151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7" t="s">
        <v>150</v>
      </c>
      <c r="BK289" s="218">
        <f>ROUND(I289*H289,2)</f>
        <v>0</v>
      </c>
      <c r="BL289" s="17" t="s">
        <v>150</v>
      </c>
      <c r="BM289" s="217" t="s">
        <v>2422</v>
      </c>
    </row>
    <row r="290" s="2" customFormat="1">
      <c r="A290" s="38"/>
      <c r="B290" s="39"/>
      <c r="C290" s="40"/>
      <c r="D290" s="219" t="s">
        <v>157</v>
      </c>
      <c r="E290" s="40"/>
      <c r="F290" s="220" t="s">
        <v>2421</v>
      </c>
      <c r="G290" s="40"/>
      <c r="H290" s="40"/>
      <c r="I290" s="221"/>
      <c r="J290" s="40"/>
      <c r="K290" s="40"/>
      <c r="L290" s="44"/>
      <c r="M290" s="222"/>
      <c r="N290" s="223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157</v>
      </c>
      <c r="AU290" s="17" t="s">
        <v>79</v>
      </c>
    </row>
    <row r="291" s="11" customFormat="1" ht="25.92" customHeight="1">
      <c r="A291" s="11"/>
      <c r="B291" s="192"/>
      <c r="C291" s="193"/>
      <c r="D291" s="194" t="s">
        <v>72</v>
      </c>
      <c r="E291" s="195" t="s">
        <v>2423</v>
      </c>
      <c r="F291" s="195" t="s">
        <v>2424</v>
      </c>
      <c r="G291" s="193"/>
      <c r="H291" s="193"/>
      <c r="I291" s="196"/>
      <c r="J291" s="197">
        <f>BK291</f>
        <v>0</v>
      </c>
      <c r="K291" s="193"/>
      <c r="L291" s="198"/>
      <c r="M291" s="199"/>
      <c r="N291" s="200"/>
      <c r="O291" s="200"/>
      <c r="P291" s="201">
        <f>SUM(P292:P340)</f>
        <v>0</v>
      </c>
      <c r="Q291" s="200"/>
      <c r="R291" s="201">
        <f>SUM(R292:R340)</f>
        <v>0.25803000000000004</v>
      </c>
      <c r="S291" s="200"/>
      <c r="T291" s="202">
        <f>SUM(T292:T340)</f>
        <v>0</v>
      </c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R291" s="203" t="s">
        <v>150</v>
      </c>
      <c r="AT291" s="204" t="s">
        <v>72</v>
      </c>
      <c r="AU291" s="204" t="s">
        <v>8</v>
      </c>
      <c r="AY291" s="203" t="s">
        <v>151</v>
      </c>
      <c r="BK291" s="205">
        <f>SUM(BK292:BK340)</f>
        <v>0</v>
      </c>
    </row>
    <row r="292" s="2" customFormat="1" ht="16.5" customHeight="1">
      <c r="A292" s="38"/>
      <c r="B292" s="39"/>
      <c r="C292" s="239" t="s">
        <v>79</v>
      </c>
      <c r="D292" s="239" t="s">
        <v>233</v>
      </c>
      <c r="E292" s="240" t="s">
        <v>2425</v>
      </c>
      <c r="F292" s="241" t="s">
        <v>2426</v>
      </c>
      <c r="G292" s="242" t="s">
        <v>359</v>
      </c>
      <c r="H292" s="243">
        <v>5</v>
      </c>
      <c r="I292" s="244"/>
      <c r="J292" s="245">
        <f>ROUND(I292*H292,2)</f>
        <v>0</v>
      </c>
      <c r="K292" s="241" t="s">
        <v>19</v>
      </c>
      <c r="L292" s="246"/>
      <c r="M292" s="247" t="s">
        <v>19</v>
      </c>
      <c r="N292" s="248" t="s">
        <v>46</v>
      </c>
      <c r="O292" s="84"/>
      <c r="P292" s="215">
        <f>O292*H292</f>
        <v>0</v>
      </c>
      <c r="Q292" s="215">
        <v>0.0022000000000000001</v>
      </c>
      <c r="R292" s="215">
        <f>Q292*H292</f>
        <v>0.011000000000000001</v>
      </c>
      <c r="S292" s="215">
        <v>0</v>
      </c>
      <c r="T292" s="21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7" t="s">
        <v>184</v>
      </c>
      <c r="AT292" s="217" t="s">
        <v>233</v>
      </c>
      <c r="AU292" s="217" t="s">
        <v>79</v>
      </c>
      <c r="AY292" s="17" t="s">
        <v>151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7" t="s">
        <v>150</v>
      </c>
      <c r="BK292" s="218">
        <f>ROUND(I292*H292,2)</f>
        <v>0</v>
      </c>
      <c r="BL292" s="17" t="s">
        <v>150</v>
      </c>
      <c r="BM292" s="217" t="s">
        <v>2427</v>
      </c>
    </row>
    <row r="293" s="2" customFormat="1">
      <c r="A293" s="38"/>
      <c r="B293" s="39"/>
      <c r="C293" s="40"/>
      <c r="D293" s="219" t="s">
        <v>157</v>
      </c>
      <c r="E293" s="40"/>
      <c r="F293" s="220" t="s">
        <v>2426</v>
      </c>
      <c r="G293" s="40"/>
      <c r="H293" s="40"/>
      <c r="I293" s="221"/>
      <c r="J293" s="40"/>
      <c r="K293" s="40"/>
      <c r="L293" s="44"/>
      <c r="M293" s="222"/>
      <c r="N293" s="223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157</v>
      </c>
      <c r="AU293" s="17" t="s">
        <v>79</v>
      </c>
    </row>
    <row r="294" s="2" customFormat="1" ht="16.5" customHeight="1">
      <c r="A294" s="38"/>
      <c r="B294" s="39"/>
      <c r="C294" s="239" t="s">
        <v>86</v>
      </c>
      <c r="D294" s="239" t="s">
        <v>233</v>
      </c>
      <c r="E294" s="240" t="s">
        <v>2428</v>
      </c>
      <c r="F294" s="241" t="s">
        <v>2429</v>
      </c>
      <c r="G294" s="242" t="s">
        <v>359</v>
      </c>
      <c r="H294" s="243">
        <v>5</v>
      </c>
      <c r="I294" s="244"/>
      <c r="J294" s="245">
        <f>ROUND(I294*H294,2)</f>
        <v>0</v>
      </c>
      <c r="K294" s="241" t="s">
        <v>19</v>
      </c>
      <c r="L294" s="246"/>
      <c r="M294" s="247" t="s">
        <v>19</v>
      </c>
      <c r="N294" s="248" t="s">
        <v>46</v>
      </c>
      <c r="O294" s="84"/>
      <c r="P294" s="215">
        <f>O294*H294</f>
        <v>0</v>
      </c>
      <c r="Q294" s="215">
        <v>0.001</v>
      </c>
      <c r="R294" s="215">
        <f>Q294*H294</f>
        <v>0.0050000000000000001</v>
      </c>
      <c r="S294" s="215">
        <v>0</v>
      </c>
      <c r="T294" s="21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7" t="s">
        <v>184</v>
      </c>
      <c r="AT294" s="217" t="s">
        <v>233</v>
      </c>
      <c r="AU294" s="217" t="s">
        <v>79</v>
      </c>
      <c r="AY294" s="17" t="s">
        <v>151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7" t="s">
        <v>150</v>
      </c>
      <c r="BK294" s="218">
        <f>ROUND(I294*H294,2)</f>
        <v>0</v>
      </c>
      <c r="BL294" s="17" t="s">
        <v>150</v>
      </c>
      <c r="BM294" s="217" t="s">
        <v>2430</v>
      </c>
    </row>
    <row r="295" s="2" customFormat="1">
      <c r="A295" s="38"/>
      <c r="B295" s="39"/>
      <c r="C295" s="40"/>
      <c r="D295" s="219" t="s">
        <v>157</v>
      </c>
      <c r="E295" s="40"/>
      <c r="F295" s="220" t="s">
        <v>2429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157</v>
      </c>
      <c r="AU295" s="17" t="s">
        <v>79</v>
      </c>
    </row>
    <row r="296" s="2" customFormat="1" ht="16.5" customHeight="1">
      <c r="A296" s="38"/>
      <c r="B296" s="39"/>
      <c r="C296" s="206" t="s">
        <v>164</v>
      </c>
      <c r="D296" s="206" t="s">
        <v>152</v>
      </c>
      <c r="E296" s="207" t="s">
        <v>2431</v>
      </c>
      <c r="F296" s="208" t="s">
        <v>2432</v>
      </c>
      <c r="G296" s="209" t="s">
        <v>155</v>
      </c>
      <c r="H296" s="210">
        <v>1</v>
      </c>
      <c r="I296" s="211"/>
      <c r="J296" s="212">
        <f>ROUND(I296*H296,2)</f>
        <v>0</v>
      </c>
      <c r="K296" s="208" t="s">
        <v>19</v>
      </c>
      <c r="L296" s="44"/>
      <c r="M296" s="213" t="s">
        <v>19</v>
      </c>
      <c r="N296" s="214" t="s">
        <v>46</v>
      </c>
      <c r="O296" s="84"/>
      <c r="P296" s="215">
        <f>O296*H296</f>
        <v>0</v>
      </c>
      <c r="Q296" s="215">
        <v>0.0037599999999999999</v>
      </c>
      <c r="R296" s="215">
        <f>Q296*H296</f>
        <v>0.0037599999999999999</v>
      </c>
      <c r="S296" s="215">
        <v>0</v>
      </c>
      <c r="T296" s="21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7" t="s">
        <v>150</v>
      </c>
      <c r="AT296" s="217" t="s">
        <v>152</v>
      </c>
      <c r="AU296" s="217" t="s">
        <v>79</v>
      </c>
      <c r="AY296" s="17" t="s">
        <v>151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7" t="s">
        <v>150</v>
      </c>
      <c r="BK296" s="218">
        <f>ROUND(I296*H296,2)</f>
        <v>0</v>
      </c>
      <c r="BL296" s="17" t="s">
        <v>150</v>
      </c>
      <c r="BM296" s="217" t="s">
        <v>2433</v>
      </c>
    </row>
    <row r="297" s="2" customFormat="1">
      <c r="A297" s="38"/>
      <c r="B297" s="39"/>
      <c r="C297" s="40"/>
      <c r="D297" s="219" t="s">
        <v>157</v>
      </c>
      <c r="E297" s="40"/>
      <c r="F297" s="220" t="s">
        <v>2432</v>
      </c>
      <c r="G297" s="40"/>
      <c r="H297" s="40"/>
      <c r="I297" s="221"/>
      <c r="J297" s="40"/>
      <c r="K297" s="40"/>
      <c r="L297" s="44"/>
      <c r="M297" s="222"/>
      <c r="N297" s="223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157</v>
      </c>
      <c r="AU297" s="17" t="s">
        <v>79</v>
      </c>
    </row>
    <row r="298" s="2" customFormat="1" ht="16.5" customHeight="1">
      <c r="A298" s="38"/>
      <c r="B298" s="39"/>
      <c r="C298" s="206" t="s">
        <v>150</v>
      </c>
      <c r="D298" s="206" t="s">
        <v>152</v>
      </c>
      <c r="E298" s="207" t="s">
        <v>2434</v>
      </c>
      <c r="F298" s="208" t="s">
        <v>2435</v>
      </c>
      <c r="G298" s="209" t="s">
        <v>155</v>
      </c>
      <c r="H298" s="210">
        <v>4</v>
      </c>
      <c r="I298" s="211"/>
      <c r="J298" s="212">
        <f>ROUND(I298*H298,2)</f>
        <v>0</v>
      </c>
      <c r="K298" s="208" t="s">
        <v>19</v>
      </c>
      <c r="L298" s="44"/>
      <c r="M298" s="213" t="s">
        <v>19</v>
      </c>
      <c r="N298" s="214" t="s">
        <v>46</v>
      </c>
      <c r="O298" s="84"/>
      <c r="P298" s="215">
        <f>O298*H298</f>
        <v>0</v>
      </c>
      <c r="Q298" s="215">
        <v>0.016969999999999999</v>
      </c>
      <c r="R298" s="215">
        <f>Q298*H298</f>
        <v>0.067879999999999996</v>
      </c>
      <c r="S298" s="215">
        <v>0</v>
      </c>
      <c r="T298" s="21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7" t="s">
        <v>150</v>
      </c>
      <c r="AT298" s="217" t="s">
        <v>152</v>
      </c>
      <c r="AU298" s="217" t="s">
        <v>79</v>
      </c>
      <c r="AY298" s="17" t="s">
        <v>151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7" t="s">
        <v>150</v>
      </c>
      <c r="BK298" s="218">
        <f>ROUND(I298*H298,2)</f>
        <v>0</v>
      </c>
      <c r="BL298" s="17" t="s">
        <v>150</v>
      </c>
      <c r="BM298" s="217" t="s">
        <v>2436</v>
      </c>
    </row>
    <row r="299" s="2" customFormat="1">
      <c r="A299" s="38"/>
      <c r="B299" s="39"/>
      <c r="C299" s="40"/>
      <c r="D299" s="219" t="s">
        <v>157</v>
      </c>
      <c r="E299" s="40"/>
      <c r="F299" s="220" t="s">
        <v>2435</v>
      </c>
      <c r="G299" s="40"/>
      <c r="H299" s="40"/>
      <c r="I299" s="221"/>
      <c r="J299" s="40"/>
      <c r="K299" s="40"/>
      <c r="L299" s="44"/>
      <c r="M299" s="222"/>
      <c r="N299" s="223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157</v>
      </c>
      <c r="AU299" s="17" t="s">
        <v>79</v>
      </c>
    </row>
    <row r="300" s="12" customFormat="1">
      <c r="A300" s="12"/>
      <c r="B300" s="224"/>
      <c r="C300" s="225"/>
      <c r="D300" s="219" t="s">
        <v>159</v>
      </c>
      <c r="E300" s="226" t="s">
        <v>1915</v>
      </c>
      <c r="F300" s="227" t="s">
        <v>1131</v>
      </c>
      <c r="G300" s="225"/>
      <c r="H300" s="228">
        <v>4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34" t="s">
        <v>159</v>
      </c>
      <c r="AU300" s="234" t="s">
        <v>79</v>
      </c>
      <c r="AV300" s="12" t="s">
        <v>86</v>
      </c>
      <c r="AW300" s="12" t="s">
        <v>35</v>
      </c>
      <c r="AX300" s="12" t="s">
        <v>79</v>
      </c>
      <c r="AY300" s="234" t="s">
        <v>151</v>
      </c>
    </row>
    <row r="301" s="2" customFormat="1" ht="16.5" customHeight="1">
      <c r="A301" s="38"/>
      <c r="B301" s="39"/>
      <c r="C301" s="206" t="s">
        <v>171</v>
      </c>
      <c r="D301" s="206" t="s">
        <v>152</v>
      </c>
      <c r="E301" s="207" t="s">
        <v>2437</v>
      </c>
      <c r="F301" s="208" t="s">
        <v>2438</v>
      </c>
      <c r="G301" s="209" t="s">
        <v>155</v>
      </c>
      <c r="H301" s="210">
        <v>2</v>
      </c>
      <c r="I301" s="211"/>
      <c r="J301" s="212">
        <f>ROUND(I301*H301,2)</f>
        <v>0</v>
      </c>
      <c r="K301" s="208" t="s">
        <v>19</v>
      </c>
      <c r="L301" s="44"/>
      <c r="M301" s="213" t="s">
        <v>19</v>
      </c>
      <c r="N301" s="214" t="s">
        <v>46</v>
      </c>
      <c r="O301" s="84"/>
      <c r="P301" s="215">
        <f>O301*H301</f>
        <v>0</v>
      </c>
      <c r="Q301" s="215">
        <v>0.01908</v>
      </c>
      <c r="R301" s="215">
        <f>Q301*H301</f>
        <v>0.038159999999999999</v>
      </c>
      <c r="S301" s="215">
        <v>0</v>
      </c>
      <c r="T301" s="21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7" t="s">
        <v>150</v>
      </c>
      <c r="AT301" s="217" t="s">
        <v>152</v>
      </c>
      <c r="AU301" s="217" t="s">
        <v>79</v>
      </c>
      <c r="AY301" s="17" t="s">
        <v>151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7" t="s">
        <v>150</v>
      </c>
      <c r="BK301" s="218">
        <f>ROUND(I301*H301,2)</f>
        <v>0</v>
      </c>
      <c r="BL301" s="17" t="s">
        <v>150</v>
      </c>
      <c r="BM301" s="217" t="s">
        <v>2439</v>
      </c>
    </row>
    <row r="302" s="2" customFormat="1">
      <c r="A302" s="38"/>
      <c r="B302" s="39"/>
      <c r="C302" s="40"/>
      <c r="D302" s="219" t="s">
        <v>157</v>
      </c>
      <c r="E302" s="40"/>
      <c r="F302" s="220" t="s">
        <v>2438</v>
      </c>
      <c r="G302" s="40"/>
      <c r="H302" s="40"/>
      <c r="I302" s="221"/>
      <c r="J302" s="40"/>
      <c r="K302" s="40"/>
      <c r="L302" s="44"/>
      <c r="M302" s="222"/>
      <c r="N302" s="223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157</v>
      </c>
      <c r="AU302" s="17" t="s">
        <v>79</v>
      </c>
    </row>
    <row r="303" s="2" customFormat="1" ht="16.5" customHeight="1">
      <c r="A303" s="38"/>
      <c r="B303" s="39"/>
      <c r="C303" s="206" t="s">
        <v>176</v>
      </c>
      <c r="D303" s="206" t="s">
        <v>152</v>
      </c>
      <c r="E303" s="207" t="s">
        <v>2440</v>
      </c>
      <c r="F303" s="208" t="s">
        <v>2441</v>
      </c>
      <c r="G303" s="209" t="s">
        <v>155</v>
      </c>
      <c r="H303" s="210">
        <v>1</v>
      </c>
      <c r="I303" s="211"/>
      <c r="J303" s="212">
        <f>ROUND(I303*H303,2)</f>
        <v>0</v>
      </c>
      <c r="K303" s="208" t="s">
        <v>19</v>
      </c>
      <c r="L303" s="44"/>
      <c r="M303" s="213" t="s">
        <v>19</v>
      </c>
      <c r="N303" s="214" t="s">
        <v>46</v>
      </c>
      <c r="O303" s="84"/>
      <c r="P303" s="215">
        <f>O303*H303</f>
        <v>0</v>
      </c>
      <c r="Q303" s="215">
        <v>0.019210000000000001</v>
      </c>
      <c r="R303" s="215">
        <f>Q303*H303</f>
        <v>0.019210000000000001</v>
      </c>
      <c r="S303" s="215">
        <v>0</v>
      </c>
      <c r="T303" s="21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17" t="s">
        <v>150</v>
      </c>
      <c r="AT303" s="217" t="s">
        <v>152</v>
      </c>
      <c r="AU303" s="217" t="s">
        <v>79</v>
      </c>
      <c r="AY303" s="17" t="s">
        <v>151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7" t="s">
        <v>150</v>
      </c>
      <c r="BK303" s="218">
        <f>ROUND(I303*H303,2)</f>
        <v>0</v>
      </c>
      <c r="BL303" s="17" t="s">
        <v>150</v>
      </c>
      <c r="BM303" s="217" t="s">
        <v>2442</v>
      </c>
    </row>
    <row r="304" s="2" customFormat="1">
      <c r="A304" s="38"/>
      <c r="B304" s="39"/>
      <c r="C304" s="40"/>
      <c r="D304" s="219" t="s">
        <v>157</v>
      </c>
      <c r="E304" s="40"/>
      <c r="F304" s="220" t="s">
        <v>2441</v>
      </c>
      <c r="G304" s="40"/>
      <c r="H304" s="40"/>
      <c r="I304" s="221"/>
      <c r="J304" s="40"/>
      <c r="K304" s="40"/>
      <c r="L304" s="44"/>
      <c r="M304" s="222"/>
      <c r="N304" s="223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157</v>
      </c>
      <c r="AU304" s="17" t="s">
        <v>79</v>
      </c>
    </row>
    <row r="305" s="2" customFormat="1" ht="16.5" customHeight="1">
      <c r="A305" s="38"/>
      <c r="B305" s="39"/>
      <c r="C305" s="206" t="s">
        <v>180</v>
      </c>
      <c r="D305" s="206" t="s">
        <v>152</v>
      </c>
      <c r="E305" s="207" t="s">
        <v>2443</v>
      </c>
      <c r="F305" s="208" t="s">
        <v>2444</v>
      </c>
      <c r="G305" s="209" t="s">
        <v>155</v>
      </c>
      <c r="H305" s="210">
        <v>1</v>
      </c>
      <c r="I305" s="211"/>
      <c r="J305" s="212">
        <f>ROUND(I305*H305,2)</f>
        <v>0</v>
      </c>
      <c r="K305" s="208" t="s">
        <v>19</v>
      </c>
      <c r="L305" s="44"/>
      <c r="M305" s="213" t="s">
        <v>19</v>
      </c>
      <c r="N305" s="214" t="s">
        <v>46</v>
      </c>
      <c r="O305" s="84"/>
      <c r="P305" s="215">
        <f>O305*H305</f>
        <v>0</v>
      </c>
      <c r="Q305" s="215">
        <v>0.00064000000000000005</v>
      </c>
      <c r="R305" s="215">
        <f>Q305*H305</f>
        <v>0.00064000000000000005</v>
      </c>
      <c r="S305" s="215">
        <v>0</v>
      </c>
      <c r="T305" s="21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7" t="s">
        <v>150</v>
      </c>
      <c r="AT305" s="217" t="s">
        <v>152</v>
      </c>
      <c r="AU305" s="217" t="s">
        <v>79</v>
      </c>
      <c r="AY305" s="17" t="s">
        <v>151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7" t="s">
        <v>150</v>
      </c>
      <c r="BK305" s="218">
        <f>ROUND(I305*H305,2)</f>
        <v>0</v>
      </c>
      <c r="BL305" s="17" t="s">
        <v>150</v>
      </c>
      <c r="BM305" s="217" t="s">
        <v>2445</v>
      </c>
    </row>
    <row r="306" s="2" customFormat="1">
      <c r="A306" s="38"/>
      <c r="B306" s="39"/>
      <c r="C306" s="40"/>
      <c r="D306" s="219" t="s">
        <v>157</v>
      </c>
      <c r="E306" s="40"/>
      <c r="F306" s="220" t="s">
        <v>2444</v>
      </c>
      <c r="G306" s="40"/>
      <c r="H306" s="40"/>
      <c r="I306" s="221"/>
      <c r="J306" s="40"/>
      <c r="K306" s="40"/>
      <c r="L306" s="44"/>
      <c r="M306" s="222"/>
      <c r="N306" s="223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157</v>
      </c>
      <c r="AU306" s="17" t="s">
        <v>79</v>
      </c>
    </row>
    <row r="307" s="2" customFormat="1" ht="16.5" customHeight="1">
      <c r="A307" s="38"/>
      <c r="B307" s="39"/>
      <c r="C307" s="206" t="s">
        <v>184</v>
      </c>
      <c r="D307" s="206" t="s">
        <v>152</v>
      </c>
      <c r="E307" s="207" t="s">
        <v>2446</v>
      </c>
      <c r="F307" s="208" t="s">
        <v>2447</v>
      </c>
      <c r="G307" s="209" t="s">
        <v>155</v>
      </c>
      <c r="H307" s="210">
        <v>2</v>
      </c>
      <c r="I307" s="211"/>
      <c r="J307" s="212">
        <f>ROUND(I307*H307,2)</f>
        <v>0</v>
      </c>
      <c r="K307" s="208" t="s">
        <v>19</v>
      </c>
      <c r="L307" s="44"/>
      <c r="M307" s="213" t="s">
        <v>19</v>
      </c>
      <c r="N307" s="214" t="s">
        <v>46</v>
      </c>
      <c r="O307" s="84"/>
      <c r="P307" s="215">
        <f>O307*H307</f>
        <v>0</v>
      </c>
      <c r="Q307" s="215">
        <v>0.024340000000000001</v>
      </c>
      <c r="R307" s="215">
        <f>Q307*H307</f>
        <v>0.048680000000000001</v>
      </c>
      <c r="S307" s="215">
        <v>0</v>
      </c>
      <c r="T307" s="21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17" t="s">
        <v>150</v>
      </c>
      <c r="AT307" s="217" t="s">
        <v>152</v>
      </c>
      <c r="AU307" s="217" t="s">
        <v>79</v>
      </c>
      <c r="AY307" s="17" t="s">
        <v>151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7" t="s">
        <v>150</v>
      </c>
      <c r="BK307" s="218">
        <f>ROUND(I307*H307,2)</f>
        <v>0</v>
      </c>
      <c r="BL307" s="17" t="s">
        <v>150</v>
      </c>
      <c r="BM307" s="217" t="s">
        <v>2448</v>
      </c>
    </row>
    <row r="308" s="2" customFormat="1">
      <c r="A308" s="38"/>
      <c r="B308" s="39"/>
      <c r="C308" s="40"/>
      <c r="D308" s="219" t="s">
        <v>157</v>
      </c>
      <c r="E308" s="40"/>
      <c r="F308" s="220" t="s">
        <v>2447</v>
      </c>
      <c r="G308" s="40"/>
      <c r="H308" s="40"/>
      <c r="I308" s="221"/>
      <c r="J308" s="40"/>
      <c r="K308" s="40"/>
      <c r="L308" s="44"/>
      <c r="M308" s="222"/>
      <c r="N308" s="223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157</v>
      </c>
      <c r="AU308" s="17" t="s">
        <v>79</v>
      </c>
    </row>
    <row r="309" s="2" customFormat="1" ht="16.5" customHeight="1">
      <c r="A309" s="38"/>
      <c r="B309" s="39"/>
      <c r="C309" s="206" t="s">
        <v>188</v>
      </c>
      <c r="D309" s="206" t="s">
        <v>152</v>
      </c>
      <c r="E309" s="207" t="s">
        <v>2449</v>
      </c>
      <c r="F309" s="208" t="s">
        <v>2450</v>
      </c>
      <c r="G309" s="209" t="s">
        <v>359</v>
      </c>
      <c r="H309" s="210">
        <v>2</v>
      </c>
      <c r="I309" s="211"/>
      <c r="J309" s="212">
        <f>ROUND(I309*H309,2)</f>
        <v>0</v>
      </c>
      <c r="K309" s="208" t="s">
        <v>19</v>
      </c>
      <c r="L309" s="44"/>
      <c r="M309" s="213" t="s">
        <v>19</v>
      </c>
      <c r="N309" s="214" t="s">
        <v>46</v>
      </c>
      <c r="O309" s="84"/>
      <c r="P309" s="215">
        <f>O309*H309</f>
        <v>0</v>
      </c>
      <c r="Q309" s="215">
        <v>0.00029999999999999997</v>
      </c>
      <c r="R309" s="215">
        <f>Q309*H309</f>
        <v>0.00059999999999999995</v>
      </c>
      <c r="S309" s="215">
        <v>0</v>
      </c>
      <c r="T309" s="21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7" t="s">
        <v>150</v>
      </c>
      <c r="AT309" s="217" t="s">
        <v>152</v>
      </c>
      <c r="AU309" s="217" t="s">
        <v>79</v>
      </c>
      <c r="AY309" s="17" t="s">
        <v>151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7" t="s">
        <v>150</v>
      </c>
      <c r="BK309" s="218">
        <f>ROUND(I309*H309,2)</f>
        <v>0</v>
      </c>
      <c r="BL309" s="17" t="s">
        <v>150</v>
      </c>
      <c r="BM309" s="217" t="s">
        <v>2451</v>
      </c>
    </row>
    <row r="310" s="2" customFormat="1">
      <c r="A310" s="38"/>
      <c r="B310" s="39"/>
      <c r="C310" s="40"/>
      <c r="D310" s="219" t="s">
        <v>157</v>
      </c>
      <c r="E310" s="40"/>
      <c r="F310" s="220" t="s">
        <v>2450</v>
      </c>
      <c r="G310" s="40"/>
      <c r="H310" s="40"/>
      <c r="I310" s="221"/>
      <c r="J310" s="40"/>
      <c r="K310" s="40"/>
      <c r="L310" s="44"/>
      <c r="M310" s="222"/>
      <c r="N310" s="223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157</v>
      </c>
      <c r="AU310" s="17" t="s">
        <v>79</v>
      </c>
    </row>
    <row r="311" s="2" customFormat="1" ht="16.5" customHeight="1">
      <c r="A311" s="38"/>
      <c r="B311" s="39"/>
      <c r="C311" s="206" t="s">
        <v>194</v>
      </c>
      <c r="D311" s="206" t="s">
        <v>152</v>
      </c>
      <c r="E311" s="207" t="s">
        <v>2452</v>
      </c>
      <c r="F311" s="208" t="s">
        <v>2453</v>
      </c>
      <c r="G311" s="209" t="s">
        <v>155</v>
      </c>
      <c r="H311" s="210">
        <v>2</v>
      </c>
      <c r="I311" s="211"/>
      <c r="J311" s="212">
        <f>ROUND(I311*H311,2)</f>
        <v>0</v>
      </c>
      <c r="K311" s="208" t="s">
        <v>19</v>
      </c>
      <c r="L311" s="44"/>
      <c r="M311" s="213" t="s">
        <v>19</v>
      </c>
      <c r="N311" s="214" t="s">
        <v>46</v>
      </c>
      <c r="O311" s="84"/>
      <c r="P311" s="215">
        <f>O311*H311</f>
        <v>0</v>
      </c>
      <c r="Q311" s="215">
        <v>0.00095</v>
      </c>
      <c r="R311" s="215">
        <f>Q311*H311</f>
        <v>0.0019</v>
      </c>
      <c r="S311" s="215">
        <v>0</v>
      </c>
      <c r="T311" s="21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7" t="s">
        <v>150</v>
      </c>
      <c r="AT311" s="217" t="s">
        <v>152</v>
      </c>
      <c r="AU311" s="217" t="s">
        <v>79</v>
      </c>
      <c r="AY311" s="17" t="s">
        <v>151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7" t="s">
        <v>150</v>
      </c>
      <c r="BK311" s="218">
        <f>ROUND(I311*H311,2)</f>
        <v>0</v>
      </c>
      <c r="BL311" s="17" t="s">
        <v>150</v>
      </c>
      <c r="BM311" s="217" t="s">
        <v>2454</v>
      </c>
    </row>
    <row r="312" s="2" customFormat="1">
      <c r="A312" s="38"/>
      <c r="B312" s="39"/>
      <c r="C312" s="40"/>
      <c r="D312" s="219" t="s">
        <v>157</v>
      </c>
      <c r="E312" s="40"/>
      <c r="F312" s="220" t="s">
        <v>2453</v>
      </c>
      <c r="G312" s="40"/>
      <c r="H312" s="40"/>
      <c r="I312" s="221"/>
      <c r="J312" s="40"/>
      <c r="K312" s="40"/>
      <c r="L312" s="44"/>
      <c r="M312" s="222"/>
      <c r="N312" s="223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157</v>
      </c>
      <c r="AU312" s="17" t="s">
        <v>79</v>
      </c>
    </row>
    <row r="313" s="2" customFormat="1" ht="16.5" customHeight="1">
      <c r="A313" s="38"/>
      <c r="B313" s="39"/>
      <c r="C313" s="206" t="s">
        <v>198</v>
      </c>
      <c r="D313" s="206" t="s">
        <v>152</v>
      </c>
      <c r="E313" s="207" t="s">
        <v>2455</v>
      </c>
      <c r="F313" s="208" t="s">
        <v>2456</v>
      </c>
      <c r="G313" s="209" t="s">
        <v>155</v>
      </c>
      <c r="H313" s="210">
        <v>22</v>
      </c>
      <c r="I313" s="211"/>
      <c r="J313" s="212">
        <f>ROUND(I313*H313,2)</f>
        <v>0</v>
      </c>
      <c r="K313" s="208" t="s">
        <v>19</v>
      </c>
      <c r="L313" s="44"/>
      <c r="M313" s="213" t="s">
        <v>19</v>
      </c>
      <c r="N313" s="214" t="s">
        <v>46</v>
      </c>
      <c r="O313" s="84"/>
      <c r="P313" s="215">
        <f>O313*H313</f>
        <v>0</v>
      </c>
      <c r="Q313" s="215">
        <v>0.00024000000000000001</v>
      </c>
      <c r="R313" s="215">
        <f>Q313*H313</f>
        <v>0.00528</v>
      </c>
      <c r="S313" s="215">
        <v>0</v>
      </c>
      <c r="T313" s="21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7" t="s">
        <v>150</v>
      </c>
      <c r="AT313" s="217" t="s">
        <v>152</v>
      </c>
      <c r="AU313" s="217" t="s">
        <v>79</v>
      </c>
      <c r="AY313" s="17" t="s">
        <v>151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7" t="s">
        <v>150</v>
      </c>
      <c r="BK313" s="218">
        <f>ROUND(I313*H313,2)</f>
        <v>0</v>
      </c>
      <c r="BL313" s="17" t="s">
        <v>150</v>
      </c>
      <c r="BM313" s="217" t="s">
        <v>2457</v>
      </c>
    </row>
    <row r="314" s="2" customFormat="1">
      <c r="A314" s="38"/>
      <c r="B314" s="39"/>
      <c r="C314" s="40"/>
      <c r="D314" s="219" t="s">
        <v>157</v>
      </c>
      <c r="E314" s="40"/>
      <c r="F314" s="220" t="s">
        <v>2456</v>
      </c>
      <c r="G314" s="40"/>
      <c r="H314" s="40"/>
      <c r="I314" s="221"/>
      <c r="J314" s="40"/>
      <c r="K314" s="40"/>
      <c r="L314" s="44"/>
      <c r="M314" s="222"/>
      <c r="N314" s="223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157</v>
      </c>
      <c r="AU314" s="17" t="s">
        <v>79</v>
      </c>
    </row>
    <row r="315" s="2" customFormat="1" ht="16.5" customHeight="1">
      <c r="A315" s="38"/>
      <c r="B315" s="39"/>
      <c r="C315" s="206" t="s">
        <v>202</v>
      </c>
      <c r="D315" s="206" t="s">
        <v>152</v>
      </c>
      <c r="E315" s="207" t="s">
        <v>2458</v>
      </c>
      <c r="F315" s="208" t="s">
        <v>2459</v>
      </c>
      <c r="G315" s="209" t="s">
        <v>155</v>
      </c>
      <c r="H315" s="210">
        <v>1</v>
      </c>
      <c r="I315" s="211"/>
      <c r="J315" s="212">
        <f>ROUND(I315*H315,2)</f>
        <v>0</v>
      </c>
      <c r="K315" s="208" t="s">
        <v>19</v>
      </c>
      <c r="L315" s="44"/>
      <c r="M315" s="213" t="s">
        <v>19</v>
      </c>
      <c r="N315" s="214" t="s">
        <v>46</v>
      </c>
      <c r="O315" s="84"/>
      <c r="P315" s="215">
        <f>O315*H315</f>
        <v>0</v>
      </c>
      <c r="Q315" s="215">
        <v>0.00172</v>
      </c>
      <c r="R315" s="215">
        <f>Q315*H315</f>
        <v>0.00172</v>
      </c>
      <c r="S315" s="215">
        <v>0</v>
      </c>
      <c r="T315" s="21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7" t="s">
        <v>150</v>
      </c>
      <c r="AT315" s="217" t="s">
        <v>152</v>
      </c>
      <c r="AU315" s="217" t="s">
        <v>79</v>
      </c>
      <c r="AY315" s="17" t="s">
        <v>151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7" t="s">
        <v>150</v>
      </c>
      <c r="BK315" s="218">
        <f>ROUND(I315*H315,2)</f>
        <v>0</v>
      </c>
      <c r="BL315" s="17" t="s">
        <v>150</v>
      </c>
      <c r="BM315" s="217" t="s">
        <v>2460</v>
      </c>
    </row>
    <row r="316" s="2" customFormat="1">
      <c r="A316" s="38"/>
      <c r="B316" s="39"/>
      <c r="C316" s="40"/>
      <c r="D316" s="219" t="s">
        <v>157</v>
      </c>
      <c r="E316" s="40"/>
      <c r="F316" s="220" t="s">
        <v>2459</v>
      </c>
      <c r="G316" s="40"/>
      <c r="H316" s="40"/>
      <c r="I316" s="221"/>
      <c r="J316" s="40"/>
      <c r="K316" s="40"/>
      <c r="L316" s="44"/>
      <c r="M316" s="222"/>
      <c r="N316" s="223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157</v>
      </c>
      <c r="AU316" s="17" t="s">
        <v>79</v>
      </c>
    </row>
    <row r="317" s="12" customFormat="1">
      <c r="A317" s="12"/>
      <c r="B317" s="224"/>
      <c r="C317" s="225"/>
      <c r="D317" s="219" t="s">
        <v>159</v>
      </c>
      <c r="E317" s="226" t="s">
        <v>2461</v>
      </c>
      <c r="F317" s="227" t="s">
        <v>2462</v>
      </c>
      <c r="G317" s="225"/>
      <c r="H317" s="228">
        <v>1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34" t="s">
        <v>159</v>
      </c>
      <c r="AU317" s="234" t="s">
        <v>79</v>
      </c>
      <c r="AV317" s="12" t="s">
        <v>86</v>
      </c>
      <c r="AW317" s="12" t="s">
        <v>35</v>
      </c>
      <c r="AX317" s="12" t="s">
        <v>79</v>
      </c>
      <c r="AY317" s="234" t="s">
        <v>151</v>
      </c>
    </row>
    <row r="318" s="2" customFormat="1" ht="16.5" customHeight="1">
      <c r="A318" s="38"/>
      <c r="B318" s="39"/>
      <c r="C318" s="206" t="s">
        <v>206</v>
      </c>
      <c r="D318" s="206" t="s">
        <v>152</v>
      </c>
      <c r="E318" s="207" t="s">
        <v>2463</v>
      </c>
      <c r="F318" s="208" t="s">
        <v>2464</v>
      </c>
      <c r="G318" s="209" t="s">
        <v>155</v>
      </c>
      <c r="H318" s="210">
        <v>6</v>
      </c>
      <c r="I318" s="211"/>
      <c r="J318" s="212">
        <f>ROUND(I318*H318,2)</f>
        <v>0</v>
      </c>
      <c r="K318" s="208" t="s">
        <v>19</v>
      </c>
      <c r="L318" s="44"/>
      <c r="M318" s="213" t="s">
        <v>19</v>
      </c>
      <c r="N318" s="214" t="s">
        <v>46</v>
      </c>
      <c r="O318" s="84"/>
      <c r="P318" s="215">
        <f>O318*H318</f>
        <v>0</v>
      </c>
      <c r="Q318" s="215">
        <v>0.0018</v>
      </c>
      <c r="R318" s="215">
        <f>Q318*H318</f>
        <v>0.010800000000000001</v>
      </c>
      <c r="S318" s="215">
        <v>0</v>
      </c>
      <c r="T318" s="21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7" t="s">
        <v>150</v>
      </c>
      <c r="AT318" s="217" t="s">
        <v>152</v>
      </c>
      <c r="AU318" s="217" t="s">
        <v>79</v>
      </c>
      <c r="AY318" s="17" t="s">
        <v>151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7" t="s">
        <v>150</v>
      </c>
      <c r="BK318" s="218">
        <f>ROUND(I318*H318,2)</f>
        <v>0</v>
      </c>
      <c r="BL318" s="17" t="s">
        <v>150</v>
      </c>
      <c r="BM318" s="217" t="s">
        <v>2465</v>
      </c>
    </row>
    <row r="319" s="2" customFormat="1">
      <c r="A319" s="38"/>
      <c r="B319" s="39"/>
      <c r="C319" s="40"/>
      <c r="D319" s="219" t="s">
        <v>157</v>
      </c>
      <c r="E319" s="40"/>
      <c r="F319" s="220" t="s">
        <v>2464</v>
      </c>
      <c r="G319" s="40"/>
      <c r="H319" s="40"/>
      <c r="I319" s="221"/>
      <c r="J319" s="40"/>
      <c r="K319" s="40"/>
      <c r="L319" s="44"/>
      <c r="M319" s="222"/>
      <c r="N319" s="223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157</v>
      </c>
      <c r="AU319" s="17" t="s">
        <v>79</v>
      </c>
    </row>
    <row r="320" s="2" customFormat="1" ht="16.5" customHeight="1">
      <c r="A320" s="38"/>
      <c r="B320" s="39"/>
      <c r="C320" s="206" t="s">
        <v>210</v>
      </c>
      <c r="D320" s="206" t="s">
        <v>152</v>
      </c>
      <c r="E320" s="207" t="s">
        <v>2466</v>
      </c>
      <c r="F320" s="208" t="s">
        <v>2467</v>
      </c>
      <c r="G320" s="209" t="s">
        <v>155</v>
      </c>
      <c r="H320" s="210">
        <v>1</v>
      </c>
      <c r="I320" s="211"/>
      <c r="J320" s="212">
        <f>ROUND(I320*H320,2)</f>
        <v>0</v>
      </c>
      <c r="K320" s="208" t="s">
        <v>19</v>
      </c>
      <c r="L320" s="44"/>
      <c r="M320" s="213" t="s">
        <v>19</v>
      </c>
      <c r="N320" s="214" t="s">
        <v>46</v>
      </c>
      <c r="O320" s="84"/>
      <c r="P320" s="215">
        <f>O320*H320</f>
        <v>0</v>
      </c>
      <c r="Q320" s="215">
        <v>0.0018400000000000001</v>
      </c>
      <c r="R320" s="215">
        <f>Q320*H320</f>
        <v>0.0018400000000000001</v>
      </c>
      <c r="S320" s="215">
        <v>0</v>
      </c>
      <c r="T320" s="21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7" t="s">
        <v>150</v>
      </c>
      <c r="AT320" s="217" t="s">
        <v>152</v>
      </c>
      <c r="AU320" s="217" t="s">
        <v>79</v>
      </c>
      <c r="AY320" s="17" t="s">
        <v>151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7" t="s">
        <v>150</v>
      </c>
      <c r="BK320" s="218">
        <f>ROUND(I320*H320,2)</f>
        <v>0</v>
      </c>
      <c r="BL320" s="17" t="s">
        <v>150</v>
      </c>
      <c r="BM320" s="217" t="s">
        <v>2468</v>
      </c>
    </row>
    <row r="321" s="2" customFormat="1">
      <c r="A321" s="38"/>
      <c r="B321" s="39"/>
      <c r="C321" s="40"/>
      <c r="D321" s="219" t="s">
        <v>157</v>
      </c>
      <c r="E321" s="40"/>
      <c r="F321" s="220" t="s">
        <v>2467</v>
      </c>
      <c r="G321" s="40"/>
      <c r="H321" s="40"/>
      <c r="I321" s="221"/>
      <c r="J321" s="40"/>
      <c r="K321" s="40"/>
      <c r="L321" s="44"/>
      <c r="M321" s="222"/>
      <c r="N321" s="223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157</v>
      </c>
      <c r="AU321" s="17" t="s">
        <v>79</v>
      </c>
    </row>
    <row r="322" s="2" customFormat="1" ht="16.5" customHeight="1">
      <c r="A322" s="38"/>
      <c r="B322" s="39"/>
      <c r="C322" s="206" t="s">
        <v>214</v>
      </c>
      <c r="D322" s="206" t="s">
        <v>152</v>
      </c>
      <c r="E322" s="207" t="s">
        <v>2469</v>
      </c>
      <c r="F322" s="208" t="s">
        <v>2470</v>
      </c>
      <c r="G322" s="209" t="s">
        <v>359</v>
      </c>
      <c r="H322" s="210">
        <v>2</v>
      </c>
      <c r="I322" s="211"/>
      <c r="J322" s="212">
        <f>ROUND(I322*H322,2)</f>
        <v>0</v>
      </c>
      <c r="K322" s="208" t="s">
        <v>19</v>
      </c>
      <c r="L322" s="44"/>
      <c r="M322" s="213" t="s">
        <v>19</v>
      </c>
      <c r="N322" s="214" t="s">
        <v>46</v>
      </c>
      <c r="O322" s="84"/>
      <c r="P322" s="215">
        <f>O322*H322</f>
        <v>0</v>
      </c>
      <c r="Q322" s="215">
        <v>0.00046999999999999999</v>
      </c>
      <c r="R322" s="215">
        <f>Q322*H322</f>
        <v>0.00093999999999999997</v>
      </c>
      <c r="S322" s="215">
        <v>0</v>
      </c>
      <c r="T322" s="21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7" t="s">
        <v>150</v>
      </c>
      <c r="AT322" s="217" t="s">
        <v>152</v>
      </c>
      <c r="AU322" s="217" t="s">
        <v>79</v>
      </c>
      <c r="AY322" s="17" t="s">
        <v>151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7" t="s">
        <v>150</v>
      </c>
      <c r="BK322" s="218">
        <f>ROUND(I322*H322,2)</f>
        <v>0</v>
      </c>
      <c r="BL322" s="17" t="s">
        <v>150</v>
      </c>
      <c r="BM322" s="217" t="s">
        <v>2471</v>
      </c>
    </row>
    <row r="323" s="2" customFormat="1">
      <c r="A323" s="38"/>
      <c r="B323" s="39"/>
      <c r="C323" s="40"/>
      <c r="D323" s="219" t="s">
        <v>157</v>
      </c>
      <c r="E323" s="40"/>
      <c r="F323" s="220" t="s">
        <v>2470</v>
      </c>
      <c r="G323" s="40"/>
      <c r="H323" s="40"/>
      <c r="I323" s="221"/>
      <c r="J323" s="40"/>
      <c r="K323" s="40"/>
      <c r="L323" s="44"/>
      <c r="M323" s="222"/>
      <c r="N323" s="223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157</v>
      </c>
      <c r="AU323" s="17" t="s">
        <v>79</v>
      </c>
    </row>
    <row r="324" s="2" customFormat="1" ht="24.15" customHeight="1">
      <c r="A324" s="38"/>
      <c r="B324" s="39"/>
      <c r="C324" s="206" t="s">
        <v>218</v>
      </c>
      <c r="D324" s="206" t="s">
        <v>152</v>
      </c>
      <c r="E324" s="207" t="s">
        <v>2472</v>
      </c>
      <c r="F324" s="208" t="s">
        <v>2473</v>
      </c>
      <c r="G324" s="209" t="s">
        <v>359</v>
      </c>
      <c r="H324" s="210">
        <v>1</v>
      </c>
      <c r="I324" s="211"/>
      <c r="J324" s="212">
        <f>ROUND(I324*H324,2)</f>
        <v>0</v>
      </c>
      <c r="K324" s="208" t="s">
        <v>19</v>
      </c>
      <c r="L324" s="44"/>
      <c r="M324" s="213" t="s">
        <v>19</v>
      </c>
      <c r="N324" s="214" t="s">
        <v>46</v>
      </c>
      <c r="O324" s="84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7" t="s">
        <v>150</v>
      </c>
      <c r="AT324" s="217" t="s">
        <v>152</v>
      </c>
      <c r="AU324" s="217" t="s">
        <v>79</v>
      </c>
      <c r="AY324" s="17" t="s">
        <v>151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7" t="s">
        <v>150</v>
      </c>
      <c r="BK324" s="218">
        <f>ROUND(I324*H324,2)</f>
        <v>0</v>
      </c>
      <c r="BL324" s="17" t="s">
        <v>150</v>
      </c>
      <c r="BM324" s="217" t="s">
        <v>2474</v>
      </c>
    </row>
    <row r="325" s="2" customFormat="1">
      <c r="A325" s="38"/>
      <c r="B325" s="39"/>
      <c r="C325" s="40"/>
      <c r="D325" s="219" t="s">
        <v>157</v>
      </c>
      <c r="E325" s="40"/>
      <c r="F325" s="220" t="s">
        <v>2473</v>
      </c>
      <c r="G325" s="40"/>
      <c r="H325" s="40"/>
      <c r="I325" s="221"/>
      <c r="J325" s="40"/>
      <c r="K325" s="40"/>
      <c r="L325" s="44"/>
      <c r="M325" s="222"/>
      <c r="N325" s="223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157</v>
      </c>
      <c r="AU325" s="17" t="s">
        <v>79</v>
      </c>
    </row>
    <row r="326" s="2" customFormat="1" ht="16.5" customHeight="1">
      <c r="A326" s="38"/>
      <c r="B326" s="39"/>
      <c r="C326" s="206" t="s">
        <v>222</v>
      </c>
      <c r="D326" s="206" t="s">
        <v>152</v>
      </c>
      <c r="E326" s="207" t="s">
        <v>2475</v>
      </c>
      <c r="F326" s="208" t="s">
        <v>2476</v>
      </c>
      <c r="G326" s="209" t="s">
        <v>359</v>
      </c>
      <c r="H326" s="210">
        <v>2</v>
      </c>
      <c r="I326" s="211"/>
      <c r="J326" s="212">
        <f>ROUND(I326*H326,2)</f>
        <v>0</v>
      </c>
      <c r="K326" s="208" t="s">
        <v>19</v>
      </c>
      <c r="L326" s="44"/>
      <c r="M326" s="213" t="s">
        <v>19</v>
      </c>
      <c r="N326" s="214" t="s">
        <v>46</v>
      </c>
      <c r="O326" s="84"/>
      <c r="P326" s="215">
        <f>O326*H326</f>
        <v>0</v>
      </c>
      <c r="Q326" s="215">
        <v>0</v>
      </c>
      <c r="R326" s="215">
        <f>Q326*H326</f>
        <v>0</v>
      </c>
      <c r="S326" s="215">
        <v>0</v>
      </c>
      <c r="T326" s="21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7" t="s">
        <v>150</v>
      </c>
      <c r="AT326" s="217" t="s">
        <v>152</v>
      </c>
      <c r="AU326" s="217" t="s">
        <v>79</v>
      </c>
      <c r="AY326" s="17" t="s">
        <v>151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7" t="s">
        <v>150</v>
      </c>
      <c r="BK326" s="218">
        <f>ROUND(I326*H326,2)</f>
        <v>0</v>
      </c>
      <c r="BL326" s="17" t="s">
        <v>150</v>
      </c>
      <c r="BM326" s="217" t="s">
        <v>2477</v>
      </c>
    </row>
    <row r="327" s="2" customFormat="1">
      <c r="A327" s="38"/>
      <c r="B327" s="39"/>
      <c r="C327" s="40"/>
      <c r="D327" s="219" t="s">
        <v>157</v>
      </c>
      <c r="E327" s="40"/>
      <c r="F327" s="220" t="s">
        <v>2476</v>
      </c>
      <c r="G327" s="40"/>
      <c r="H327" s="40"/>
      <c r="I327" s="221"/>
      <c r="J327" s="40"/>
      <c r="K327" s="40"/>
      <c r="L327" s="44"/>
      <c r="M327" s="222"/>
      <c r="N327" s="223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157</v>
      </c>
      <c r="AU327" s="17" t="s">
        <v>79</v>
      </c>
    </row>
    <row r="328" s="2" customFormat="1" ht="16.5" customHeight="1">
      <c r="A328" s="38"/>
      <c r="B328" s="39"/>
      <c r="C328" s="206" t="s">
        <v>503</v>
      </c>
      <c r="D328" s="206" t="s">
        <v>152</v>
      </c>
      <c r="E328" s="207" t="s">
        <v>2478</v>
      </c>
      <c r="F328" s="208" t="s">
        <v>2479</v>
      </c>
      <c r="G328" s="209" t="s">
        <v>359</v>
      </c>
      <c r="H328" s="210">
        <v>1</v>
      </c>
      <c r="I328" s="211"/>
      <c r="J328" s="212">
        <f>ROUND(I328*H328,2)</f>
        <v>0</v>
      </c>
      <c r="K328" s="208" t="s">
        <v>19</v>
      </c>
      <c r="L328" s="44"/>
      <c r="M328" s="213" t="s">
        <v>19</v>
      </c>
      <c r="N328" s="214" t="s">
        <v>46</v>
      </c>
      <c r="O328" s="84"/>
      <c r="P328" s="215">
        <f>O328*H328</f>
        <v>0</v>
      </c>
      <c r="Q328" s="215">
        <v>0.00247</v>
      </c>
      <c r="R328" s="215">
        <f>Q328*H328</f>
        <v>0.00247</v>
      </c>
      <c r="S328" s="215">
        <v>0</v>
      </c>
      <c r="T328" s="21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7" t="s">
        <v>150</v>
      </c>
      <c r="AT328" s="217" t="s">
        <v>152</v>
      </c>
      <c r="AU328" s="217" t="s">
        <v>79</v>
      </c>
      <c r="AY328" s="17" t="s">
        <v>151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7" t="s">
        <v>150</v>
      </c>
      <c r="BK328" s="218">
        <f>ROUND(I328*H328,2)</f>
        <v>0</v>
      </c>
      <c r="BL328" s="17" t="s">
        <v>150</v>
      </c>
      <c r="BM328" s="217" t="s">
        <v>2480</v>
      </c>
    </row>
    <row r="329" s="2" customFormat="1">
      <c r="A329" s="38"/>
      <c r="B329" s="39"/>
      <c r="C329" s="40"/>
      <c r="D329" s="219" t="s">
        <v>157</v>
      </c>
      <c r="E329" s="40"/>
      <c r="F329" s="220" t="s">
        <v>2479</v>
      </c>
      <c r="G329" s="40"/>
      <c r="H329" s="40"/>
      <c r="I329" s="221"/>
      <c r="J329" s="40"/>
      <c r="K329" s="40"/>
      <c r="L329" s="44"/>
      <c r="M329" s="222"/>
      <c r="N329" s="223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157</v>
      </c>
      <c r="AU329" s="17" t="s">
        <v>79</v>
      </c>
    </row>
    <row r="330" s="12" customFormat="1">
      <c r="A330" s="12"/>
      <c r="B330" s="224"/>
      <c r="C330" s="225"/>
      <c r="D330" s="219" t="s">
        <v>159</v>
      </c>
      <c r="E330" s="226" t="s">
        <v>1996</v>
      </c>
      <c r="F330" s="227" t="s">
        <v>2481</v>
      </c>
      <c r="G330" s="225"/>
      <c r="H330" s="228">
        <v>1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234" t="s">
        <v>159</v>
      </c>
      <c r="AU330" s="234" t="s">
        <v>79</v>
      </c>
      <c r="AV330" s="12" t="s">
        <v>86</v>
      </c>
      <c r="AW330" s="12" t="s">
        <v>35</v>
      </c>
      <c r="AX330" s="12" t="s">
        <v>79</v>
      </c>
      <c r="AY330" s="234" t="s">
        <v>151</v>
      </c>
    </row>
    <row r="331" s="2" customFormat="1" ht="16.5" customHeight="1">
      <c r="A331" s="38"/>
      <c r="B331" s="39"/>
      <c r="C331" s="239" t="s">
        <v>506</v>
      </c>
      <c r="D331" s="239" t="s">
        <v>233</v>
      </c>
      <c r="E331" s="240" t="s">
        <v>2482</v>
      </c>
      <c r="F331" s="241" t="s">
        <v>2483</v>
      </c>
      <c r="G331" s="242" t="s">
        <v>359</v>
      </c>
      <c r="H331" s="243">
        <v>1</v>
      </c>
      <c r="I331" s="244"/>
      <c r="J331" s="245">
        <f>ROUND(I331*H331,2)</f>
        <v>0</v>
      </c>
      <c r="K331" s="241" t="s">
        <v>19</v>
      </c>
      <c r="L331" s="246"/>
      <c r="M331" s="247" t="s">
        <v>19</v>
      </c>
      <c r="N331" s="248" t="s">
        <v>46</v>
      </c>
      <c r="O331" s="84"/>
      <c r="P331" s="215">
        <f>O331*H331</f>
        <v>0</v>
      </c>
      <c r="Q331" s="215">
        <v>0.021899999999999999</v>
      </c>
      <c r="R331" s="215">
        <f>Q331*H331</f>
        <v>0.021899999999999999</v>
      </c>
      <c r="S331" s="215">
        <v>0</v>
      </c>
      <c r="T331" s="21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7" t="s">
        <v>184</v>
      </c>
      <c r="AT331" s="217" t="s">
        <v>233</v>
      </c>
      <c r="AU331" s="217" t="s">
        <v>79</v>
      </c>
      <c r="AY331" s="17" t="s">
        <v>151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7" t="s">
        <v>150</v>
      </c>
      <c r="BK331" s="218">
        <f>ROUND(I331*H331,2)</f>
        <v>0</v>
      </c>
      <c r="BL331" s="17" t="s">
        <v>150</v>
      </c>
      <c r="BM331" s="217" t="s">
        <v>2484</v>
      </c>
    </row>
    <row r="332" s="2" customFormat="1">
      <c r="A332" s="38"/>
      <c r="B332" s="39"/>
      <c r="C332" s="40"/>
      <c r="D332" s="219" t="s">
        <v>157</v>
      </c>
      <c r="E332" s="40"/>
      <c r="F332" s="220" t="s">
        <v>2483</v>
      </c>
      <c r="G332" s="40"/>
      <c r="H332" s="40"/>
      <c r="I332" s="221"/>
      <c r="J332" s="40"/>
      <c r="K332" s="40"/>
      <c r="L332" s="44"/>
      <c r="M332" s="222"/>
      <c r="N332" s="223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157</v>
      </c>
      <c r="AU332" s="17" t="s">
        <v>79</v>
      </c>
    </row>
    <row r="333" s="2" customFormat="1" ht="16.5" customHeight="1">
      <c r="A333" s="38"/>
      <c r="B333" s="39"/>
      <c r="C333" s="206" t="s">
        <v>510</v>
      </c>
      <c r="D333" s="206" t="s">
        <v>152</v>
      </c>
      <c r="E333" s="207" t="s">
        <v>2485</v>
      </c>
      <c r="F333" s="208" t="s">
        <v>2486</v>
      </c>
      <c r="G333" s="209" t="s">
        <v>155</v>
      </c>
      <c r="H333" s="210">
        <v>1</v>
      </c>
      <c r="I333" s="211"/>
      <c r="J333" s="212">
        <f>ROUND(I333*H333,2)</f>
        <v>0</v>
      </c>
      <c r="K333" s="208" t="s">
        <v>19</v>
      </c>
      <c r="L333" s="44"/>
      <c r="M333" s="213" t="s">
        <v>19</v>
      </c>
      <c r="N333" s="214" t="s">
        <v>46</v>
      </c>
      <c r="O333" s="84"/>
      <c r="P333" s="215">
        <f>O333*H333</f>
        <v>0</v>
      </c>
      <c r="Q333" s="215">
        <v>0.00075000000000000002</v>
      </c>
      <c r="R333" s="215">
        <f>Q333*H333</f>
        <v>0.00075000000000000002</v>
      </c>
      <c r="S333" s="215">
        <v>0</v>
      </c>
      <c r="T333" s="21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7" t="s">
        <v>150</v>
      </c>
      <c r="AT333" s="217" t="s">
        <v>152</v>
      </c>
      <c r="AU333" s="217" t="s">
        <v>79</v>
      </c>
      <c r="AY333" s="17" t="s">
        <v>151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7" t="s">
        <v>150</v>
      </c>
      <c r="BK333" s="218">
        <f>ROUND(I333*H333,2)</f>
        <v>0</v>
      </c>
      <c r="BL333" s="17" t="s">
        <v>150</v>
      </c>
      <c r="BM333" s="217" t="s">
        <v>2487</v>
      </c>
    </row>
    <row r="334" s="2" customFormat="1">
      <c r="A334" s="38"/>
      <c r="B334" s="39"/>
      <c r="C334" s="40"/>
      <c r="D334" s="219" t="s">
        <v>157</v>
      </c>
      <c r="E334" s="40"/>
      <c r="F334" s="220" t="s">
        <v>2486</v>
      </c>
      <c r="G334" s="40"/>
      <c r="H334" s="40"/>
      <c r="I334" s="221"/>
      <c r="J334" s="40"/>
      <c r="K334" s="40"/>
      <c r="L334" s="44"/>
      <c r="M334" s="222"/>
      <c r="N334" s="223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157</v>
      </c>
      <c r="AU334" s="17" t="s">
        <v>79</v>
      </c>
    </row>
    <row r="335" s="12" customFormat="1">
      <c r="A335" s="12"/>
      <c r="B335" s="224"/>
      <c r="C335" s="225"/>
      <c r="D335" s="219" t="s">
        <v>159</v>
      </c>
      <c r="E335" s="226" t="s">
        <v>2488</v>
      </c>
      <c r="F335" s="227" t="s">
        <v>2489</v>
      </c>
      <c r="G335" s="225"/>
      <c r="H335" s="228">
        <v>1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34" t="s">
        <v>159</v>
      </c>
      <c r="AU335" s="234" t="s">
        <v>79</v>
      </c>
      <c r="AV335" s="12" t="s">
        <v>86</v>
      </c>
      <c r="AW335" s="12" t="s">
        <v>35</v>
      </c>
      <c r="AX335" s="12" t="s">
        <v>79</v>
      </c>
      <c r="AY335" s="234" t="s">
        <v>151</v>
      </c>
    </row>
    <row r="336" s="2" customFormat="1" ht="16.5" customHeight="1">
      <c r="A336" s="38"/>
      <c r="B336" s="39"/>
      <c r="C336" s="206" t="s">
        <v>7</v>
      </c>
      <c r="D336" s="206" t="s">
        <v>152</v>
      </c>
      <c r="E336" s="207" t="s">
        <v>2490</v>
      </c>
      <c r="F336" s="208" t="s">
        <v>2491</v>
      </c>
      <c r="G336" s="209" t="s">
        <v>155</v>
      </c>
      <c r="H336" s="210">
        <v>1</v>
      </c>
      <c r="I336" s="211"/>
      <c r="J336" s="212">
        <f>ROUND(I336*H336,2)</f>
        <v>0</v>
      </c>
      <c r="K336" s="208" t="s">
        <v>19</v>
      </c>
      <c r="L336" s="44"/>
      <c r="M336" s="213" t="s">
        <v>19</v>
      </c>
      <c r="N336" s="214" t="s">
        <v>46</v>
      </c>
      <c r="O336" s="84"/>
      <c r="P336" s="215">
        <f>O336*H336</f>
        <v>0</v>
      </c>
      <c r="Q336" s="215">
        <v>0.00075000000000000002</v>
      </c>
      <c r="R336" s="215">
        <f>Q336*H336</f>
        <v>0.00075000000000000002</v>
      </c>
      <c r="S336" s="215">
        <v>0</v>
      </c>
      <c r="T336" s="21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7" t="s">
        <v>150</v>
      </c>
      <c r="AT336" s="217" t="s">
        <v>152</v>
      </c>
      <c r="AU336" s="217" t="s">
        <v>79</v>
      </c>
      <c r="AY336" s="17" t="s">
        <v>151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7" t="s">
        <v>150</v>
      </c>
      <c r="BK336" s="218">
        <f>ROUND(I336*H336,2)</f>
        <v>0</v>
      </c>
      <c r="BL336" s="17" t="s">
        <v>150</v>
      </c>
      <c r="BM336" s="217" t="s">
        <v>2492</v>
      </c>
    </row>
    <row r="337" s="2" customFormat="1">
      <c r="A337" s="38"/>
      <c r="B337" s="39"/>
      <c r="C337" s="40"/>
      <c r="D337" s="219" t="s">
        <v>157</v>
      </c>
      <c r="E337" s="40"/>
      <c r="F337" s="220" t="s">
        <v>2491</v>
      </c>
      <c r="G337" s="40"/>
      <c r="H337" s="40"/>
      <c r="I337" s="221"/>
      <c r="J337" s="40"/>
      <c r="K337" s="40"/>
      <c r="L337" s="44"/>
      <c r="M337" s="222"/>
      <c r="N337" s="223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157</v>
      </c>
      <c r="AU337" s="17" t="s">
        <v>79</v>
      </c>
    </row>
    <row r="338" s="12" customFormat="1">
      <c r="A338" s="12"/>
      <c r="B338" s="224"/>
      <c r="C338" s="225"/>
      <c r="D338" s="219" t="s">
        <v>159</v>
      </c>
      <c r="E338" s="226" t="s">
        <v>2012</v>
      </c>
      <c r="F338" s="227" t="s">
        <v>2493</v>
      </c>
      <c r="G338" s="225"/>
      <c r="H338" s="228">
        <v>1</v>
      </c>
      <c r="I338" s="229"/>
      <c r="J338" s="225"/>
      <c r="K338" s="225"/>
      <c r="L338" s="230"/>
      <c r="M338" s="231"/>
      <c r="N338" s="232"/>
      <c r="O338" s="232"/>
      <c r="P338" s="232"/>
      <c r="Q338" s="232"/>
      <c r="R338" s="232"/>
      <c r="S338" s="232"/>
      <c r="T338" s="233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34" t="s">
        <v>159</v>
      </c>
      <c r="AU338" s="234" t="s">
        <v>79</v>
      </c>
      <c r="AV338" s="12" t="s">
        <v>86</v>
      </c>
      <c r="AW338" s="12" t="s">
        <v>35</v>
      </c>
      <c r="AX338" s="12" t="s">
        <v>79</v>
      </c>
      <c r="AY338" s="234" t="s">
        <v>151</v>
      </c>
    </row>
    <row r="339" s="2" customFormat="1" ht="16.5" customHeight="1">
      <c r="A339" s="38"/>
      <c r="B339" s="39"/>
      <c r="C339" s="206" t="s">
        <v>517</v>
      </c>
      <c r="D339" s="206" t="s">
        <v>152</v>
      </c>
      <c r="E339" s="207" t="s">
        <v>2494</v>
      </c>
      <c r="F339" s="208" t="s">
        <v>2495</v>
      </c>
      <c r="G339" s="209" t="s">
        <v>155</v>
      </c>
      <c r="H339" s="210">
        <v>1</v>
      </c>
      <c r="I339" s="211"/>
      <c r="J339" s="212">
        <f>ROUND(I339*H339,2)</f>
        <v>0</v>
      </c>
      <c r="K339" s="208" t="s">
        <v>19</v>
      </c>
      <c r="L339" s="44"/>
      <c r="M339" s="213" t="s">
        <v>19</v>
      </c>
      <c r="N339" s="214" t="s">
        <v>46</v>
      </c>
      <c r="O339" s="84"/>
      <c r="P339" s="215">
        <f>O339*H339</f>
        <v>0</v>
      </c>
      <c r="Q339" s="215">
        <v>0.014749999999999999</v>
      </c>
      <c r="R339" s="215">
        <f>Q339*H339</f>
        <v>0.014749999999999999</v>
      </c>
      <c r="S339" s="215">
        <v>0</v>
      </c>
      <c r="T339" s="21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7" t="s">
        <v>150</v>
      </c>
      <c r="AT339" s="217" t="s">
        <v>152</v>
      </c>
      <c r="AU339" s="217" t="s">
        <v>79</v>
      </c>
      <c r="AY339" s="17" t="s">
        <v>151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7" t="s">
        <v>150</v>
      </c>
      <c r="BK339" s="218">
        <f>ROUND(I339*H339,2)</f>
        <v>0</v>
      </c>
      <c r="BL339" s="17" t="s">
        <v>150</v>
      </c>
      <c r="BM339" s="217" t="s">
        <v>2496</v>
      </c>
    </row>
    <row r="340" s="2" customFormat="1">
      <c r="A340" s="38"/>
      <c r="B340" s="39"/>
      <c r="C340" s="40"/>
      <c r="D340" s="219" t="s">
        <v>157</v>
      </c>
      <c r="E340" s="40"/>
      <c r="F340" s="220" t="s">
        <v>2495</v>
      </c>
      <c r="G340" s="40"/>
      <c r="H340" s="40"/>
      <c r="I340" s="221"/>
      <c r="J340" s="40"/>
      <c r="K340" s="40"/>
      <c r="L340" s="44"/>
      <c r="M340" s="222"/>
      <c r="N340" s="223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157</v>
      </c>
      <c r="AU340" s="17" t="s">
        <v>79</v>
      </c>
    </row>
    <row r="341" s="11" customFormat="1" ht="25.92" customHeight="1">
      <c r="A341" s="11"/>
      <c r="B341" s="192"/>
      <c r="C341" s="193"/>
      <c r="D341" s="194" t="s">
        <v>72</v>
      </c>
      <c r="E341" s="195" t="s">
        <v>2497</v>
      </c>
      <c r="F341" s="195" t="s">
        <v>2498</v>
      </c>
      <c r="G341" s="193"/>
      <c r="H341" s="193"/>
      <c r="I341" s="196"/>
      <c r="J341" s="197">
        <f>BK341</f>
        <v>0</v>
      </c>
      <c r="K341" s="193"/>
      <c r="L341" s="198"/>
      <c r="M341" s="199"/>
      <c r="N341" s="200"/>
      <c r="O341" s="200"/>
      <c r="P341" s="201">
        <f>SUM(P342:P353)</f>
        <v>0</v>
      </c>
      <c r="Q341" s="200"/>
      <c r="R341" s="201">
        <f>SUM(R342:R353)</f>
        <v>0.099850000000000008</v>
      </c>
      <c r="S341" s="200"/>
      <c r="T341" s="202">
        <f>SUM(T342:T353)</f>
        <v>0</v>
      </c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R341" s="203" t="s">
        <v>150</v>
      </c>
      <c r="AT341" s="204" t="s">
        <v>72</v>
      </c>
      <c r="AU341" s="204" t="s">
        <v>8</v>
      </c>
      <c r="AY341" s="203" t="s">
        <v>151</v>
      </c>
      <c r="BK341" s="205">
        <f>SUM(BK342:BK353)</f>
        <v>0</v>
      </c>
    </row>
    <row r="342" s="2" customFormat="1" ht="16.5" customHeight="1">
      <c r="A342" s="38"/>
      <c r="B342" s="39"/>
      <c r="C342" s="206" t="s">
        <v>79</v>
      </c>
      <c r="D342" s="206" t="s">
        <v>152</v>
      </c>
      <c r="E342" s="207" t="s">
        <v>2499</v>
      </c>
      <c r="F342" s="208" t="s">
        <v>2500</v>
      </c>
      <c r="G342" s="209" t="s">
        <v>155</v>
      </c>
      <c r="H342" s="210">
        <v>1</v>
      </c>
      <c r="I342" s="211"/>
      <c r="J342" s="212">
        <f>ROUND(I342*H342,2)</f>
        <v>0</v>
      </c>
      <c r="K342" s="208" t="s">
        <v>19</v>
      </c>
      <c r="L342" s="44"/>
      <c r="M342" s="213" t="s">
        <v>19</v>
      </c>
      <c r="N342" s="214" t="s">
        <v>46</v>
      </c>
      <c r="O342" s="84"/>
      <c r="P342" s="215">
        <f>O342*H342</f>
        <v>0</v>
      </c>
      <c r="Q342" s="215">
        <v>0.0117</v>
      </c>
      <c r="R342" s="215">
        <f>Q342*H342</f>
        <v>0.0117</v>
      </c>
      <c r="S342" s="215">
        <v>0</v>
      </c>
      <c r="T342" s="21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7" t="s">
        <v>150</v>
      </c>
      <c r="AT342" s="217" t="s">
        <v>152</v>
      </c>
      <c r="AU342" s="217" t="s">
        <v>79</v>
      </c>
      <c r="AY342" s="17" t="s">
        <v>151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7" t="s">
        <v>150</v>
      </c>
      <c r="BK342" s="218">
        <f>ROUND(I342*H342,2)</f>
        <v>0</v>
      </c>
      <c r="BL342" s="17" t="s">
        <v>150</v>
      </c>
      <c r="BM342" s="217" t="s">
        <v>2501</v>
      </c>
    </row>
    <row r="343" s="2" customFormat="1">
      <c r="A343" s="38"/>
      <c r="B343" s="39"/>
      <c r="C343" s="40"/>
      <c r="D343" s="219" t="s">
        <v>157</v>
      </c>
      <c r="E343" s="40"/>
      <c r="F343" s="220" t="s">
        <v>2500</v>
      </c>
      <c r="G343" s="40"/>
      <c r="H343" s="40"/>
      <c r="I343" s="221"/>
      <c r="J343" s="40"/>
      <c r="K343" s="40"/>
      <c r="L343" s="44"/>
      <c r="M343" s="222"/>
      <c r="N343" s="223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157</v>
      </c>
      <c r="AU343" s="17" t="s">
        <v>79</v>
      </c>
    </row>
    <row r="344" s="2" customFormat="1" ht="21.75" customHeight="1">
      <c r="A344" s="38"/>
      <c r="B344" s="39"/>
      <c r="C344" s="206" t="s">
        <v>86</v>
      </c>
      <c r="D344" s="206" t="s">
        <v>152</v>
      </c>
      <c r="E344" s="207" t="s">
        <v>2502</v>
      </c>
      <c r="F344" s="208" t="s">
        <v>2503</v>
      </c>
      <c r="G344" s="209" t="s">
        <v>155</v>
      </c>
      <c r="H344" s="210">
        <v>4</v>
      </c>
      <c r="I344" s="211"/>
      <c r="J344" s="212">
        <f>ROUND(I344*H344,2)</f>
        <v>0</v>
      </c>
      <c r="K344" s="208" t="s">
        <v>19</v>
      </c>
      <c r="L344" s="44"/>
      <c r="M344" s="213" t="s">
        <v>19</v>
      </c>
      <c r="N344" s="214" t="s">
        <v>46</v>
      </c>
      <c r="O344" s="84"/>
      <c r="P344" s="215">
        <f>O344*H344</f>
        <v>0</v>
      </c>
      <c r="Q344" s="215">
        <v>0.016650000000000002</v>
      </c>
      <c r="R344" s="215">
        <f>Q344*H344</f>
        <v>0.066600000000000006</v>
      </c>
      <c r="S344" s="215">
        <v>0</v>
      </c>
      <c r="T344" s="21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17" t="s">
        <v>150</v>
      </c>
      <c r="AT344" s="217" t="s">
        <v>152</v>
      </c>
      <c r="AU344" s="217" t="s">
        <v>79</v>
      </c>
      <c r="AY344" s="17" t="s">
        <v>151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7" t="s">
        <v>150</v>
      </c>
      <c r="BK344" s="218">
        <f>ROUND(I344*H344,2)</f>
        <v>0</v>
      </c>
      <c r="BL344" s="17" t="s">
        <v>150</v>
      </c>
      <c r="BM344" s="217" t="s">
        <v>2504</v>
      </c>
    </row>
    <row r="345" s="2" customFormat="1">
      <c r="A345" s="38"/>
      <c r="B345" s="39"/>
      <c r="C345" s="40"/>
      <c r="D345" s="219" t="s">
        <v>157</v>
      </c>
      <c r="E345" s="40"/>
      <c r="F345" s="220" t="s">
        <v>2503</v>
      </c>
      <c r="G345" s="40"/>
      <c r="H345" s="40"/>
      <c r="I345" s="221"/>
      <c r="J345" s="40"/>
      <c r="K345" s="40"/>
      <c r="L345" s="44"/>
      <c r="M345" s="222"/>
      <c r="N345" s="223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157</v>
      </c>
      <c r="AU345" s="17" t="s">
        <v>79</v>
      </c>
    </row>
    <row r="346" s="2" customFormat="1" ht="21.75" customHeight="1">
      <c r="A346" s="38"/>
      <c r="B346" s="39"/>
      <c r="C346" s="206" t="s">
        <v>164</v>
      </c>
      <c r="D346" s="206" t="s">
        <v>152</v>
      </c>
      <c r="E346" s="207" t="s">
        <v>2505</v>
      </c>
      <c r="F346" s="208" t="s">
        <v>2506</v>
      </c>
      <c r="G346" s="209" t="s">
        <v>155</v>
      </c>
      <c r="H346" s="210">
        <v>1</v>
      </c>
      <c r="I346" s="211"/>
      <c r="J346" s="212">
        <f>ROUND(I346*H346,2)</f>
        <v>0</v>
      </c>
      <c r="K346" s="208" t="s">
        <v>19</v>
      </c>
      <c r="L346" s="44"/>
      <c r="M346" s="213" t="s">
        <v>19</v>
      </c>
      <c r="N346" s="214" t="s">
        <v>46</v>
      </c>
      <c r="O346" s="84"/>
      <c r="P346" s="215">
        <f>O346*H346</f>
        <v>0</v>
      </c>
      <c r="Q346" s="215">
        <v>0.017649999999999999</v>
      </c>
      <c r="R346" s="215">
        <f>Q346*H346</f>
        <v>0.017649999999999999</v>
      </c>
      <c r="S346" s="215">
        <v>0</v>
      </c>
      <c r="T346" s="21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7" t="s">
        <v>150</v>
      </c>
      <c r="AT346" s="217" t="s">
        <v>152</v>
      </c>
      <c r="AU346" s="217" t="s">
        <v>79</v>
      </c>
      <c r="AY346" s="17" t="s">
        <v>151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7" t="s">
        <v>150</v>
      </c>
      <c r="BK346" s="218">
        <f>ROUND(I346*H346,2)</f>
        <v>0</v>
      </c>
      <c r="BL346" s="17" t="s">
        <v>150</v>
      </c>
      <c r="BM346" s="217" t="s">
        <v>2507</v>
      </c>
    </row>
    <row r="347" s="2" customFormat="1">
      <c r="A347" s="38"/>
      <c r="B347" s="39"/>
      <c r="C347" s="40"/>
      <c r="D347" s="219" t="s">
        <v>157</v>
      </c>
      <c r="E347" s="40"/>
      <c r="F347" s="220" t="s">
        <v>2506</v>
      </c>
      <c r="G347" s="40"/>
      <c r="H347" s="40"/>
      <c r="I347" s="221"/>
      <c r="J347" s="40"/>
      <c r="K347" s="40"/>
      <c r="L347" s="44"/>
      <c r="M347" s="222"/>
      <c r="N347" s="223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157</v>
      </c>
      <c r="AU347" s="17" t="s">
        <v>79</v>
      </c>
    </row>
    <row r="348" s="2" customFormat="1" ht="16.5" customHeight="1">
      <c r="A348" s="38"/>
      <c r="B348" s="39"/>
      <c r="C348" s="206" t="s">
        <v>150</v>
      </c>
      <c r="D348" s="206" t="s">
        <v>152</v>
      </c>
      <c r="E348" s="207" t="s">
        <v>2508</v>
      </c>
      <c r="F348" s="208" t="s">
        <v>2509</v>
      </c>
      <c r="G348" s="209" t="s">
        <v>155</v>
      </c>
      <c r="H348" s="210">
        <v>6</v>
      </c>
      <c r="I348" s="211"/>
      <c r="J348" s="212">
        <f>ROUND(I348*H348,2)</f>
        <v>0</v>
      </c>
      <c r="K348" s="208" t="s">
        <v>19</v>
      </c>
      <c r="L348" s="44"/>
      <c r="M348" s="213" t="s">
        <v>19</v>
      </c>
      <c r="N348" s="214" t="s">
        <v>46</v>
      </c>
      <c r="O348" s="84"/>
      <c r="P348" s="215">
        <f>O348*H348</f>
        <v>0</v>
      </c>
      <c r="Q348" s="215">
        <v>0.00014999999999999999</v>
      </c>
      <c r="R348" s="215">
        <f>Q348*H348</f>
        <v>0.00089999999999999998</v>
      </c>
      <c r="S348" s="215">
        <v>0</v>
      </c>
      <c r="T348" s="21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7" t="s">
        <v>150</v>
      </c>
      <c r="AT348" s="217" t="s">
        <v>152</v>
      </c>
      <c r="AU348" s="217" t="s">
        <v>79</v>
      </c>
      <c r="AY348" s="17" t="s">
        <v>151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7" t="s">
        <v>150</v>
      </c>
      <c r="BK348" s="218">
        <f>ROUND(I348*H348,2)</f>
        <v>0</v>
      </c>
      <c r="BL348" s="17" t="s">
        <v>150</v>
      </c>
      <c r="BM348" s="217" t="s">
        <v>2510</v>
      </c>
    </row>
    <row r="349" s="2" customFormat="1">
      <c r="A349" s="38"/>
      <c r="B349" s="39"/>
      <c r="C349" s="40"/>
      <c r="D349" s="219" t="s">
        <v>157</v>
      </c>
      <c r="E349" s="40"/>
      <c r="F349" s="220" t="s">
        <v>2509</v>
      </c>
      <c r="G349" s="40"/>
      <c r="H349" s="40"/>
      <c r="I349" s="221"/>
      <c r="J349" s="40"/>
      <c r="K349" s="40"/>
      <c r="L349" s="44"/>
      <c r="M349" s="222"/>
      <c r="N349" s="223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157</v>
      </c>
      <c r="AU349" s="17" t="s">
        <v>79</v>
      </c>
    </row>
    <row r="350" s="2" customFormat="1" ht="16.5" customHeight="1">
      <c r="A350" s="38"/>
      <c r="B350" s="39"/>
      <c r="C350" s="206" t="s">
        <v>171</v>
      </c>
      <c r="D350" s="206" t="s">
        <v>152</v>
      </c>
      <c r="E350" s="207" t="s">
        <v>2511</v>
      </c>
      <c r="F350" s="208" t="s">
        <v>2512</v>
      </c>
      <c r="G350" s="209" t="s">
        <v>155</v>
      </c>
      <c r="H350" s="210">
        <v>6</v>
      </c>
      <c r="I350" s="211"/>
      <c r="J350" s="212">
        <f>ROUND(I350*H350,2)</f>
        <v>0</v>
      </c>
      <c r="K350" s="208" t="s">
        <v>19</v>
      </c>
      <c r="L350" s="44"/>
      <c r="M350" s="213" t="s">
        <v>19</v>
      </c>
      <c r="N350" s="214" t="s">
        <v>46</v>
      </c>
      <c r="O350" s="84"/>
      <c r="P350" s="215">
        <f>O350*H350</f>
        <v>0</v>
      </c>
      <c r="Q350" s="215">
        <v>0.00050000000000000001</v>
      </c>
      <c r="R350" s="215">
        <f>Q350*H350</f>
        <v>0.0030000000000000001</v>
      </c>
      <c r="S350" s="215">
        <v>0</v>
      </c>
      <c r="T350" s="21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17" t="s">
        <v>150</v>
      </c>
      <c r="AT350" s="217" t="s">
        <v>152</v>
      </c>
      <c r="AU350" s="217" t="s">
        <v>79</v>
      </c>
      <c r="AY350" s="17" t="s">
        <v>151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7" t="s">
        <v>150</v>
      </c>
      <c r="BK350" s="218">
        <f>ROUND(I350*H350,2)</f>
        <v>0</v>
      </c>
      <c r="BL350" s="17" t="s">
        <v>150</v>
      </c>
      <c r="BM350" s="217" t="s">
        <v>2513</v>
      </c>
    </row>
    <row r="351" s="2" customFormat="1">
      <c r="A351" s="38"/>
      <c r="B351" s="39"/>
      <c r="C351" s="40"/>
      <c r="D351" s="219" t="s">
        <v>157</v>
      </c>
      <c r="E351" s="40"/>
      <c r="F351" s="220" t="s">
        <v>2512</v>
      </c>
      <c r="G351" s="40"/>
      <c r="H351" s="40"/>
      <c r="I351" s="221"/>
      <c r="J351" s="40"/>
      <c r="K351" s="40"/>
      <c r="L351" s="44"/>
      <c r="M351" s="222"/>
      <c r="N351" s="223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157</v>
      </c>
      <c r="AU351" s="17" t="s">
        <v>79</v>
      </c>
    </row>
    <row r="352" s="2" customFormat="1" ht="16.5" customHeight="1">
      <c r="A352" s="38"/>
      <c r="B352" s="39"/>
      <c r="C352" s="206" t="s">
        <v>176</v>
      </c>
      <c r="D352" s="206" t="s">
        <v>152</v>
      </c>
      <c r="E352" s="207" t="s">
        <v>2514</v>
      </c>
      <c r="F352" s="208" t="s">
        <v>2515</v>
      </c>
      <c r="G352" s="209" t="s">
        <v>242</v>
      </c>
      <c r="H352" s="210">
        <v>0.10000000000000001</v>
      </c>
      <c r="I352" s="211"/>
      <c r="J352" s="212">
        <f>ROUND(I352*H352,2)</f>
        <v>0</v>
      </c>
      <c r="K352" s="208" t="s">
        <v>19</v>
      </c>
      <c r="L352" s="44"/>
      <c r="M352" s="213" t="s">
        <v>19</v>
      </c>
      <c r="N352" s="214" t="s">
        <v>46</v>
      </c>
      <c r="O352" s="84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7" t="s">
        <v>150</v>
      </c>
      <c r="AT352" s="217" t="s">
        <v>152</v>
      </c>
      <c r="AU352" s="217" t="s">
        <v>79</v>
      </c>
      <c r="AY352" s="17" t="s">
        <v>151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7" t="s">
        <v>150</v>
      </c>
      <c r="BK352" s="218">
        <f>ROUND(I352*H352,2)</f>
        <v>0</v>
      </c>
      <c r="BL352" s="17" t="s">
        <v>150</v>
      </c>
      <c r="BM352" s="217" t="s">
        <v>2516</v>
      </c>
    </row>
    <row r="353" s="2" customFormat="1">
      <c r="A353" s="38"/>
      <c r="B353" s="39"/>
      <c r="C353" s="40"/>
      <c r="D353" s="219" t="s">
        <v>157</v>
      </c>
      <c r="E353" s="40"/>
      <c r="F353" s="220" t="s">
        <v>2515</v>
      </c>
      <c r="G353" s="40"/>
      <c r="H353" s="40"/>
      <c r="I353" s="221"/>
      <c r="J353" s="40"/>
      <c r="K353" s="40"/>
      <c r="L353" s="44"/>
      <c r="M353" s="235"/>
      <c r="N353" s="236"/>
      <c r="O353" s="237"/>
      <c r="P353" s="237"/>
      <c r="Q353" s="237"/>
      <c r="R353" s="237"/>
      <c r="S353" s="237"/>
      <c r="T353" s="2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157</v>
      </c>
      <c r="AU353" s="17" t="s">
        <v>79</v>
      </c>
    </row>
    <row r="354" s="2" customFormat="1" ht="6.96" customHeight="1">
      <c r="A354" s="38"/>
      <c r="B354" s="59"/>
      <c r="C354" s="60"/>
      <c r="D354" s="60"/>
      <c r="E354" s="60"/>
      <c r="F354" s="60"/>
      <c r="G354" s="60"/>
      <c r="H354" s="60"/>
      <c r="I354" s="60"/>
      <c r="J354" s="60"/>
      <c r="K354" s="60"/>
      <c r="L354" s="44"/>
      <c r="M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</row>
  </sheetData>
  <sheetProtection sheet="1" autoFilter="0" formatColumns="0" formatRows="0" objects="1" scenarios="1" spinCount="100000" saltValue="sVglcj8lXOORfXKqit/Y4akGsIjrCJepozrhefzbSdG/Rp6tRnkF/CfFukVlQnraY27o5ZAZrGBhxvO5anawRQ==" hashValue="R7MYW2YEJ3BsWnx1dUSDpudXdmc/96Cu+oMJy47g6IhbSRcQ1d1onmcDHbnmmkNiIOzZV7e0vHiPnvhZ4TNuVg==" algorithmName="SHA-512" password="CC35"/>
  <autoFilter ref="C94:K3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2517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ROUND(J92,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ROUND((SUM(BE92:BE336)),  2)</f>
        <v>0</v>
      </c>
      <c r="G35" s="38"/>
      <c r="H35" s="38"/>
      <c r="I35" s="158">
        <v>0.20999999999999999</v>
      </c>
      <c r="J35" s="157">
        <f>ROUND(((SUM(BE92:BE336))*I35),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ROUND((SUM(BF92:BF336)),  2)</f>
        <v>0</v>
      </c>
      <c r="G36" s="38"/>
      <c r="H36" s="38"/>
      <c r="I36" s="158">
        <v>0</v>
      </c>
      <c r="J36" s="157">
        <f>ROUND(((SUM(BF92:BF336))*I36),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ROUND((SUM(BG92:BG336)),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ROUND((SUM(BH92:BH336)),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ROUND((SUM(BI92:BI336)),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701.3  - NN - rozvody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J92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227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1164</v>
      </c>
      <c r="E65" s="178"/>
      <c r="F65" s="178"/>
      <c r="G65" s="178"/>
      <c r="H65" s="178"/>
      <c r="I65" s="178"/>
      <c r="J65" s="179">
        <f>J117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134</v>
      </c>
      <c r="E66" s="178"/>
      <c r="F66" s="178"/>
      <c r="G66" s="178"/>
      <c r="H66" s="178"/>
      <c r="I66" s="178"/>
      <c r="J66" s="179">
        <f>J120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2518</v>
      </c>
      <c r="E67" s="178"/>
      <c r="F67" s="178"/>
      <c r="G67" s="178"/>
      <c r="H67" s="178"/>
      <c r="I67" s="178"/>
      <c r="J67" s="179">
        <f>J127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2519</v>
      </c>
      <c r="E68" s="178"/>
      <c r="F68" s="178"/>
      <c r="G68" s="178"/>
      <c r="H68" s="178"/>
      <c r="I68" s="178"/>
      <c r="J68" s="179">
        <f>J136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2520</v>
      </c>
      <c r="E69" s="178"/>
      <c r="F69" s="178"/>
      <c r="G69" s="178"/>
      <c r="H69" s="178"/>
      <c r="I69" s="178"/>
      <c r="J69" s="179">
        <f>J271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2521</v>
      </c>
      <c r="E70" s="178"/>
      <c r="F70" s="178"/>
      <c r="G70" s="178"/>
      <c r="H70" s="178"/>
      <c r="I70" s="178"/>
      <c r="J70" s="179">
        <f>J318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135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70" t="str">
        <f>E7</f>
        <v>VD Les Království, rekonstrukce komunikace a zpevněných ploch</v>
      </c>
      <c r="F80" s="32"/>
      <c r="G80" s="32"/>
      <c r="H80" s="32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127</v>
      </c>
      <c r="D81" s="22"/>
      <c r="E81" s="22"/>
      <c r="F81" s="22"/>
      <c r="G81" s="22"/>
      <c r="H81" s="22"/>
      <c r="I81" s="22"/>
      <c r="J81" s="22"/>
      <c r="K81" s="22"/>
      <c r="L81" s="20"/>
    </row>
    <row r="82" s="2" customFormat="1" ht="16.5" customHeight="1">
      <c r="A82" s="38"/>
      <c r="B82" s="39"/>
      <c r="C82" s="40"/>
      <c r="D82" s="40"/>
      <c r="E82" s="170" t="s">
        <v>128</v>
      </c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129</v>
      </c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E11</f>
        <v xml:space="preserve">SO 701.3  - NN - rozvody</v>
      </c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F14</f>
        <v>Les Království</v>
      </c>
      <c r="G86" s="40"/>
      <c r="H86" s="40"/>
      <c r="I86" s="32" t="s">
        <v>23</v>
      </c>
      <c r="J86" s="72" t="str">
        <f>IF(J14="","",J14)</f>
        <v>21.12.2023</v>
      </c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E17</f>
        <v>Povodí Labe, státní podnik</v>
      </c>
      <c r="G88" s="40"/>
      <c r="H88" s="40"/>
      <c r="I88" s="32" t="s">
        <v>33</v>
      </c>
      <c r="J88" s="36" t="str">
        <f>E23</f>
        <v xml:space="preserve"> 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31</v>
      </c>
      <c r="D89" s="40"/>
      <c r="E89" s="40"/>
      <c r="F89" s="27" t="str">
        <f>IF(E20="","",E20)</f>
        <v>Vyplň údaj</v>
      </c>
      <c r="G89" s="40"/>
      <c r="H89" s="40"/>
      <c r="I89" s="32" t="s">
        <v>36</v>
      </c>
      <c r="J89" s="36" t="str">
        <f>E26</f>
        <v xml:space="preserve"> </v>
      </c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0" customFormat="1" ht="29.28" customHeight="1">
      <c r="A91" s="181"/>
      <c r="B91" s="182"/>
      <c r="C91" s="183" t="s">
        <v>136</v>
      </c>
      <c r="D91" s="184" t="s">
        <v>58</v>
      </c>
      <c r="E91" s="184" t="s">
        <v>54</v>
      </c>
      <c r="F91" s="184" t="s">
        <v>55</v>
      </c>
      <c r="G91" s="184" t="s">
        <v>137</v>
      </c>
      <c r="H91" s="184" t="s">
        <v>138</v>
      </c>
      <c r="I91" s="184" t="s">
        <v>139</v>
      </c>
      <c r="J91" s="184" t="s">
        <v>133</v>
      </c>
      <c r="K91" s="185" t="s">
        <v>140</v>
      </c>
      <c r="L91" s="186"/>
      <c r="M91" s="92" t="s">
        <v>19</v>
      </c>
      <c r="N91" s="93" t="s">
        <v>43</v>
      </c>
      <c r="O91" s="93" t="s">
        <v>141</v>
      </c>
      <c r="P91" s="93" t="s">
        <v>142</v>
      </c>
      <c r="Q91" s="93" t="s">
        <v>143</v>
      </c>
      <c r="R91" s="93" t="s">
        <v>144</v>
      </c>
      <c r="S91" s="93" t="s">
        <v>145</v>
      </c>
      <c r="T91" s="94" t="s">
        <v>146</v>
      </c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</row>
    <row r="92" s="2" customFormat="1" ht="22.8" customHeight="1">
      <c r="A92" s="38"/>
      <c r="B92" s="39"/>
      <c r="C92" s="99" t="s">
        <v>147</v>
      </c>
      <c r="D92" s="40"/>
      <c r="E92" s="40"/>
      <c r="F92" s="40"/>
      <c r="G92" s="40"/>
      <c r="H92" s="40"/>
      <c r="I92" s="40"/>
      <c r="J92" s="187">
        <f>BK92</f>
        <v>0</v>
      </c>
      <c r="K92" s="40"/>
      <c r="L92" s="44"/>
      <c r="M92" s="95"/>
      <c r="N92" s="188"/>
      <c r="O92" s="96"/>
      <c r="P92" s="189">
        <f>P93+P117+P120+P127+P136+P271+P318</f>
        <v>0</v>
      </c>
      <c r="Q92" s="96"/>
      <c r="R92" s="189">
        <f>R93+R117+R120+R127+R136+R271+R318</f>
        <v>36.790579599999994</v>
      </c>
      <c r="S92" s="96"/>
      <c r="T92" s="190">
        <f>T93+T117+T120+T127+T136+T271+T318</f>
        <v>0.080000000000000002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81</v>
      </c>
      <c r="BK92" s="191">
        <f>BK93+BK117+BK120+BK127+BK136+BK271+BK318</f>
        <v>0</v>
      </c>
    </row>
    <row r="93" s="11" customFormat="1" ht="25.92" customHeight="1">
      <c r="A93" s="11"/>
      <c r="B93" s="192"/>
      <c r="C93" s="193"/>
      <c r="D93" s="194" t="s">
        <v>72</v>
      </c>
      <c r="E93" s="195" t="s">
        <v>231</v>
      </c>
      <c r="F93" s="195" t="s">
        <v>232</v>
      </c>
      <c r="G93" s="193"/>
      <c r="H93" s="193"/>
      <c r="I93" s="196"/>
      <c r="J93" s="197">
        <f>BK93</f>
        <v>0</v>
      </c>
      <c r="K93" s="193"/>
      <c r="L93" s="198"/>
      <c r="M93" s="199"/>
      <c r="N93" s="200"/>
      <c r="O93" s="200"/>
      <c r="P93" s="201">
        <f>SUM(P94:P116)</f>
        <v>0</v>
      </c>
      <c r="Q93" s="200"/>
      <c r="R93" s="201">
        <f>SUM(R94:R116)</f>
        <v>0.098419999999999994</v>
      </c>
      <c r="S93" s="200"/>
      <c r="T93" s="202">
        <f>SUM(T94:T116)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3" t="s">
        <v>150</v>
      </c>
      <c r="AT93" s="204" t="s">
        <v>72</v>
      </c>
      <c r="AU93" s="204" t="s">
        <v>8</v>
      </c>
      <c r="AY93" s="203" t="s">
        <v>151</v>
      </c>
      <c r="BK93" s="205">
        <f>SUM(BK94:BK116)</f>
        <v>0</v>
      </c>
    </row>
    <row r="94" s="2" customFormat="1" ht="16.5" customHeight="1">
      <c r="A94" s="38"/>
      <c r="B94" s="39"/>
      <c r="C94" s="239" t="s">
        <v>79</v>
      </c>
      <c r="D94" s="239" t="s">
        <v>233</v>
      </c>
      <c r="E94" s="240" t="s">
        <v>2522</v>
      </c>
      <c r="F94" s="241" t="s">
        <v>2523</v>
      </c>
      <c r="G94" s="242" t="s">
        <v>310</v>
      </c>
      <c r="H94" s="243">
        <v>9.5</v>
      </c>
      <c r="I94" s="244"/>
      <c r="J94" s="245">
        <f>ROUND(I94*H94,2)</f>
        <v>0</v>
      </c>
      <c r="K94" s="241" t="s">
        <v>19</v>
      </c>
      <c r="L94" s="246"/>
      <c r="M94" s="247" t="s">
        <v>19</v>
      </c>
      <c r="N94" s="248" t="s">
        <v>46</v>
      </c>
      <c r="O94" s="84"/>
      <c r="P94" s="215">
        <f>O94*H94</f>
        <v>0</v>
      </c>
      <c r="Q94" s="215">
        <v>0.010359999999999999</v>
      </c>
      <c r="R94" s="215">
        <f>Q94*H94</f>
        <v>0.098419999999999994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184</v>
      </c>
      <c r="AT94" s="217" t="s">
        <v>233</v>
      </c>
      <c r="AU94" s="217" t="s">
        <v>79</v>
      </c>
      <c r="AY94" s="17" t="s">
        <v>151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150</v>
      </c>
      <c r="BK94" s="218">
        <f>ROUND(I94*H94,2)</f>
        <v>0</v>
      </c>
      <c r="BL94" s="17" t="s">
        <v>150</v>
      </c>
      <c r="BM94" s="217" t="s">
        <v>2524</v>
      </c>
    </row>
    <row r="95" s="2" customFormat="1">
      <c r="A95" s="38"/>
      <c r="B95" s="39"/>
      <c r="C95" s="40"/>
      <c r="D95" s="219" t="s">
        <v>157</v>
      </c>
      <c r="E95" s="40"/>
      <c r="F95" s="220" t="s">
        <v>2523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157</v>
      </c>
      <c r="AU95" s="17" t="s">
        <v>79</v>
      </c>
    </row>
    <row r="96" s="2" customFormat="1" ht="21.75" customHeight="1">
      <c r="A96" s="38"/>
      <c r="B96" s="39"/>
      <c r="C96" s="206" t="s">
        <v>86</v>
      </c>
      <c r="D96" s="206" t="s">
        <v>152</v>
      </c>
      <c r="E96" s="207" t="s">
        <v>2525</v>
      </c>
      <c r="F96" s="208" t="s">
        <v>2526</v>
      </c>
      <c r="G96" s="209" t="s">
        <v>310</v>
      </c>
      <c r="H96" s="210">
        <v>9.5</v>
      </c>
      <c r="I96" s="211"/>
      <c r="J96" s="212">
        <f>ROUND(I96*H96,2)</f>
        <v>0</v>
      </c>
      <c r="K96" s="208" t="s">
        <v>19</v>
      </c>
      <c r="L96" s="44"/>
      <c r="M96" s="213" t="s">
        <v>19</v>
      </c>
      <c r="N96" s="214" t="s">
        <v>46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150</v>
      </c>
      <c r="AT96" s="217" t="s">
        <v>152</v>
      </c>
      <c r="AU96" s="217" t="s">
        <v>79</v>
      </c>
      <c r="AY96" s="17" t="s">
        <v>151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150</v>
      </c>
      <c r="BK96" s="218">
        <f>ROUND(I96*H96,2)</f>
        <v>0</v>
      </c>
      <c r="BL96" s="17" t="s">
        <v>150</v>
      </c>
      <c r="BM96" s="217" t="s">
        <v>2527</v>
      </c>
    </row>
    <row r="97" s="2" customFormat="1">
      <c r="A97" s="38"/>
      <c r="B97" s="39"/>
      <c r="C97" s="40"/>
      <c r="D97" s="219" t="s">
        <v>157</v>
      </c>
      <c r="E97" s="40"/>
      <c r="F97" s="220" t="s">
        <v>2526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157</v>
      </c>
      <c r="AU97" s="17" t="s">
        <v>79</v>
      </c>
    </row>
    <row r="98" s="2" customFormat="1" ht="21.75" customHeight="1">
      <c r="A98" s="38"/>
      <c r="B98" s="39"/>
      <c r="C98" s="206" t="s">
        <v>164</v>
      </c>
      <c r="D98" s="206" t="s">
        <v>152</v>
      </c>
      <c r="E98" s="207" t="s">
        <v>263</v>
      </c>
      <c r="F98" s="208" t="s">
        <v>264</v>
      </c>
      <c r="G98" s="209" t="s">
        <v>254</v>
      </c>
      <c r="H98" s="210">
        <v>20.850000000000001</v>
      </c>
      <c r="I98" s="211"/>
      <c r="J98" s="212">
        <f>ROUND(I98*H98,2)</f>
        <v>0</v>
      </c>
      <c r="K98" s="208" t="s">
        <v>19</v>
      </c>
      <c r="L98" s="44"/>
      <c r="M98" s="213" t="s">
        <v>19</v>
      </c>
      <c r="N98" s="214" t="s">
        <v>46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150</v>
      </c>
      <c r="AT98" s="217" t="s">
        <v>152</v>
      </c>
      <c r="AU98" s="217" t="s">
        <v>79</v>
      </c>
      <c r="AY98" s="17" t="s">
        <v>151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150</v>
      </c>
      <c r="BK98" s="218">
        <f>ROUND(I98*H98,2)</f>
        <v>0</v>
      </c>
      <c r="BL98" s="17" t="s">
        <v>150</v>
      </c>
      <c r="BM98" s="217" t="s">
        <v>2528</v>
      </c>
    </row>
    <row r="99" s="2" customFormat="1">
      <c r="A99" s="38"/>
      <c r="B99" s="39"/>
      <c r="C99" s="40"/>
      <c r="D99" s="219" t="s">
        <v>157</v>
      </c>
      <c r="E99" s="40"/>
      <c r="F99" s="220" t="s">
        <v>264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79</v>
      </c>
    </row>
    <row r="100" s="12" customFormat="1">
      <c r="A100" s="12"/>
      <c r="B100" s="224"/>
      <c r="C100" s="225"/>
      <c r="D100" s="219" t="s">
        <v>159</v>
      </c>
      <c r="E100" s="226" t="s">
        <v>266</v>
      </c>
      <c r="F100" s="227" t="s">
        <v>2529</v>
      </c>
      <c r="G100" s="225"/>
      <c r="H100" s="228">
        <v>20.850000000000001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4" t="s">
        <v>159</v>
      </c>
      <c r="AU100" s="234" t="s">
        <v>79</v>
      </c>
      <c r="AV100" s="12" t="s">
        <v>86</v>
      </c>
      <c r="AW100" s="12" t="s">
        <v>35</v>
      </c>
      <c r="AX100" s="12" t="s">
        <v>79</v>
      </c>
      <c r="AY100" s="234" t="s">
        <v>151</v>
      </c>
    </row>
    <row r="101" s="2" customFormat="1" ht="24.15" customHeight="1">
      <c r="A101" s="38"/>
      <c r="B101" s="39"/>
      <c r="C101" s="206" t="s">
        <v>150</v>
      </c>
      <c r="D101" s="206" t="s">
        <v>152</v>
      </c>
      <c r="E101" s="207" t="s">
        <v>268</v>
      </c>
      <c r="F101" s="208" t="s">
        <v>269</v>
      </c>
      <c r="G101" s="209" t="s">
        <v>254</v>
      </c>
      <c r="H101" s="210">
        <v>104.25</v>
      </c>
      <c r="I101" s="211"/>
      <c r="J101" s="212">
        <f>ROUND(I101*H101,2)</f>
        <v>0</v>
      </c>
      <c r="K101" s="208" t="s">
        <v>19</v>
      </c>
      <c r="L101" s="44"/>
      <c r="M101" s="213" t="s">
        <v>19</v>
      </c>
      <c r="N101" s="214" t="s">
        <v>46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150</v>
      </c>
      <c r="AT101" s="217" t="s">
        <v>152</v>
      </c>
      <c r="AU101" s="217" t="s">
        <v>79</v>
      </c>
      <c r="AY101" s="17" t="s">
        <v>151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150</v>
      </c>
      <c r="BK101" s="218">
        <f>ROUND(I101*H101,2)</f>
        <v>0</v>
      </c>
      <c r="BL101" s="17" t="s">
        <v>150</v>
      </c>
      <c r="BM101" s="217" t="s">
        <v>2530</v>
      </c>
    </row>
    <row r="102" s="2" customFormat="1">
      <c r="A102" s="38"/>
      <c r="B102" s="39"/>
      <c r="C102" s="40"/>
      <c r="D102" s="219" t="s">
        <v>157</v>
      </c>
      <c r="E102" s="40"/>
      <c r="F102" s="220" t="s">
        <v>269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157</v>
      </c>
      <c r="AU102" s="17" t="s">
        <v>79</v>
      </c>
    </row>
    <row r="103" s="12" customFormat="1">
      <c r="A103" s="12"/>
      <c r="B103" s="224"/>
      <c r="C103" s="225"/>
      <c r="D103" s="219" t="s">
        <v>159</v>
      </c>
      <c r="E103" s="226" t="s">
        <v>294</v>
      </c>
      <c r="F103" s="227" t="s">
        <v>2531</v>
      </c>
      <c r="G103" s="225"/>
      <c r="H103" s="228">
        <v>104.25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34" t="s">
        <v>159</v>
      </c>
      <c r="AU103" s="234" t="s">
        <v>79</v>
      </c>
      <c r="AV103" s="12" t="s">
        <v>86</v>
      </c>
      <c r="AW103" s="12" t="s">
        <v>35</v>
      </c>
      <c r="AX103" s="12" t="s">
        <v>79</v>
      </c>
      <c r="AY103" s="234" t="s">
        <v>151</v>
      </c>
    </row>
    <row r="104" s="2" customFormat="1" ht="16.5" customHeight="1">
      <c r="A104" s="38"/>
      <c r="B104" s="39"/>
      <c r="C104" s="206" t="s">
        <v>171</v>
      </c>
      <c r="D104" s="206" t="s">
        <v>152</v>
      </c>
      <c r="E104" s="207" t="s">
        <v>1072</v>
      </c>
      <c r="F104" s="208" t="s">
        <v>1073</v>
      </c>
      <c r="G104" s="209" t="s">
        <v>254</v>
      </c>
      <c r="H104" s="210">
        <v>20.850000000000001</v>
      </c>
      <c r="I104" s="211"/>
      <c r="J104" s="212">
        <f>ROUND(I104*H104,2)</f>
        <v>0</v>
      </c>
      <c r="K104" s="208" t="s">
        <v>19</v>
      </c>
      <c r="L104" s="44"/>
      <c r="M104" s="213" t="s">
        <v>19</v>
      </c>
      <c r="N104" s="214" t="s">
        <v>46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150</v>
      </c>
      <c r="AT104" s="217" t="s">
        <v>152</v>
      </c>
      <c r="AU104" s="217" t="s">
        <v>79</v>
      </c>
      <c r="AY104" s="17" t="s">
        <v>151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150</v>
      </c>
      <c r="BK104" s="218">
        <f>ROUND(I104*H104,2)</f>
        <v>0</v>
      </c>
      <c r="BL104" s="17" t="s">
        <v>150</v>
      </c>
      <c r="BM104" s="217" t="s">
        <v>2532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1073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79</v>
      </c>
    </row>
    <row r="106" s="12" customFormat="1">
      <c r="A106" s="12"/>
      <c r="B106" s="224"/>
      <c r="C106" s="225"/>
      <c r="D106" s="219" t="s">
        <v>159</v>
      </c>
      <c r="E106" s="226" t="s">
        <v>280</v>
      </c>
      <c r="F106" s="227" t="s">
        <v>2529</v>
      </c>
      <c r="G106" s="225"/>
      <c r="H106" s="228">
        <v>20.850000000000001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4" t="s">
        <v>159</v>
      </c>
      <c r="AU106" s="234" t="s">
        <v>79</v>
      </c>
      <c r="AV106" s="12" t="s">
        <v>86</v>
      </c>
      <c r="AW106" s="12" t="s">
        <v>35</v>
      </c>
      <c r="AX106" s="12" t="s">
        <v>79</v>
      </c>
      <c r="AY106" s="234" t="s">
        <v>151</v>
      </c>
    </row>
    <row r="107" s="2" customFormat="1" ht="16.5" customHeight="1">
      <c r="A107" s="38"/>
      <c r="B107" s="39"/>
      <c r="C107" s="206" t="s">
        <v>176</v>
      </c>
      <c r="D107" s="206" t="s">
        <v>152</v>
      </c>
      <c r="E107" s="207" t="s">
        <v>273</v>
      </c>
      <c r="F107" s="208" t="s">
        <v>274</v>
      </c>
      <c r="G107" s="209" t="s">
        <v>242</v>
      </c>
      <c r="H107" s="210">
        <v>39.615000000000002</v>
      </c>
      <c r="I107" s="211"/>
      <c r="J107" s="212">
        <f>ROUND(I107*H107,2)</f>
        <v>0</v>
      </c>
      <c r="K107" s="208" t="s">
        <v>19</v>
      </c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150</v>
      </c>
      <c r="AT107" s="217" t="s">
        <v>152</v>
      </c>
      <c r="AU107" s="217" t="s">
        <v>79</v>
      </c>
      <c r="AY107" s="17" t="s">
        <v>151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150</v>
      </c>
      <c r="BK107" s="218">
        <f>ROUND(I107*H107,2)</f>
        <v>0</v>
      </c>
      <c r="BL107" s="17" t="s">
        <v>150</v>
      </c>
      <c r="BM107" s="217" t="s">
        <v>2533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274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79</v>
      </c>
    </row>
    <row r="109" s="12" customFormat="1">
      <c r="A109" s="12"/>
      <c r="B109" s="224"/>
      <c r="C109" s="225"/>
      <c r="D109" s="219" t="s">
        <v>159</v>
      </c>
      <c r="E109" s="226" t="s">
        <v>261</v>
      </c>
      <c r="F109" s="227" t="s">
        <v>2534</v>
      </c>
      <c r="G109" s="225"/>
      <c r="H109" s="228">
        <v>39.615000000000002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4" t="s">
        <v>159</v>
      </c>
      <c r="AU109" s="234" t="s">
        <v>79</v>
      </c>
      <c r="AV109" s="12" t="s">
        <v>86</v>
      </c>
      <c r="AW109" s="12" t="s">
        <v>35</v>
      </c>
      <c r="AX109" s="12" t="s">
        <v>79</v>
      </c>
      <c r="AY109" s="234" t="s">
        <v>151</v>
      </c>
    </row>
    <row r="110" s="2" customFormat="1" ht="16.5" customHeight="1">
      <c r="A110" s="38"/>
      <c r="B110" s="39"/>
      <c r="C110" s="206" t="s">
        <v>180</v>
      </c>
      <c r="D110" s="206" t="s">
        <v>152</v>
      </c>
      <c r="E110" s="207" t="s">
        <v>277</v>
      </c>
      <c r="F110" s="208" t="s">
        <v>278</v>
      </c>
      <c r="G110" s="209" t="s">
        <v>254</v>
      </c>
      <c r="H110" s="210">
        <v>20.850000000000001</v>
      </c>
      <c r="I110" s="211"/>
      <c r="J110" s="212">
        <f>ROUND(I110*H110,2)</f>
        <v>0</v>
      </c>
      <c r="K110" s="208" t="s">
        <v>19</v>
      </c>
      <c r="L110" s="44"/>
      <c r="M110" s="213" t="s">
        <v>19</v>
      </c>
      <c r="N110" s="214" t="s">
        <v>46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150</v>
      </c>
      <c r="AT110" s="217" t="s">
        <v>152</v>
      </c>
      <c r="AU110" s="217" t="s">
        <v>79</v>
      </c>
      <c r="AY110" s="17" t="s">
        <v>151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150</v>
      </c>
      <c r="BK110" s="218">
        <f>ROUND(I110*H110,2)</f>
        <v>0</v>
      </c>
      <c r="BL110" s="17" t="s">
        <v>150</v>
      </c>
      <c r="BM110" s="217" t="s">
        <v>2535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278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79</v>
      </c>
    </row>
    <row r="112" s="12" customFormat="1">
      <c r="A112" s="12"/>
      <c r="B112" s="224"/>
      <c r="C112" s="225"/>
      <c r="D112" s="219" t="s">
        <v>159</v>
      </c>
      <c r="E112" s="226" t="s">
        <v>125</v>
      </c>
      <c r="F112" s="227" t="s">
        <v>2529</v>
      </c>
      <c r="G112" s="225"/>
      <c r="H112" s="228">
        <v>20.850000000000001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34" t="s">
        <v>159</v>
      </c>
      <c r="AU112" s="234" t="s">
        <v>79</v>
      </c>
      <c r="AV112" s="12" t="s">
        <v>86</v>
      </c>
      <c r="AW112" s="12" t="s">
        <v>35</v>
      </c>
      <c r="AX112" s="12" t="s">
        <v>79</v>
      </c>
      <c r="AY112" s="234" t="s">
        <v>151</v>
      </c>
    </row>
    <row r="113" s="2" customFormat="1" ht="24.15" customHeight="1">
      <c r="A113" s="38"/>
      <c r="B113" s="39"/>
      <c r="C113" s="206" t="s">
        <v>184</v>
      </c>
      <c r="D113" s="206" t="s">
        <v>152</v>
      </c>
      <c r="E113" s="207" t="s">
        <v>2536</v>
      </c>
      <c r="F113" s="208" t="s">
        <v>2537</v>
      </c>
      <c r="G113" s="209" t="s">
        <v>248</v>
      </c>
      <c r="H113" s="210">
        <v>71</v>
      </c>
      <c r="I113" s="211"/>
      <c r="J113" s="212">
        <f>ROUND(I113*H113,2)</f>
        <v>0</v>
      </c>
      <c r="K113" s="208" t="s">
        <v>19</v>
      </c>
      <c r="L113" s="44"/>
      <c r="M113" s="213" t="s">
        <v>19</v>
      </c>
      <c r="N113" s="214" t="s">
        <v>46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150</v>
      </c>
      <c r="AT113" s="217" t="s">
        <v>152</v>
      </c>
      <c r="AU113" s="217" t="s">
        <v>79</v>
      </c>
      <c r="AY113" s="17" t="s">
        <v>151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150</v>
      </c>
      <c r="BK113" s="218">
        <f>ROUND(I113*H113,2)</f>
        <v>0</v>
      </c>
      <c r="BL113" s="17" t="s">
        <v>150</v>
      </c>
      <c r="BM113" s="217" t="s">
        <v>2538</v>
      </c>
    </row>
    <row r="114" s="2" customFormat="1">
      <c r="A114" s="38"/>
      <c r="B114" s="39"/>
      <c r="C114" s="40"/>
      <c r="D114" s="219" t="s">
        <v>157</v>
      </c>
      <c r="E114" s="40"/>
      <c r="F114" s="220" t="s">
        <v>2537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157</v>
      </c>
      <c r="AU114" s="17" t="s">
        <v>79</v>
      </c>
    </row>
    <row r="115" s="2" customFormat="1" ht="16.5" customHeight="1">
      <c r="A115" s="38"/>
      <c r="B115" s="39"/>
      <c r="C115" s="206" t="s">
        <v>188</v>
      </c>
      <c r="D115" s="206" t="s">
        <v>152</v>
      </c>
      <c r="E115" s="207" t="s">
        <v>2539</v>
      </c>
      <c r="F115" s="208" t="s">
        <v>2540</v>
      </c>
      <c r="G115" s="209" t="s">
        <v>310</v>
      </c>
      <c r="H115" s="210">
        <v>9.5</v>
      </c>
      <c r="I115" s="211"/>
      <c r="J115" s="212">
        <f>ROUND(I115*H115,2)</f>
        <v>0</v>
      </c>
      <c r="K115" s="208" t="s">
        <v>19</v>
      </c>
      <c r="L115" s="44"/>
      <c r="M115" s="213" t="s">
        <v>19</v>
      </c>
      <c r="N115" s="214" t="s">
        <v>46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150</v>
      </c>
      <c r="AT115" s="217" t="s">
        <v>152</v>
      </c>
      <c r="AU115" s="217" t="s">
        <v>79</v>
      </c>
      <c r="AY115" s="17" t="s">
        <v>151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150</v>
      </c>
      <c r="BK115" s="218">
        <f>ROUND(I115*H115,2)</f>
        <v>0</v>
      </c>
      <c r="BL115" s="17" t="s">
        <v>150</v>
      </c>
      <c r="BM115" s="217" t="s">
        <v>2541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2540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79</v>
      </c>
    </row>
    <row r="117" s="11" customFormat="1" ht="25.92" customHeight="1">
      <c r="A117" s="11"/>
      <c r="B117" s="192"/>
      <c r="C117" s="193"/>
      <c r="D117" s="194" t="s">
        <v>72</v>
      </c>
      <c r="E117" s="195" t="s">
        <v>1267</v>
      </c>
      <c r="F117" s="195" t="s">
        <v>1268</v>
      </c>
      <c r="G117" s="193"/>
      <c r="H117" s="193"/>
      <c r="I117" s="196"/>
      <c r="J117" s="197">
        <f>BK117</f>
        <v>0</v>
      </c>
      <c r="K117" s="193"/>
      <c r="L117" s="198"/>
      <c r="M117" s="199"/>
      <c r="N117" s="200"/>
      <c r="O117" s="200"/>
      <c r="P117" s="201">
        <f>SUM(P118:P119)</f>
        <v>0</v>
      </c>
      <c r="Q117" s="200"/>
      <c r="R117" s="201">
        <f>SUM(R118:R119)</f>
        <v>0.058800000000000005</v>
      </c>
      <c r="S117" s="200"/>
      <c r="T117" s="202">
        <f>SUM(T118:T119)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03" t="s">
        <v>150</v>
      </c>
      <c r="AT117" s="204" t="s">
        <v>72</v>
      </c>
      <c r="AU117" s="204" t="s">
        <v>8</v>
      </c>
      <c r="AY117" s="203" t="s">
        <v>151</v>
      </c>
      <c r="BK117" s="205">
        <f>SUM(BK118:BK119)</f>
        <v>0</v>
      </c>
    </row>
    <row r="118" s="2" customFormat="1" ht="16.5" customHeight="1">
      <c r="A118" s="38"/>
      <c r="B118" s="39"/>
      <c r="C118" s="206" t="s">
        <v>79</v>
      </c>
      <c r="D118" s="206" t="s">
        <v>152</v>
      </c>
      <c r="E118" s="207" t="s">
        <v>2195</v>
      </c>
      <c r="F118" s="208" t="s">
        <v>2196</v>
      </c>
      <c r="G118" s="209" t="s">
        <v>248</v>
      </c>
      <c r="H118" s="210">
        <v>1.05</v>
      </c>
      <c r="I118" s="211"/>
      <c r="J118" s="212">
        <f>ROUND(I118*H118,2)</f>
        <v>0</v>
      </c>
      <c r="K118" s="208" t="s">
        <v>19</v>
      </c>
      <c r="L118" s="44"/>
      <c r="M118" s="213" t="s">
        <v>19</v>
      </c>
      <c r="N118" s="214" t="s">
        <v>46</v>
      </c>
      <c r="O118" s="84"/>
      <c r="P118" s="215">
        <f>O118*H118</f>
        <v>0</v>
      </c>
      <c r="Q118" s="215">
        <v>0.056000000000000001</v>
      </c>
      <c r="R118" s="215">
        <f>Q118*H118</f>
        <v>0.058800000000000005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150</v>
      </c>
      <c r="AT118" s="217" t="s">
        <v>152</v>
      </c>
      <c r="AU118" s="217" t="s">
        <v>79</v>
      </c>
      <c r="AY118" s="17" t="s">
        <v>151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150</v>
      </c>
      <c r="BK118" s="218">
        <f>ROUND(I118*H118,2)</f>
        <v>0</v>
      </c>
      <c r="BL118" s="17" t="s">
        <v>150</v>
      </c>
      <c r="BM118" s="217" t="s">
        <v>2542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2196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79</v>
      </c>
    </row>
    <row r="120" s="11" customFormat="1" ht="25.92" customHeight="1">
      <c r="A120" s="11"/>
      <c r="B120" s="192"/>
      <c r="C120" s="193"/>
      <c r="D120" s="194" t="s">
        <v>72</v>
      </c>
      <c r="E120" s="195" t="s">
        <v>148</v>
      </c>
      <c r="F120" s="195" t="s">
        <v>149</v>
      </c>
      <c r="G120" s="193"/>
      <c r="H120" s="193"/>
      <c r="I120" s="196"/>
      <c r="J120" s="197">
        <f>BK120</f>
        <v>0</v>
      </c>
      <c r="K120" s="193"/>
      <c r="L120" s="198"/>
      <c r="M120" s="199"/>
      <c r="N120" s="200"/>
      <c r="O120" s="200"/>
      <c r="P120" s="201">
        <f>SUM(P121:P126)</f>
        <v>0</v>
      </c>
      <c r="Q120" s="200"/>
      <c r="R120" s="201">
        <f>SUM(R121:R126)</f>
        <v>0</v>
      </c>
      <c r="S120" s="200"/>
      <c r="T120" s="202">
        <f>SUM(T121:T126)</f>
        <v>0.080000000000000002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3" t="s">
        <v>150</v>
      </c>
      <c r="AT120" s="204" t="s">
        <v>72</v>
      </c>
      <c r="AU120" s="204" t="s">
        <v>8</v>
      </c>
      <c r="AY120" s="203" t="s">
        <v>151</v>
      </c>
      <c r="BK120" s="205">
        <f>SUM(BK121:BK126)</f>
        <v>0</v>
      </c>
    </row>
    <row r="121" s="2" customFormat="1" ht="16.5" customHeight="1">
      <c r="A121" s="38"/>
      <c r="B121" s="39"/>
      <c r="C121" s="206" t="s">
        <v>79</v>
      </c>
      <c r="D121" s="206" t="s">
        <v>152</v>
      </c>
      <c r="E121" s="207" t="s">
        <v>2543</v>
      </c>
      <c r="F121" s="208" t="s">
        <v>2544</v>
      </c>
      <c r="G121" s="209" t="s">
        <v>359</v>
      </c>
      <c r="H121" s="210">
        <v>3</v>
      </c>
      <c r="I121" s="211"/>
      <c r="J121" s="212">
        <f>ROUND(I121*H121,2)</f>
        <v>0</v>
      </c>
      <c r="K121" s="208" t="s">
        <v>19</v>
      </c>
      <c r="L121" s="44"/>
      <c r="M121" s="213" t="s">
        <v>19</v>
      </c>
      <c r="N121" s="214" t="s">
        <v>46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150</v>
      </c>
      <c r="AT121" s="217" t="s">
        <v>152</v>
      </c>
      <c r="AU121" s="217" t="s">
        <v>79</v>
      </c>
      <c r="AY121" s="17" t="s">
        <v>151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150</v>
      </c>
      <c r="BK121" s="218">
        <f>ROUND(I121*H121,2)</f>
        <v>0</v>
      </c>
      <c r="BL121" s="17" t="s">
        <v>150</v>
      </c>
      <c r="BM121" s="217" t="s">
        <v>2545</v>
      </c>
    </row>
    <row r="122" s="2" customFormat="1">
      <c r="A122" s="38"/>
      <c r="B122" s="39"/>
      <c r="C122" s="40"/>
      <c r="D122" s="219" t="s">
        <v>157</v>
      </c>
      <c r="E122" s="40"/>
      <c r="F122" s="220" t="s">
        <v>2544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157</v>
      </c>
      <c r="AU122" s="17" t="s">
        <v>79</v>
      </c>
    </row>
    <row r="123" s="2" customFormat="1" ht="16.5" customHeight="1">
      <c r="A123" s="38"/>
      <c r="B123" s="39"/>
      <c r="C123" s="206" t="s">
        <v>86</v>
      </c>
      <c r="D123" s="206" t="s">
        <v>152</v>
      </c>
      <c r="E123" s="207" t="s">
        <v>2546</v>
      </c>
      <c r="F123" s="208" t="s">
        <v>2547</v>
      </c>
      <c r="G123" s="209" t="s">
        <v>359</v>
      </c>
      <c r="H123" s="210">
        <v>10</v>
      </c>
      <c r="I123" s="211"/>
      <c r="J123" s="212">
        <f>ROUND(I123*H123,2)</f>
        <v>0</v>
      </c>
      <c r="K123" s="208" t="s">
        <v>19</v>
      </c>
      <c r="L123" s="44"/>
      <c r="M123" s="213" t="s">
        <v>19</v>
      </c>
      <c r="N123" s="214" t="s">
        <v>46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0.001</v>
      </c>
      <c r="T123" s="216">
        <f>S123*H123</f>
        <v>0.01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150</v>
      </c>
      <c r="AT123" s="217" t="s">
        <v>152</v>
      </c>
      <c r="AU123" s="217" t="s">
        <v>79</v>
      </c>
      <c r="AY123" s="17" t="s">
        <v>151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150</v>
      </c>
      <c r="BK123" s="218">
        <f>ROUND(I123*H123,2)</f>
        <v>0</v>
      </c>
      <c r="BL123" s="17" t="s">
        <v>150</v>
      </c>
      <c r="BM123" s="217" t="s">
        <v>2548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2547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79</v>
      </c>
    </row>
    <row r="125" s="2" customFormat="1" ht="16.5" customHeight="1">
      <c r="A125" s="38"/>
      <c r="B125" s="39"/>
      <c r="C125" s="206" t="s">
        <v>164</v>
      </c>
      <c r="D125" s="206" t="s">
        <v>152</v>
      </c>
      <c r="E125" s="207" t="s">
        <v>2549</v>
      </c>
      <c r="F125" s="208" t="s">
        <v>2550</v>
      </c>
      <c r="G125" s="209" t="s">
        <v>310</v>
      </c>
      <c r="H125" s="210">
        <v>35</v>
      </c>
      <c r="I125" s="211"/>
      <c r="J125" s="212">
        <f>ROUND(I125*H125,2)</f>
        <v>0</v>
      </c>
      <c r="K125" s="208" t="s">
        <v>19</v>
      </c>
      <c r="L125" s="44"/>
      <c r="M125" s="213" t="s">
        <v>19</v>
      </c>
      <c r="N125" s="214" t="s">
        <v>46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0.002</v>
      </c>
      <c r="T125" s="216">
        <f>S125*H125</f>
        <v>0.070000000000000007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150</v>
      </c>
      <c r="AT125" s="217" t="s">
        <v>152</v>
      </c>
      <c r="AU125" s="217" t="s">
        <v>79</v>
      </c>
      <c r="AY125" s="17" t="s">
        <v>151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150</v>
      </c>
      <c r="BK125" s="218">
        <f>ROUND(I125*H125,2)</f>
        <v>0</v>
      </c>
      <c r="BL125" s="17" t="s">
        <v>150</v>
      </c>
      <c r="BM125" s="217" t="s">
        <v>2551</v>
      </c>
    </row>
    <row r="126" s="2" customFormat="1">
      <c r="A126" s="38"/>
      <c r="B126" s="39"/>
      <c r="C126" s="40"/>
      <c r="D126" s="219" t="s">
        <v>157</v>
      </c>
      <c r="E126" s="40"/>
      <c r="F126" s="220" t="s">
        <v>2550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157</v>
      </c>
      <c r="AU126" s="17" t="s">
        <v>79</v>
      </c>
    </row>
    <row r="127" s="11" customFormat="1" ht="25.92" customHeight="1">
      <c r="A127" s="11"/>
      <c r="B127" s="192"/>
      <c r="C127" s="193"/>
      <c r="D127" s="194" t="s">
        <v>72</v>
      </c>
      <c r="E127" s="195" t="s">
        <v>2552</v>
      </c>
      <c r="F127" s="195" t="s">
        <v>2553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SUM(P128:P135)</f>
        <v>0</v>
      </c>
      <c r="Q127" s="200"/>
      <c r="R127" s="201">
        <f>SUM(R128:R135)</f>
        <v>36.346999999999994</v>
      </c>
      <c r="S127" s="200"/>
      <c r="T127" s="202">
        <f>SUM(T128:T135)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3" t="s">
        <v>150</v>
      </c>
      <c r="AT127" s="204" t="s">
        <v>72</v>
      </c>
      <c r="AU127" s="204" t="s">
        <v>8</v>
      </c>
      <c r="AY127" s="203" t="s">
        <v>151</v>
      </c>
      <c r="BK127" s="205">
        <f>SUM(BK128:BK135)</f>
        <v>0</v>
      </c>
    </row>
    <row r="128" s="2" customFormat="1" ht="16.5" customHeight="1">
      <c r="A128" s="38"/>
      <c r="B128" s="39"/>
      <c r="C128" s="239" t="s">
        <v>79</v>
      </c>
      <c r="D128" s="239" t="s">
        <v>233</v>
      </c>
      <c r="E128" s="240" t="s">
        <v>2554</v>
      </c>
      <c r="F128" s="241" t="s">
        <v>2555</v>
      </c>
      <c r="G128" s="242" t="s">
        <v>242</v>
      </c>
      <c r="H128" s="243">
        <v>25.117999999999999</v>
      </c>
      <c r="I128" s="244"/>
      <c r="J128" s="245">
        <f>ROUND(I128*H128,2)</f>
        <v>0</v>
      </c>
      <c r="K128" s="241" t="s">
        <v>19</v>
      </c>
      <c r="L128" s="246"/>
      <c r="M128" s="247" t="s">
        <v>19</v>
      </c>
      <c r="N128" s="248" t="s">
        <v>46</v>
      </c>
      <c r="O128" s="84"/>
      <c r="P128" s="215">
        <f>O128*H128</f>
        <v>0</v>
      </c>
      <c r="Q128" s="215">
        <v>1</v>
      </c>
      <c r="R128" s="215">
        <f>Q128*H128</f>
        <v>25.117999999999999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184</v>
      </c>
      <c r="AT128" s="217" t="s">
        <v>233</v>
      </c>
      <c r="AU128" s="217" t="s">
        <v>79</v>
      </c>
      <c r="AY128" s="17" t="s">
        <v>151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150</v>
      </c>
      <c r="BK128" s="218">
        <f>ROUND(I128*H128,2)</f>
        <v>0</v>
      </c>
      <c r="BL128" s="17" t="s">
        <v>150</v>
      </c>
      <c r="BM128" s="217" t="s">
        <v>2556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2555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79</v>
      </c>
    </row>
    <row r="130" s="12" customFormat="1">
      <c r="A130" s="12"/>
      <c r="B130" s="224"/>
      <c r="C130" s="225"/>
      <c r="D130" s="219" t="s">
        <v>159</v>
      </c>
      <c r="E130" s="226" t="s">
        <v>317</v>
      </c>
      <c r="F130" s="227" t="s">
        <v>2557</v>
      </c>
      <c r="G130" s="225"/>
      <c r="H130" s="228">
        <v>25.117999999999999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4" t="s">
        <v>159</v>
      </c>
      <c r="AU130" s="234" t="s">
        <v>79</v>
      </c>
      <c r="AV130" s="12" t="s">
        <v>86</v>
      </c>
      <c r="AW130" s="12" t="s">
        <v>35</v>
      </c>
      <c r="AX130" s="12" t="s">
        <v>79</v>
      </c>
      <c r="AY130" s="234" t="s">
        <v>151</v>
      </c>
    </row>
    <row r="131" s="2" customFormat="1" ht="16.5" customHeight="1">
      <c r="A131" s="38"/>
      <c r="B131" s="39"/>
      <c r="C131" s="239" t="s">
        <v>86</v>
      </c>
      <c r="D131" s="239" t="s">
        <v>233</v>
      </c>
      <c r="E131" s="240" t="s">
        <v>2558</v>
      </c>
      <c r="F131" s="241" t="s">
        <v>2559</v>
      </c>
      <c r="G131" s="242" t="s">
        <v>242</v>
      </c>
      <c r="H131" s="243">
        <v>11.228999999999999</v>
      </c>
      <c r="I131" s="244"/>
      <c r="J131" s="245">
        <f>ROUND(I131*H131,2)</f>
        <v>0</v>
      </c>
      <c r="K131" s="241" t="s">
        <v>19</v>
      </c>
      <c r="L131" s="246"/>
      <c r="M131" s="247" t="s">
        <v>19</v>
      </c>
      <c r="N131" s="248" t="s">
        <v>46</v>
      </c>
      <c r="O131" s="84"/>
      <c r="P131" s="215">
        <f>O131*H131</f>
        <v>0</v>
      </c>
      <c r="Q131" s="215">
        <v>1</v>
      </c>
      <c r="R131" s="215">
        <f>Q131*H131</f>
        <v>11.228999999999999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184</v>
      </c>
      <c r="AT131" s="217" t="s">
        <v>233</v>
      </c>
      <c r="AU131" s="217" t="s">
        <v>79</v>
      </c>
      <c r="AY131" s="17" t="s">
        <v>151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150</v>
      </c>
      <c r="BK131" s="218">
        <f>ROUND(I131*H131,2)</f>
        <v>0</v>
      </c>
      <c r="BL131" s="17" t="s">
        <v>150</v>
      </c>
      <c r="BM131" s="217" t="s">
        <v>2560</v>
      </c>
    </row>
    <row r="132" s="2" customFormat="1">
      <c r="A132" s="38"/>
      <c r="B132" s="39"/>
      <c r="C132" s="40"/>
      <c r="D132" s="219" t="s">
        <v>157</v>
      </c>
      <c r="E132" s="40"/>
      <c r="F132" s="220" t="s">
        <v>2559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157</v>
      </c>
      <c r="AU132" s="17" t="s">
        <v>79</v>
      </c>
    </row>
    <row r="133" s="12" customFormat="1">
      <c r="A133" s="12"/>
      <c r="B133" s="224"/>
      <c r="C133" s="225"/>
      <c r="D133" s="219" t="s">
        <v>159</v>
      </c>
      <c r="E133" s="226" t="s">
        <v>306</v>
      </c>
      <c r="F133" s="227" t="s">
        <v>2561</v>
      </c>
      <c r="G133" s="225"/>
      <c r="H133" s="228">
        <v>11.228999999999999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4" t="s">
        <v>159</v>
      </c>
      <c r="AU133" s="234" t="s">
        <v>79</v>
      </c>
      <c r="AV133" s="12" t="s">
        <v>86</v>
      </c>
      <c r="AW133" s="12" t="s">
        <v>35</v>
      </c>
      <c r="AX133" s="12" t="s">
        <v>79</v>
      </c>
      <c r="AY133" s="234" t="s">
        <v>151</v>
      </c>
    </row>
    <row r="134" s="2" customFormat="1" ht="16.5" customHeight="1">
      <c r="A134" s="38"/>
      <c r="B134" s="39"/>
      <c r="C134" s="206" t="s">
        <v>164</v>
      </c>
      <c r="D134" s="206" t="s">
        <v>152</v>
      </c>
      <c r="E134" s="207" t="s">
        <v>2562</v>
      </c>
      <c r="F134" s="208" t="s">
        <v>2563</v>
      </c>
      <c r="G134" s="209" t="s">
        <v>155</v>
      </c>
      <c r="H134" s="210">
        <v>1</v>
      </c>
      <c r="I134" s="211"/>
      <c r="J134" s="212">
        <f>ROUND(I134*H134,2)</f>
        <v>0</v>
      </c>
      <c r="K134" s="208" t="s">
        <v>19</v>
      </c>
      <c r="L134" s="44"/>
      <c r="M134" s="213" t="s">
        <v>19</v>
      </c>
      <c r="N134" s="214" t="s">
        <v>46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150</v>
      </c>
      <c r="AT134" s="217" t="s">
        <v>152</v>
      </c>
      <c r="AU134" s="217" t="s">
        <v>79</v>
      </c>
      <c r="AY134" s="17" t="s">
        <v>151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150</v>
      </c>
      <c r="BK134" s="218">
        <f>ROUND(I134*H134,2)</f>
        <v>0</v>
      </c>
      <c r="BL134" s="17" t="s">
        <v>150</v>
      </c>
      <c r="BM134" s="217" t="s">
        <v>2564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2563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79</v>
      </c>
    </row>
    <row r="136" s="11" customFormat="1" ht="25.92" customHeight="1">
      <c r="A136" s="11"/>
      <c r="B136" s="192"/>
      <c r="C136" s="193"/>
      <c r="D136" s="194" t="s">
        <v>72</v>
      </c>
      <c r="E136" s="195" t="s">
        <v>2565</v>
      </c>
      <c r="F136" s="195" t="s">
        <v>2566</v>
      </c>
      <c r="G136" s="193"/>
      <c r="H136" s="193"/>
      <c r="I136" s="196"/>
      <c r="J136" s="197">
        <f>BK136</f>
        <v>0</v>
      </c>
      <c r="K136" s="193"/>
      <c r="L136" s="198"/>
      <c r="M136" s="199"/>
      <c r="N136" s="200"/>
      <c r="O136" s="200"/>
      <c r="P136" s="201">
        <f>SUM(P137:P270)</f>
        <v>0</v>
      </c>
      <c r="Q136" s="200"/>
      <c r="R136" s="201">
        <f>SUM(R137:R270)</f>
        <v>0.26917999999999997</v>
      </c>
      <c r="S136" s="200"/>
      <c r="T136" s="202">
        <f>SUM(T137:T270)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3" t="s">
        <v>150</v>
      </c>
      <c r="AT136" s="204" t="s">
        <v>72</v>
      </c>
      <c r="AU136" s="204" t="s">
        <v>8</v>
      </c>
      <c r="AY136" s="203" t="s">
        <v>151</v>
      </c>
      <c r="BK136" s="205">
        <f>SUM(BK137:BK270)</f>
        <v>0</v>
      </c>
    </row>
    <row r="137" s="2" customFormat="1" ht="16.5" customHeight="1">
      <c r="A137" s="38"/>
      <c r="B137" s="39"/>
      <c r="C137" s="239" t="s">
        <v>79</v>
      </c>
      <c r="D137" s="239" t="s">
        <v>233</v>
      </c>
      <c r="E137" s="240" t="s">
        <v>2567</v>
      </c>
      <c r="F137" s="241" t="s">
        <v>2568</v>
      </c>
      <c r="G137" s="242" t="s">
        <v>310</v>
      </c>
      <c r="H137" s="243">
        <v>5</v>
      </c>
      <c r="I137" s="244"/>
      <c r="J137" s="245">
        <f>ROUND(I137*H137,2)</f>
        <v>0</v>
      </c>
      <c r="K137" s="241" t="s">
        <v>19</v>
      </c>
      <c r="L137" s="246"/>
      <c r="M137" s="247" t="s">
        <v>19</v>
      </c>
      <c r="N137" s="248" t="s">
        <v>46</v>
      </c>
      <c r="O137" s="84"/>
      <c r="P137" s="215">
        <f>O137*H137</f>
        <v>0</v>
      </c>
      <c r="Q137" s="215">
        <v>0.00010000000000000001</v>
      </c>
      <c r="R137" s="215">
        <f>Q137*H137</f>
        <v>0.00050000000000000001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184</v>
      </c>
      <c r="AT137" s="217" t="s">
        <v>233</v>
      </c>
      <c r="AU137" s="217" t="s">
        <v>79</v>
      </c>
      <c r="AY137" s="17" t="s">
        <v>151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150</v>
      </c>
      <c r="BK137" s="218">
        <f>ROUND(I137*H137,2)</f>
        <v>0</v>
      </c>
      <c r="BL137" s="17" t="s">
        <v>150</v>
      </c>
      <c r="BM137" s="217" t="s">
        <v>2569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2568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79</v>
      </c>
    </row>
    <row r="139" s="2" customFormat="1" ht="16.5" customHeight="1">
      <c r="A139" s="38"/>
      <c r="B139" s="39"/>
      <c r="C139" s="239" t="s">
        <v>86</v>
      </c>
      <c r="D139" s="239" t="s">
        <v>233</v>
      </c>
      <c r="E139" s="240" t="s">
        <v>2570</v>
      </c>
      <c r="F139" s="241" t="s">
        <v>2571</v>
      </c>
      <c r="G139" s="242" t="s">
        <v>310</v>
      </c>
      <c r="H139" s="243">
        <v>150</v>
      </c>
      <c r="I139" s="244"/>
      <c r="J139" s="245">
        <f>ROUND(I139*H139,2)</f>
        <v>0</v>
      </c>
      <c r="K139" s="241" t="s">
        <v>19</v>
      </c>
      <c r="L139" s="246"/>
      <c r="M139" s="247" t="s">
        <v>19</v>
      </c>
      <c r="N139" s="248" t="s">
        <v>46</v>
      </c>
      <c r="O139" s="84"/>
      <c r="P139" s="215">
        <f>O139*H139</f>
        <v>0</v>
      </c>
      <c r="Q139" s="215">
        <v>0.00012</v>
      </c>
      <c r="R139" s="215">
        <f>Q139*H139</f>
        <v>0.018000000000000002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184</v>
      </c>
      <c r="AT139" s="217" t="s">
        <v>233</v>
      </c>
      <c r="AU139" s="217" t="s">
        <v>79</v>
      </c>
      <c r="AY139" s="17" t="s">
        <v>151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150</v>
      </c>
      <c r="BK139" s="218">
        <f>ROUND(I139*H139,2)</f>
        <v>0</v>
      </c>
      <c r="BL139" s="17" t="s">
        <v>150</v>
      </c>
      <c r="BM139" s="217" t="s">
        <v>2572</v>
      </c>
    </row>
    <row r="140" s="2" customFormat="1">
      <c r="A140" s="38"/>
      <c r="B140" s="39"/>
      <c r="C140" s="40"/>
      <c r="D140" s="219" t="s">
        <v>157</v>
      </c>
      <c r="E140" s="40"/>
      <c r="F140" s="220" t="s">
        <v>2571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157</v>
      </c>
      <c r="AU140" s="17" t="s">
        <v>79</v>
      </c>
    </row>
    <row r="141" s="2" customFormat="1" ht="16.5" customHeight="1">
      <c r="A141" s="38"/>
      <c r="B141" s="39"/>
      <c r="C141" s="239" t="s">
        <v>164</v>
      </c>
      <c r="D141" s="239" t="s">
        <v>233</v>
      </c>
      <c r="E141" s="240" t="s">
        <v>2573</v>
      </c>
      <c r="F141" s="241" t="s">
        <v>2574</v>
      </c>
      <c r="G141" s="242" t="s">
        <v>310</v>
      </c>
      <c r="H141" s="243">
        <v>440</v>
      </c>
      <c r="I141" s="244"/>
      <c r="J141" s="245">
        <f>ROUND(I141*H141,2)</f>
        <v>0</v>
      </c>
      <c r="K141" s="241" t="s">
        <v>19</v>
      </c>
      <c r="L141" s="246"/>
      <c r="M141" s="247" t="s">
        <v>19</v>
      </c>
      <c r="N141" s="248" t="s">
        <v>46</v>
      </c>
      <c r="O141" s="84"/>
      <c r="P141" s="215">
        <f>O141*H141</f>
        <v>0</v>
      </c>
      <c r="Q141" s="215">
        <v>0.00017000000000000001</v>
      </c>
      <c r="R141" s="215">
        <f>Q141*H141</f>
        <v>0.074800000000000005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184</v>
      </c>
      <c r="AT141" s="217" t="s">
        <v>233</v>
      </c>
      <c r="AU141" s="217" t="s">
        <v>79</v>
      </c>
      <c r="AY141" s="17" t="s">
        <v>151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150</v>
      </c>
      <c r="BK141" s="218">
        <f>ROUND(I141*H141,2)</f>
        <v>0</v>
      </c>
      <c r="BL141" s="17" t="s">
        <v>150</v>
      </c>
      <c r="BM141" s="217" t="s">
        <v>2575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2574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79</v>
      </c>
    </row>
    <row r="143" s="2" customFormat="1" ht="16.5" customHeight="1">
      <c r="A143" s="38"/>
      <c r="B143" s="39"/>
      <c r="C143" s="239" t="s">
        <v>150</v>
      </c>
      <c r="D143" s="239" t="s">
        <v>233</v>
      </c>
      <c r="E143" s="240" t="s">
        <v>2576</v>
      </c>
      <c r="F143" s="241" t="s">
        <v>2577</v>
      </c>
      <c r="G143" s="242" t="s">
        <v>310</v>
      </c>
      <c r="H143" s="243">
        <v>35</v>
      </c>
      <c r="I143" s="244"/>
      <c r="J143" s="245">
        <f>ROUND(I143*H143,2)</f>
        <v>0</v>
      </c>
      <c r="K143" s="241" t="s">
        <v>19</v>
      </c>
      <c r="L143" s="246"/>
      <c r="M143" s="247" t="s">
        <v>19</v>
      </c>
      <c r="N143" s="248" t="s">
        <v>46</v>
      </c>
      <c r="O143" s="84"/>
      <c r="P143" s="215">
        <f>O143*H143</f>
        <v>0</v>
      </c>
      <c r="Q143" s="215">
        <v>0.00064000000000000005</v>
      </c>
      <c r="R143" s="215">
        <f>Q143*H143</f>
        <v>0.022400000000000003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184</v>
      </c>
      <c r="AT143" s="217" t="s">
        <v>233</v>
      </c>
      <c r="AU143" s="217" t="s">
        <v>79</v>
      </c>
      <c r="AY143" s="17" t="s">
        <v>151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150</v>
      </c>
      <c r="BK143" s="218">
        <f>ROUND(I143*H143,2)</f>
        <v>0</v>
      </c>
      <c r="BL143" s="17" t="s">
        <v>150</v>
      </c>
      <c r="BM143" s="217" t="s">
        <v>2578</v>
      </c>
    </row>
    <row r="144" s="2" customFormat="1">
      <c r="A144" s="38"/>
      <c r="B144" s="39"/>
      <c r="C144" s="40"/>
      <c r="D144" s="219" t="s">
        <v>157</v>
      </c>
      <c r="E144" s="40"/>
      <c r="F144" s="220" t="s">
        <v>2577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157</v>
      </c>
      <c r="AU144" s="17" t="s">
        <v>79</v>
      </c>
    </row>
    <row r="145" s="2" customFormat="1" ht="16.5" customHeight="1">
      <c r="A145" s="38"/>
      <c r="B145" s="39"/>
      <c r="C145" s="239" t="s">
        <v>171</v>
      </c>
      <c r="D145" s="239" t="s">
        <v>233</v>
      </c>
      <c r="E145" s="240" t="s">
        <v>2579</v>
      </c>
      <c r="F145" s="241" t="s">
        <v>2580</v>
      </c>
      <c r="G145" s="242" t="s">
        <v>310</v>
      </c>
      <c r="H145" s="243">
        <v>54</v>
      </c>
      <c r="I145" s="244"/>
      <c r="J145" s="245">
        <f>ROUND(I145*H145,2)</f>
        <v>0</v>
      </c>
      <c r="K145" s="241" t="s">
        <v>19</v>
      </c>
      <c r="L145" s="246"/>
      <c r="M145" s="247" t="s">
        <v>19</v>
      </c>
      <c r="N145" s="248" t="s">
        <v>46</v>
      </c>
      <c r="O145" s="84"/>
      <c r="P145" s="215">
        <f>O145*H145</f>
        <v>0</v>
      </c>
      <c r="Q145" s="215">
        <v>0.00016000000000000001</v>
      </c>
      <c r="R145" s="215">
        <f>Q145*H145</f>
        <v>0.0086400000000000001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184</v>
      </c>
      <c r="AT145" s="217" t="s">
        <v>233</v>
      </c>
      <c r="AU145" s="217" t="s">
        <v>79</v>
      </c>
      <c r="AY145" s="17" t="s">
        <v>151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150</v>
      </c>
      <c r="BK145" s="218">
        <f>ROUND(I145*H145,2)</f>
        <v>0</v>
      </c>
      <c r="BL145" s="17" t="s">
        <v>150</v>
      </c>
      <c r="BM145" s="217" t="s">
        <v>2581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2580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79</v>
      </c>
    </row>
    <row r="147" s="2" customFormat="1" ht="16.5" customHeight="1">
      <c r="A147" s="38"/>
      <c r="B147" s="39"/>
      <c r="C147" s="239" t="s">
        <v>176</v>
      </c>
      <c r="D147" s="239" t="s">
        <v>233</v>
      </c>
      <c r="E147" s="240" t="s">
        <v>2582</v>
      </c>
      <c r="F147" s="241" t="s">
        <v>2583</v>
      </c>
      <c r="G147" s="242" t="s">
        <v>310</v>
      </c>
      <c r="H147" s="243">
        <v>10</v>
      </c>
      <c r="I147" s="244"/>
      <c r="J147" s="245">
        <f>ROUND(I147*H147,2)</f>
        <v>0</v>
      </c>
      <c r="K147" s="241" t="s">
        <v>19</v>
      </c>
      <c r="L147" s="246"/>
      <c r="M147" s="247" t="s">
        <v>19</v>
      </c>
      <c r="N147" s="248" t="s">
        <v>46</v>
      </c>
      <c r="O147" s="84"/>
      <c r="P147" s="215">
        <f>O147*H147</f>
        <v>0</v>
      </c>
      <c r="Q147" s="215">
        <v>4.8000000000000001E-05</v>
      </c>
      <c r="R147" s="215">
        <f>Q147*H147</f>
        <v>0.00048000000000000001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184</v>
      </c>
      <c r="AT147" s="217" t="s">
        <v>233</v>
      </c>
      <c r="AU147" s="217" t="s">
        <v>79</v>
      </c>
      <c r="AY147" s="17" t="s">
        <v>151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150</v>
      </c>
      <c r="BK147" s="218">
        <f>ROUND(I147*H147,2)</f>
        <v>0</v>
      </c>
      <c r="BL147" s="17" t="s">
        <v>150</v>
      </c>
      <c r="BM147" s="217" t="s">
        <v>2584</v>
      </c>
    </row>
    <row r="148" s="2" customFormat="1">
      <c r="A148" s="38"/>
      <c r="B148" s="39"/>
      <c r="C148" s="40"/>
      <c r="D148" s="219" t="s">
        <v>157</v>
      </c>
      <c r="E148" s="40"/>
      <c r="F148" s="220" t="s">
        <v>2583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79</v>
      </c>
    </row>
    <row r="149" s="2" customFormat="1" ht="16.5" customHeight="1">
      <c r="A149" s="38"/>
      <c r="B149" s="39"/>
      <c r="C149" s="239" t="s">
        <v>180</v>
      </c>
      <c r="D149" s="239" t="s">
        <v>233</v>
      </c>
      <c r="E149" s="240" t="s">
        <v>2585</v>
      </c>
      <c r="F149" s="241" t="s">
        <v>2586</v>
      </c>
      <c r="G149" s="242" t="s">
        <v>310</v>
      </c>
      <c r="H149" s="243">
        <v>40</v>
      </c>
      <c r="I149" s="244"/>
      <c r="J149" s="245">
        <f>ROUND(I149*H149,2)</f>
        <v>0</v>
      </c>
      <c r="K149" s="241" t="s">
        <v>19</v>
      </c>
      <c r="L149" s="246"/>
      <c r="M149" s="247" t="s">
        <v>19</v>
      </c>
      <c r="N149" s="248" t="s">
        <v>46</v>
      </c>
      <c r="O149" s="84"/>
      <c r="P149" s="215">
        <f>O149*H149</f>
        <v>0</v>
      </c>
      <c r="Q149" s="215">
        <v>9.0000000000000006E-05</v>
      </c>
      <c r="R149" s="215">
        <f>Q149*H149</f>
        <v>0.0036000000000000003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184</v>
      </c>
      <c r="AT149" s="217" t="s">
        <v>233</v>
      </c>
      <c r="AU149" s="217" t="s">
        <v>79</v>
      </c>
      <c r="AY149" s="17" t="s">
        <v>151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150</v>
      </c>
      <c r="BK149" s="218">
        <f>ROUND(I149*H149,2)</f>
        <v>0</v>
      </c>
      <c r="BL149" s="17" t="s">
        <v>150</v>
      </c>
      <c r="BM149" s="217" t="s">
        <v>2587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2586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79</v>
      </c>
    </row>
    <row r="151" s="2" customFormat="1" ht="16.5" customHeight="1">
      <c r="A151" s="38"/>
      <c r="B151" s="39"/>
      <c r="C151" s="239" t="s">
        <v>184</v>
      </c>
      <c r="D151" s="239" t="s">
        <v>233</v>
      </c>
      <c r="E151" s="240" t="s">
        <v>2588</v>
      </c>
      <c r="F151" s="241" t="s">
        <v>2589</v>
      </c>
      <c r="G151" s="242" t="s">
        <v>310</v>
      </c>
      <c r="H151" s="243">
        <v>220</v>
      </c>
      <c r="I151" s="244"/>
      <c r="J151" s="245">
        <f>ROUND(I151*H151,2)</f>
        <v>0</v>
      </c>
      <c r="K151" s="241" t="s">
        <v>19</v>
      </c>
      <c r="L151" s="246"/>
      <c r="M151" s="247" t="s">
        <v>19</v>
      </c>
      <c r="N151" s="248" t="s">
        <v>46</v>
      </c>
      <c r="O151" s="84"/>
      <c r="P151" s="215">
        <f>O151*H151</f>
        <v>0</v>
      </c>
      <c r="Q151" s="215">
        <v>0.00014999999999999999</v>
      </c>
      <c r="R151" s="215">
        <f>Q151*H151</f>
        <v>0.032999999999999995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184</v>
      </c>
      <c r="AT151" s="217" t="s">
        <v>233</v>
      </c>
      <c r="AU151" s="217" t="s">
        <v>79</v>
      </c>
      <c r="AY151" s="17" t="s">
        <v>151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150</v>
      </c>
      <c r="BK151" s="218">
        <f>ROUND(I151*H151,2)</f>
        <v>0</v>
      </c>
      <c r="BL151" s="17" t="s">
        <v>150</v>
      </c>
      <c r="BM151" s="217" t="s">
        <v>2590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2589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79</v>
      </c>
    </row>
    <row r="153" s="2" customFormat="1" ht="16.5" customHeight="1">
      <c r="A153" s="38"/>
      <c r="B153" s="39"/>
      <c r="C153" s="239" t="s">
        <v>188</v>
      </c>
      <c r="D153" s="239" t="s">
        <v>233</v>
      </c>
      <c r="E153" s="240" t="s">
        <v>2591</v>
      </c>
      <c r="F153" s="241" t="s">
        <v>2592</v>
      </c>
      <c r="G153" s="242" t="s">
        <v>359</v>
      </c>
      <c r="H153" s="243">
        <v>1</v>
      </c>
      <c r="I153" s="244"/>
      <c r="J153" s="245">
        <f>ROUND(I153*H153,2)</f>
        <v>0</v>
      </c>
      <c r="K153" s="241" t="s">
        <v>19</v>
      </c>
      <c r="L153" s="246"/>
      <c r="M153" s="247" t="s">
        <v>19</v>
      </c>
      <c r="N153" s="248" t="s">
        <v>46</v>
      </c>
      <c r="O153" s="84"/>
      <c r="P153" s="215">
        <f>O153*H153</f>
        <v>0</v>
      </c>
      <c r="Q153" s="215">
        <v>4.0000000000000003E-05</v>
      </c>
      <c r="R153" s="215">
        <f>Q153*H153</f>
        <v>4.0000000000000003E-05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184</v>
      </c>
      <c r="AT153" s="217" t="s">
        <v>233</v>
      </c>
      <c r="AU153" s="217" t="s">
        <v>79</v>
      </c>
      <c r="AY153" s="17" t="s">
        <v>151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150</v>
      </c>
      <c r="BK153" s="218">
        <f>ROUND(I153*H153,2)</f>
        <v>0</v>
      </c>
      <c r="BL153" s="17" t="s">
        <v>150</v>
      </c>
      <c r="BM153" s="217" t="s">
        <v>2593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2592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79</v>
      </c>
    </row>
    <row r="155" s="2" customFormat="1" ht="16.5" customHeight="1">
      <c r="A155" s="38"/>
      <c r="B155" s="39"/>
      <c r="C155" s="239" t="s">
        <v>194</v>
      </c>
      <c r="D155" s="239" t="s">
        <v>233</v>
      </c>
      <c r="E155" s="240" t="s">
        <v>2594</v>
      </c>
      <c r="F155" s="241" t="s">
        <v>2595</v>
      </c>
      <c r="G155" s="242" t="s">
        <v>359</v>
      </c>
      <c r="H155" s="243">
        <v>1</v>
      </c>
      <c r="I155" s="244"/>
      <c r="J155" s="245">
        <f>ROUND(I155*H155,2)</f>
        <v>0</v>
      </c>
      <c r="K155" s="241" t="s">
        <v>19</v>
      </c>
      <c r="L155" s="246"/>
      <c r="M155" s="247" t="s">
        <v>19</v>
      </c>
      <c r="N155" s="248" t="s">
        <v>46</v>
      </c>
      <c r="O155" s="84"/>
      <c r="P155" s="215">
        <f>O155*H155</f>
        <v>0</v>
      </c>
      <c r="Q155" s="215">
        <v>6.9999999999999994E-05</v>
      </c>
      <c r="R155" s="215">
        <f>Q155*H155</f>
        <v>6.9999999999999994E-05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184</v>
      </c>
      <c r="AT155" s="217" t="s">
        <v>233</v>
      </c>
      <c r="AU155" s="217" t="s">
        <v>79</v>
      </c>
      <c r="AY155" s="17" t="s">
        <v>151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150</v>
      </c>
      <c r="BK155" s="218">
        <f>ROUND(I155*H155,2)</f>
        <v>0</v>
      </c>
      <c r="BL155" s="17" t="s">
        <v>150</v>
      </c>
      <c r="BM155" s="217" t="s">
        <v>2596</v>
      </c>
    </row>
    <row r="156" s="2" customFormat="1">
      <c r="A156" s="38"/>
      <c r="B156" s="39"/>
      <c r="C156" s="40"/>
      <c r="D156" s="219" t="s">
        <v>157</v>
      </c>
      <c r="E156" s="40"/>
      <c r="F156" s="220" t="s">
        <v>2595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79</v>
      </c>
    </row>
    <row r="157" s="2" customFormat="1" ht="16.5" customHeight="1">
      <c r="A157" s="38"/>
      <c r="B157" s="39"/>
      <c r="C157" s="239" t="s">
        <v>198</v>
      </c>
      <c r="D157" s="239" t="s">
        <v>233</v>
      </c>
      <c r="E157" s="240" t="s">
        <v>2597</v>
      </c>
      <c r="F157" s="241" t="s">
        <v>2598</v>
      </c>
      <c r="G157" s="242" t="s">
        <v>359</v>
      </c>
      <c r="H157" s="243">
        <v>1</v>
      </c>
      <c r="I157" s="244"/>
      <c r="J157" s="245">
        <f>ROUND(I157*H157,2)</f>
        <v>0</v>
      </c>
      <c r="K157" s="241" t="s">
        <v>19</v>
      </c>
      <c r="L157" s="246"/>
      <c r="M157" s="247" t="s">
        <v>19</v>
      </c>
      <c r="N157" s="248" t="s">
        <v>46</v>
      </c>
      <c r="O157" s="84"/>
      <c r="P157" s="215">
        <f>O157*H157</f>
        <v>0</v>
      </c>
      <c r="Q157" s="215">
        <v>0.00013999999999999999</v>
      </c>
      <c r="R157" s="215">
        <f>Q157*H157</f>
        <v>0.00013999999999999999</v>
      </c>
      <c r="S157" s="215">
        <v>0</v>
      </c>
      <c r="T157" s="21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7" t="s">
        <v>184</v>
      </c>
      <c r="AT157" s="217" t="s">
        <v>233</v>
      </c>
      <c r="AU157" s="217" t="s">
        <v>79</v>
      </c>
      <c r="AY157" s="17" t="s">
        <v>151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7" t="s">
        <v>150</v>
      </c>
      <c r="BK157" s="218">
        <f>ROUND(I157*H157,2)</f>
        <v>0</v>
      </c>
      <c r="BL157" s="17" t="s">
        <v>150</v>
      </c>
      <c r="BM157" s="217" t="s">
        <v>2599</v>
      </c>
    </row>
    <row r="158" s="2" customFormat="1">
      <c r="A158" s="38"/>
      <c r="B158" s="39"/>
      <c r="C158" s="40"/>
      <c r="D158" s="219" t="s">
        <v>157</v>
      </c>
      <c r="E158" s="40"/>
      <c r="F158" s="220" t="s">
        <v>2598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157</v>
      </c>
      <c r="AU158" s="17" t="s">
        <v>79</v>
      </c>
    </row>
    <row r="159" s="2" customFormat="1" ht="16.5" customHeight="1">
      <c r="A159" s="38"/>
      <c r="B159" s="39"/>
      <c r="C159" s="239" t="s">
        <v>202</v>
      </c>
      <c r="D159" s="239" t="s">
        <v>233</v>
      </c>
      <c r="E159" s="240" t="s">
        <v>2600</v>
      </c>
      <c r="F159" s="241" t="s">
        <v>2601</v>
      </c>
      <c r="G159" s="242" t="s">
        <v>310</v>
      </c>
      <c r="H159" s="243">
        <v>20</v>
      </c>
      <c r="I159" s="244"/>
      <c r="J159" s="245">
        <f>ROUND(I159*H159,2)</f>
        <v>0</v>
      </c>
      <c r="K159" s="241" t="s">
        <v>19</v>
      </c>
      <c r="L159" s="246"/>
      <c r="M159" s="247" t="s">
        <v>19</v>
      </c>
      <c r="N159" s="248" t="s">
        <v>46</v>
      </c>
      <c r="O159" s="84"/>
      <c r="P159" s="215">
        <f>O159*H159</f>
        <v>0</v>
      </c>
      <c r="Q159" s="215">
        <v>0.00010000000000000001</v>
      </c>
      <c r="R159" s="215">
        <f>Q159*H159</f>
        <v>0.002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184</v>
      </c>
      <c r="AT159" s="217" t="s">
        <v>233</v>
      </c>
      <c r="AU159" s="217" t="s">
        <v>79</v>
      </c>
      <c r="AY159" s="17" t="s">
        <v>151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150</v>
      </c>
      <c r="BK159" s="218">
        <f>ROUND(I159*H159,2)</f>
        <v>0</v>
      </c>
      <c r="BL159" s="17" t="s">
        <v>150</v>
      </c>
      <c r="BM159" s="217" t="s">
        <v>2602</v>
      </c>
    </row>
    <row r="160" s="2" customFormat="1">
      <c r="A160" s="38"/>
      <c r="B160" s="39"/>
      <c r="C160" s="40"/>
      <c r="D160" s="219" t="s">
        <v>157</v>
      </c>
      <c r="E160" s="40"/>
      <c r="F160" s="220" t="s">
        <v>2601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157</v>
      </c>
      <c r="AU160" s="17" t="s">
        <v>79</v>
      </c>
    </row>
    <row r="161" s="2" customFormat="1" ht="16.5" customHeight="1">
      <c r="A161" s="38"/>
      <c r="B161" s="39"/>
      <c r="C161" s="239" t="s">
        <v>206</v>
      </c>
      <c r="D161" s="239" t="s">
        <v>233</v>
      </c>
      <c r="E161" s="240" t="s">
        <v>2603</v>
      </c>
      <c r="F161" s="241" t="s">
        <v>2604</v>
      </c>
      <c r="G161" s="242" t="s">
        <v>310</v>
      </c>
      <c r="H161" s="243">
        <v>20</v>
      </c>
      <c r="I161" s="244"/>
      <c r="J161" s="245">
        <f>ROUND(I161*H161,2)</f>
        <v>0</v>
      </c>
      <c r="K161" s="241" t="s">
        <v>19</v>
      </c>
      <c r="L161" s="246"/>
      <c r="M161" s="247" t="s">
        <v>19</v>
      </c>
      <c r="N161" s="248" t="s">
        <v>46</v>
      </c>
      <c r="O161" s="84"/>
      <c r="P161" s="215">
        <f>O161*H161</f>
        <v>0</v>
      </c>
      <c r="Q161" s="215">
        <v>0.00019000000000000001</v>
      </c>
      <c r="R161" s="215">
        <f>Q161*H161</f>
        <v>0.0038000000000000004</v>
      </c>
      <c r="S161" s="215">
        <v>0</v>
      </c>
      <c r="T161" s="21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7" t="s">
        <v>184</v>
      </c>
      <c r="AT161" s="217" t="s">
        <v>233</v>
      </c>
      <c r="AU161" s="217" t="s">
        <v>79</v>
      </c>
      <c r="AY161" s="17" t="s">
        <v>151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7" t="s">
        <v>150</v>
      </c>
      <c r="BK161" s="218">
        <f>ROUND(I161*H161,2)</f>
        <v>0</v>
      </c>
      <c r="BL161" s="17" t="s">
        <v>150</v>
      </c>
      <c r="BM161" s="217" t="s">
        <v>2605</v>
      </c>
    </row>
    <row r="162" s="2" customFormat="1">
      <c r="A162" s="38"/>
      <c r="B162" s="39"/>
      <c r="C162" s="40"/>
      <c r="D162" s="219" t="s">
        <v>157</v>
      </c>
      <c r="E162" s="40"/>
      <c r="F162" s="220" t="s">
        <v>2604</v>
      </c>
      <c r="G162" s="40"/>
      <c r="H162" s="40"/>
      <c r="I162" s="221"/>
      <c r="J162" s="40"/>
      <c r="K162" s="40"/>
      <c r="L162" s="44"/>
      <c r="M162" s="222"/>
      <c r="N162" s="22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157</v>
      </c>
      <c r="AU162" s="17" t="s">
        <v>79</v>
      </c>
    </row>
    <row r="163" s="2" customFormat="1" ht="16.5" customHeight="1">
      <c r="A163" s="38"/>
      <c r="B163" s="39"/>
      <c r="C163" s="239" t="s">
        <v>210</v>
      </c>
      <c r="D163" s="239" t="s">
        <v>233</v>
      </c>
      <c r="E163" s="240" t="s">
        <v>2606</v>
      </c>
      <c r="F163" s="241" t="s">
        <v>2607</v>
      </c>
      <c r="G163" s="242" t="s">
        <v>359</v>
      </c>
      <c r="H163" s="243">
        <v>3</v>
      </c>
      <c r="I163" s="244"/>
      <c r="J163" s="245">
        <f>ROUND(I163*H163,2)</f>
        <v>0</v>
      </c>
      <c r="K163" s="241" t="s">
        <v>19</v>
      </c>
      <c r="L163" s="246"/>
      <c r="M163" s="247" t="s">
        <v>19</v>
      </c>
      <c r="N163" s="248" t="s">
        <v>46</v>
      </c>
      <c r="O163" s="84"/>
      <c r="P163" s="215">
        <f>O163*H163</f>
        <v>0</v>
      </c>
      <c r="Q163" s="215">
        <v>5.0000000000000002E-05</v>
      </c>
      <c r="R163" s="215">
        <f>Q163*H163</f>
        <v>0.00015000000000000001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184</v>
      </c>
      <c r="AT163" s="217" t="s">
        <v>233</v>
      </c>
      <c r="AU163" s="217" t="s">
        <v>79</v>
      </c>
      <c r="AY163" s="17" t="s">
        <v>151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150</v>
      </c>
      <c r="BK163" s="218">
        <f>ROUND(I163*H163,2)</f>
        <v>0</v>
      </c>
      <c r="BL163" s="17" t="s">
        <v>150</v>
      </c>
      <c r="BM163" s="217" t="s">
        <v>2608</v>
      </c>
    </row>
    <row r="164" s="2" customFormat="1">
      <c r="A164" s="38"/>
      <c r="B164" s="39"/>
      <c r="C164" s="40"/>
      <c r="D164" s="219" t="s">
        <v>157</v>
      </c>
      <c r="E164" s="40"/>
      <c r="F164" s="220" t="s">
        <v>2607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79</v>
      </c>
    </row>
    <row r="165" s="2" customFormat="1" ht="16.5" customHeight="1">
      <c r="A165" s="38"/>
      <c r="B165" s="39"/>
      <c r="C165" s="239" t="s">
        <v>214</v>
      </c>
      <c r="D165" s="239" t="s">
        <v>233</v>
      </c>
      <c r="E165" s="240" t="s">
        <v>2609</v>
      </c>
      <c r="F165" s="241" t="s">
        <v>2610</v>
      </c>
      <c r="G165" s="242" t="s">
        <v>359</v>
      </c>
      <c r="H165" s="243">
        <v>10</v>
      </c>
      <c r="I165" s="244"/>
      <c r="J165" s="245">
        <f>ROUND(I165*H165,2)</f>
        <v>0</v>
      </c>
      <c r="K165" s="241" t="s">
        <v>19</v>
      </c>
      <c r="L165" s="246"/>
      <c r="M165" s="247" t="s">
        <v>19</v>
      </c>
      <c r="N165" s="248" t="s">
        <v>46</v>
      </c>
      <c r="O165" s="84"/>
      <c r="P165" s="215">
        <f>O165*H165</f>
        <v>0</v>
      </c>
      <c r="Q165" s="215">
        <v>9.0000000000000006E-05</v>
      </c>
      <c r="R165" s="215">
        <f>Q165*H165</f>
        <v>0.00090000000000000008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184</v>
      </c>
      <c r="AT165" s="217" t="s">
        <v>233</v>
      </c>
      <c r="AU165" s="217" t="s">
        <v>79</v>
      </c>
      <c r="AY165" s="17" t="s">
        <v>151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150</v>
      </c>
      <c r="BK165" s="218">
        <f>ROUND(I165*H165,2)</f>
        <v>0</v>
      </c>
      <c r="BL165" s="17" t="s">
        <v>150</v>
      </c>
      <c r="BM165" s="217" t="s">
        <v>2611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2610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79</v>
      </c>
    </row>
    <row r="167" s="2" customFormat="1" ht="16.5" customHeight="1">
      <c r="A167" s="38"/>
      <c r="B167" s="39"/>
      <c r="C167" s="239" t="s">
        <v>218</v>
      </c>
      <c r="D167" s="239" t="s">
        <v>233</v>
      </c>
      <c r="E167" s="240" t="s">
        <v>2612</v>
      </c>
      <c r="F167" s="241" t="s">
        <v>2613</v>
      </c>
      <c r="G167" s="242" t="s">
        <v>236</v>
      </c>
      <c r="H167" s="243">
        <v>18.600000000000001</v>
      </c>
      <c r="I167" s="244"/>
      <c r="J167" s="245">
        <f>ROUND(I167*H167,2)</f>
        <v>0</v>
      </c>
      <c r="K167" s="241" t="s">
        <v>19</v>
      </c>
      <c r="L167" s="246"/>
      <c r="M167" s="247" t="s">
        <v>19</v>
      </c>
      <c r="N167" s="248" t="s">
        <v>46</v>
      </c>
      <c r="O167" s="84"/>
      <c r="P167" s="215">
        <f>O167*H167</f>
        <v>0</v>
      </c>
      <c r="Q167" s="215">
        <v>0.001</v>
      </c>
      <c r="R167" s="215">
        <f>Q167*H167</f>
        <v>0.018600000000000002</v>
      </c>
      <c r="S167" s="215">
        <v>0</v>
      </c>
      <c r="T167" s="21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7" t="s">
        <v>184</v>
      </c>
      <c r="AT167" s="217" t="s">
        <v>233</v>
      </c>
      <c r="AU167" s="217" t="s">
        <v>79</v>
      </c>
      <c r="AY167" s="17" t="s">
        <v>151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7" t="s">
        <v>150</v>
      </c>
      <c r="BK167" s="218">
        <f>ROUND(I167*H167,2)</f>
        <v>0</v>
      </c>
      <c r="BL167" s="17" t="s">
        <v>150</v>
      </c>
      <c r="BM167" s="217" t="s">
        <v>2614</v>
      </c>
    </row>
    <row r="168" s="2" customFormat="1">
      <c r="A168" s="38"/>
      <c r="B168" s="39"/>
      <c r="C168" s="40"/>
      <c r="D168" s="219" t="s">
        <v>157</v>
      </c>
      <c r="E168" s="40"/>
      <c r="F168" s="220" t="s">
        <v>2613</v>
      </c>
      <c r="G168" s="40"/>
      <c r="H168" s="40"/>
      <c r="I168" s="221"/>
      <c r="J168" s="40"/>
      <c r="K168" s="40"/>
      <c r="L168" s="44"/>
      <c r="M168" s="222"/>
      <c r="N168" s="22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157</v>
      </c>
      <c r="AU168" s="17" t="s">
        <v>79</v>
      </c>
    </row>
    <row r="169" s="2" customFormat="1" ht="16.5" customHeight="1">
      <c r="A169" s="38"/>
      <c r="B169" s="39"/>
      <c r="C169" s="239" t="s">
        <v>222</v>
      </c>
      <c r="D169" s="239" t="s">
        <v>233</v>
      </c>
      <c r="E169" s="240" t="s">
        <v>2615</v>
      </c>
      <c r="F169" s="241" t="s">
        <v>2616</v>
      </c>
      <c r="G169" s="242" t="s">
        <v>236</v>
      </c>
      <c r="H169" s="243">
        <v>8.0999999999999996</v>
      </c>
      <c r="I169" s="244"/>
      <c r="J169" s="245">
        <f>ROUND(I169*H169,2)</f>
        <v>0</v>
      </c>
      <c r="K169" s="241" t="s">
        <v>19</v>
      </c>
      <c r="L169" s="246"/>
      <c r="M169" s="247" t="s">
        <v>19</v>
      </c>
      <c r="N169" s="248" t="s">
        <v>46</v>
      </c>
      <c r="O169" s="84"/>
      <c r="P169" s="215">
        <f>O169*H169</f>
        <v>0</v>
      </c>
      <c r="Q169" s="215">
        <v>0.001</v>
      </c>
      <c r="R169" s="215">
        <f>Q169*H169</f>
        <v>0.0080999999999999996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184</v>
      </c>
      <c r="AT169" s="217" t="s">
        <v>233</v>
      </c>
      <c r="AU169" s="217" t="s">
        <v>79</v>
      </c>
      <c r="AY169" s="17" t="s">
        <v>151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150</v>
      </c>
      <c r="BK169" s="218">
        <f>ROUND(I169*H169,2)</f>
        <v>0</v>
      </c>
      <c r="BL169" s="17" t="s">
        <v>150</v>
      </c>
      <c r="BM169" s="217" t="s">
        <v>2617</v>
      </c>
    </row>
    <row r="170" s="2" customFormat="1">
      <c r="A170" s="38"/>
      <c r="B170" s="39"/>
      <c r="C170" s="40"/>
      <c r="D170" s="219" t="s">
        <v>157</v>
      </c>
      <c r="E170" s="40"/>
      <c r="F170" s="220" t="s">
        <v>2616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157</v>
      </c>
      <c r="AU170" s="17" t="s">
        <v>79</v>
      </c>
    </row>
    <row r="171" s="2" customFormat="1" ht="16.5" customHeight="1">
      <c r="A171" s="38"/>
      <c r="B171" s="39"/>
      <c r="C171" s="239" t="s">
        <v>503</v>
      </c>
      <c r="D171" s="239" t="s">
        <v>233</v>
      </c>
      <c r="E171" s="240" t="s">
        <v>2618</v>
      </c>
      <c r="F171" s="241" t="s">
        <v>2619</v>
      </c>
      <c r="G171" s="242" t="s">
        <v>359</v>
      </c>
      <c r="H171" s="243">
        <v>15</v>
      </c>
      <c r="I171" s="244"/>
      <c r="J171" s="245">
        <f>ROUND(I171*H171,2)</f>
        <v>0</v>
      </c>
      <c r="K171" s="241" t="s">
        <v>19</v>
      </c>
      <c r="L171" s="246"/>
      <c r="M171" s="247" t="s">
        <v>19</v>
      </c>
      <c r="N171" s="248" t="s">
        <v>46</v>
      </c>
      <c r="O171" s="84"/>
      <c r="P171" s="215">
        <f>O171*H171</f>
        <v>0</v>
      </c>
      <c r="Q171" s="215">
        <v>0.00013999999999999999</v>
      </c>
      <c r="R171" s="215">
        <f>Q171*H171</f>
        <v>0.0020999999999999999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184</v>
      </c>
      <c r="AT171" s="217" t="s">
        <v>233</v>
      </c>
      <c r="AU171" s="217" t="s">
        <v>79</v>
      </c>
      <c r="AY171" s="17" t="s">
        <v>151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150</v>
      </c>
      <c r="BK171" s="218">
        <f>ROUND(I171*H171,2)</f>
        <v>0</v>
      </c>
      <c r="BL171" s="17" t="s">
        <v>150</v>
      </c>
      <c r="BM171" s="217" t="s">
        <v>2620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2619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79</v>
      </c>
    </row>
    <row r="173" s="2" customFormat="1" ht="16.5" customHeight="1">
      <c r="A173" s="38"/>
      <c r="B173" s="39"/>
      <c r="C173" s="239" t="s">
        <v>506</v>
      </c>
      <c r="D173" s="239" t="s">
        <v>233</v>
      </c>
      <c r="E173" s="240" t="s">
        <v>2621</v>
      </c>
      <c r="F173" s="241" t="s">
        <v>2622</v>
      </c>
      <c r="G173" s="242" t="s">
        <v>359</v>
      </c>
      <c r="H173" s="243">
        <v>25</v>
      </c>
      <c r="I173" s="244"/>
      <c r="J173" s="245">
        <f>ROUND(I173*H173,2)</f>
        <v>0</v>
      </c>
      <c r="K173" s="241" t="s">
        <v>19</v>
      </c>
      <c r="L173" s="246"/>
      <c r="M173" s="247" t="s">
        <v>19</v>
      </c>
      <c r="N173" s="248" t="s">
        <v>46</v>
      </c>
      <c r="O173" s="84"/>
      <c r="P173" s="215">
        <f>O173*H173</f>
        <v>0</v>
      </c>
      <c r="Q173" s="215">
        <v>0.00021000000000000001</v>
      </c>
      <c r="R173" s="215">
        <f>Q173*H173</f>
        <v>0.0052500000000000003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184</v>
      </c>
      <c r="AT173" s="217" t="s">
        <v>233</v>
      </c>
      <c r="AU173" s="217" t="s">
        <v>79</v>
      </c>
      <c r="AY173" s="17" t="s">
        <v>151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150</v>
      </c>
      <c r="BK173" s="218">
        <f>ROUND(I173*H173,2)</f>
        <v>0</v>
      </c>
      <c r="BL173" s="17" t="s">
        <v>150</v>
      </c>
      <c r="BM173" s="217" t="s">
        <v>2623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2622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79</v>
      </c>
    </row>
    <row r="175" s="2" customFormat="1" ht="16.5" customHeight="1">
      <c r="A175" s="38"/>
      <c r="B175" s="39"/>
      <c r="C175" s="239" t="s">
        <v>510</v>
      </c>
      <c r="D175" s="239" t="s">
        <v>233</v>
      </c>
      <c r="E175" s="240" t="s">
        <v>2624</v>
      </c>
      <c r="F175" s="241" t="s">
        <v>2625</v>
      </c>
      <c r="G175" s="242" t="s">
        <v>359</v>
      </c>
      <c r="H175" s="243">
        <v>12</v>
      </c>
      <c r="I175" s="244"/>
      <c r="J175" s="245">
        <f>ROUND(I175*H175,2)</f>
        <v>0</v>
      </c>
      <c r="K175" s="241" t="s">
        <v>19</v>
      </c>
      <c r="L175" s="246"/>
      <c r="M175" s="247" t="s">
        <v>19</v>
      </c>
      <c r="N175" s="248" t="s">
        <v>46</v>
      </c>
      <c r="O175" s="84"/>
      <c r="P175" s="215">
        <f>O175*H175</f>
        <v>0</v>
      </c>
      <c r="Q175" s="215">
        <v>0.00023000000000000001</v>
      </c>
      <c r="R175" s="215">
        <f>Q175*H175</f>
        <v>0.0027600000000000003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184</v>
      </c>
      <c r="AT175" s="217" t="s">
        <v>233</v>
      </c>
      <c r="AU175" s="217" t="s">
        <v>79</v>
      </c>
      <c r="AY175" s="17" t="s">
        <v>151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150</v>
      </c>
      <c r="BK175" s="218">
        <f>ROUND(I175*H175,2)</f>
        <v>0</v>
      </c>
      <c r="BL175" s="17" t="s">
        <v>150</v>
      </c>
      <c r="BM175" s="217" t="s">
        <v>2626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2625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79</v>
      </c>
    </row>
    <row r="177" s="2" customFormat="1" ht="16.5" customHeight="1">
      <c r="A177" s="38"/>
      <c r="B177" s="39"/>
      <c r="C177" s="239" t="s">
        <v>7</v>
      </c>
      <c r="D177" s="239" t="s">
        <v>233</v>
      </c>
      <c r="E177" s="240" t="s">
        <v>2627</v>
      </c>
      <c r="F177" s="241" t="s">
        <v>2628</v>
      </c>
      <c r="G177" s="242" t="s">
        <v>359</v>
      </c>
      <c r="H177" s="243">
        <v>5</v>
      </c>
      <c r="I177" s="244"/>
      <c r="J177" s="245">
        <f>ROUND(I177*H177,2)</f>
        <v>0</v>
      </c>
      <c r="K177" s="241" t="s">
        <v>19</v>
      </c>
      <c r="L177" s="246"/>
      <c r="M177" s="247" t="s">
        <v>19</v>
      </c>
      <c r="N177" s="248" t="s">
        <v>46</v>
      </c>
      <c r="O177" s="84"/>
      <c r="P177" s="215">
        <f>O177*H177</f>
        <v>0</v>
      </c>
      <c r="Q177" s="215">
        <v>0.00016000000000000001</v>
      </c>
      <c r="R177" s="215">
        <f>Q177*H177</f>
        <v>0.00080000000000000004</v>
      </c>
      <c r="S177" s="215">
        <v>0</v>
      </c>
      <c r="T177" s="21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7" t="s">
        <v>184</v>
      </c>
      <c r="AT177" s="217" t="s">
        <v>233</v>
      </c>
      <c r="AU177" s="217" t="s">
        <v>79</v>
      </c>
      <c r="AY177" s="17" t="s">
        <v>151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7" t="s">
        <v>150</v>
      </c>
      <c r="BK177" s="218">
        <f>ROUND(I177*H177,2)</f>
        <v>0</v>
      </c>
      <c r="BL177" s="17" t="s">
        <v>150</v>
      </c>
      <c r="BM177" s="217" t="s">
        <v>2629</v>
      </c>
    </row>
    <row r="178" s="2" customFormat="1">
      <c r="A178" s="38"/>
      <c r="B178" s="39"/>
      <c r="C178" s="40"/>
      <c r="D178" s="219" t="s">
        <v>157</v>
      </c>
      <c r="E178" s="40"/>
      <c r="F178" s="220" t="s">
        <v>2628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157</v>
      </c>
      <c r="AU178" s="17" t="s">
        <v>79</v>
      </c>
    </row>
    <row r="179" s="2" customFormat="1" ht="16.5" customHeight="1">
      <c r="A179" s="38"/>
      <c r="B179" s="39"/>
      <c r="C179" s="239" t="s">
        <v>517</v>
      </c>
      <c r="D179" s="239" t="s">
        <v>233</v>
      </c>
      <c r="E179" s="240" t="s">
        <v>2630</v>
      </c>
      <c r="F179" s="241" t="s">
        <v>2628</v>
      </c>
      <c r="G179" s="242" t="s">
        <v>359</v>
      </c>
      <c r="H179" s="243">
        <v>4</v>
      </c>
      <c r="I179" s="244"/>
      <c r="J179" s="245">
        <f>ROUND(I179*H179,2)</f>
        <v>0</v>
      </c>
      <c r="K179" s="241" t="s">
        <v>19</v>
      </c>
      <c r="L179" s="246"/>
      <c r="M179" s="247" t="s">
        <v>19</v>
      </c>
      <c r="N179" s="248" t="s">
        <v>46</v>
      </c>
      <c r="O179" s="84"/>
      <c r="P179" s="215">
        <f>O179*H179</f>
        <v>0</v>
      </c>
      <c r="Q179" s="215">
        <v>0.00016000000000000001</v>
      </c>
      <c r="R179" s="215">
        <f>Q179*H179</f>
        <v>0.00064000000000000005</v>
      </c>
      <c r="S179" s="215">
        <v>0</v>
      </c>
      <c r="T179" s="21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7" t="s">
        <v>184</v>
      </c>
      <c r="AT179" s="217" t="s">
        <v>233</v>
      </c>
      <c r="AU179" s="217" t="s">
        <v>79</v>
      </c>
      <c r="AY179" s="17" t="s">
        <v>151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7" t="s">
        <v>150</v>
      </c>
      <c r="BK179" s="218">
        <f>ROUND(I179*H179,2)</f>
        <v>0</v>
      </c>
      <c r="BL179" s="17" t="s">
        <v>150</v>
      </c>
      <c r="BM179" s="217" t="s">
        <v>2631</v>
      </c>
    </row>
    <row r="180" s="2" customFormat="1">
      <c r="A180" s="38"/>
      <c r="B180" s="39"/>
      <c r="C180" s="40"/>
      <c r="D180" s="219" t="s">
        <v>157</v>
      </c>
      <c r="E180" s="40"/>
      <c r="F180" s="220" t="s">
        <v>2628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157</v>
      </c>
      <c r="AU180" s="17" t="s">
        <v>79</v>
      </c>
    </row>
    <row r="181" s="2" customFormat="1" ht="16.5" customHeight="1">
      <c r="A181" s="38"/>
      <c r="B181" s="39"/>
      <c r="C181" s="239" t="s">
        <v>521</v>
      </c>
      <c r="D181" s="239" t="s">
        <v>233</v>
      </c>
      <c r="E181" s="240" t="s">
        <v>2632</v>
      </c>
      <c r="F181" s="241" t="s">
        <v>2633</v>
      </c>
      <c r="G181" s="242" t="s">
        <v>359</v>
      </c>
      <c r="H181" s="243">
        <v>3</v>
      </c>
      <c r="I181" s="244"/>
      <c r="J181" s="245">
        <f>ROUND(I181*H181,2)</f>
        <v>0</v>
      </c>
      <c r="K181" s="241" t="s">
        <v>19</v>
      </c>
      <c r="L181" s="246"/>
      <c r="M181" s="247" t="s">
        <v>19</v>
      </c>
      <c r="N181" s="248" t="s">
        <v>46</v>
      </c>
      <c r="O181" s="84"/>
      <c r="P181" s="215">
        <f>O181*H181</f>
        <v>0</v>
      </c>
      <c r="Q181" s="215">
        <v>0.00012999999999999999</v>
      </c>
      <c r="R181" s="215">
        <f>Q181*H181</f>
        <v>0.00038999999999999994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184</v>
      </c>
      <c r="AT181" s="217" t="s">
        <v>233</v>
      </c>
      <c r="AU181" s="217" t="s">
        <v>79</v>
      </c>
      <c r="AY181" s="17" t="s">
        <v>151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150</v>
      </c>
      <c r="BK181" s="218">
        <f>ROUND(I181*H181,2)</f>
        <v>0</v>
      </c>
      <c r="BL181" s="17" t="s">
        <v>150</v>
      </c>
      <c r="BM181" s="217" t="s">
        <v>2634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2633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79</v>
      </c>
    </row>
    <row r="183" s="2" customFormat="1" ht="16.5" customHeight="1">
      <c r="A183" s="38"/>
      <c r="B183" s="39"/>
      <c r="C183" s="239" t="s">
        <v>525</v>
      </c>
      <c r="D183" s="239" t="s">
        <v>233</v>
      </c>
      <c r="E183" s="240" t="s">
        <v>2635</v>
      </c>
      <c r="F183" s="241" t="s">
        <v>2636</v>
      </c>
      <c r="G183" s="242" t="s">
        <v>359</v>
      </c>
      <c r="H183" s="243">
        <v>3</v>
      </c>
      <c r="I183" s="244"/>
      <c r="J183" s="245">
        <f>ROUND(I183*H183,2)</f>
        <v>0</v>
      </c>
      <c r="K183" s="241" t="s">
        <v>19</v>
      </c>
      <c r="L183" s="246"/>
      <c r="M183" s="247" t="s">
        <v>19</v>
      </c>
      <c r="N183" s="248" t="s">
        <v>46</v>
      </c>
      <c r="O183" s="84"/>
      <c r="P183" s="215">
        <f>O183*H183</f>
        <v>0</v>
      </c>
      <c r="Q183" s="215">
        <v>0.00020000000000000001</v>
      </c>
      <c r="R183" s="215">
        <f>Q183*H183</f>
        <v>0.00060000000000000006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184</v>
      </c>
      <c r="AT183" s="217" t="s">
        <v>233</v>
      </c>
      <c r="AU183" s="217" t="s">
        <v>79</v>
      </c>
      <c r="AY183" s="17" t="s">
        <v>151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150</v>
      </c>
      <c r="BK183" s="218">
        <f>ROUND(I183*H183,2)</f>
        <v>0</v>
      </c>
      <c r="BL183" s="17" t="s">
        <v>150</v>
      </c>
      <c r="BM183" s="217" t="s">
        <v>2637</v>
      </c>
    </row>
    <row r="184" s="2" customFormat="1">
      <c r="A184" s="38"/>
      <c r="B184" s="39"/>
      <c r="C184" s="40"/>
      <c r="D184" s="219" t="s">
        <v>157</v>
      </c>
      <c r="E184" s="40"/>
      <c r="F184" s="220" t="s">
        <v>2636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157</v>
      </c>
      <c r="AU184" s="17" t="s">
        <v>79</v>
      </c>
    </row>
    <row r="185" s="2" customFormat="1" ht="16.5" customHeight="1">
      <c r="A185" s="38"/>
      <c r="B185" s="39"/>
      <c r="C185" s="239" t="s">
        <v>528</v>
      </c>
      <c r="D185" s="239" t="s">
        <v>233</v>
      </c>
      <c r="E185" s="240" t="s">
        <v>2638</v>
      </c>
      <c r="F185" s="241" t="s">
        <v>2639</v>
      </c>
      <c r="G185" s="242" t="s">
        <v>359</v>
      </c>
      <c r="H185" s="243">
        <v>8</v>
      </c>
      <c r="I185" s="244"/>
      <c r="J185" s="245">
        <f>ROUND(I185*H185,2)</f>
        <v>0</v>
      </c>
      <c r="K185" s="241" t="s">
        <v>19</v>
      </c>
      <c r="L185" s="246"/>
      <c r="M185" s="247" t="s">
        <v>19</v>
      </c>
      <c r="N185" s="248" t="s">
        <v>46</v>
      </c>
      <c r="O185" s="84"/>
      <c r="P185" s="215">
        <f>O185*H185</f>
        <v>0</v>
      </c>
      <c r="Q185" s="215">
        <v>0.00025999999999999998</v>
      </c>
      <c r="R185" s="215">
        <f>Q185*H185</f>
        <v>0.0020799999999999998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184</v>
      </c>
      <c r="AT185" s="217" t="s">
        <v>233</v>
      </c>
      <c r="AU185" s="217" t="s">
        <v>79</v>
      </c>
      <c r="AY185" s="17" t="s">
        <v>151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150</v>
      </c>
      <c r="BK185" s="218">
        <f>ROUND(I185*H185,2)</f>
        <v>0</v>
      </c>
      <c r="BL185" s="17" t="s">
        <v>150</v>
      </c>
      <c r="BM185" s="217" t="s">
        <v>2640</v>
      </c>
    </row>
    <row r="186" s="2" customFormat="1">
      <c r="A186" s="38"/>
      <c r="B186" s="39"/>
      <c r="C186" s="40"/>
      <c r="D186" s="219" t="s">
        <v>157</v>
      </c>
      <c r="E186" s="40"/>
      <c r="F186" s="220" t="s">
        <v>2639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157</v>
      </c>
      <c r="AU186" s="17" t="s">
        <v>79</v>
      </c>
    </row>
    <row r="187" s="2" customFormat="1" ht="16.5" customHeight="1">
      <c r="A187" s="38"/>
      <c r="B187" s="39"/>
      <c r="C187" s="239" t="s">
        <v>531</v>
      </c>
      <c r="D187" s="239" t="s">
        <v>233</v>
      </c>
      <c r="E187" s="240" t="s">
        <v>2641</v>
      </c>
      <c r="F187" s="241" t="s">
        <v>2642</v>
      </c>
      <c r="G187" s="242" t="s">
        <v>359</v>
      </c>
      <c r="H187" s="243">
        <v>8</v>
      </c>
      <c r="I187" s="244"/>
      <c r="J187" s="245">
        <f>ROUND(I187*H187,2)</f>
        <v>0</v>
      </c>
      <c r="K187" s="241" t="s">
        <v>19</v>
      </c>
      <c r="L187" s="246"/>
      <c r="M187" s="247" t="s">
        <v>19</v>
      </c>
      <c r="N187" s="248" t="s">
        <v>46</v>
      </c>
      <c r="O187" s="84"/>
      <c r="P187" s="215">
        <f>O187*H187</f>
        <v>0</v>
      </c>
      <c r="Q187" s="215">
        <v>0.00069999999999999999</v>
      </c>
      <c r="R187" s="215">
        <f>Q187*H187</f>
        <v>0.0055999999999999999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184</v>
      </c>
      <c r="AT187" s="217" t="s">
        <v>233</v>
      </c>
      <c r="AU187" s="217" t="s">
        <v>79</v>
      </c>
      <c r="AY187" s="17" t="s">
        <v>151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150</v>
      </c>
      <c r="BK187" s="218">
        <f>ROUND(I187*H187,2)</f>
        <v>0</v>
      </c>
      <c r="BL187" s="17" t="s">
        <v>150</v>
      </c>
      <c r="BM187" s="217" t="s">
        <v>2643</v>
      </c>
    </row>
    <row r="188" s="2" customFormat="1">
      <c r="A188" s="38"/>
      <c r="B188" s="39"/>
      <c r="C188" s="40"/>
      <c r="D188" s="219" t="s">
        <v>157</v>
      </c>
      <c r="E188" s="40"/>
      <c r="F188" s="220" t="s">
        <v>2642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157</v>
      </c>
      <c r="AU188" s="17" t="s">
        <v>79</v>
      </c>
    </row>
    <row r="189" s="2" customFormat="1" ht="16.5" customHeight="1">
      <c r="A189" s="38"/>
      <c r="B189" s="39"/>
      <c r="C189" s="239" t="s">
        <v>534</v>
      </c>
      <c r="D189" s="239" t="s">
        <v>233</v>
      </c>
      <c r="E189" s="240" t="s">
        <v>2644</v>
      </c>
      <c r="F189" s="241" t="s">
        <v>2645</v>
      </c>
      <c r="G189" s="242" t="s">
        <v>359</v>
      </c>
      <c r="H189" s="243">
        <v>5</v>
      </c>
      <c r="I189" s="244"/>
      <c r="J189" s="245">
        <f>ROUND(I189*H189,2)</f>
        <v>0</v>
      </c>
      <c r="K189" s="241" t="s">
        <v>19</v>
      </c>
      <c r="L189" s="246"/>
      <c r="M189" s="247" t="s">
        <v>19</v>
      </c>
      <c r="N189" s="248" t="s">
        <v>46</v>
      </c>
      <c r="O189" s="84"/>
      <c r="P189" s="215">
        <f>O189*H189</f>
        <v>0</v>
      </c>
      <c r="Q189" s="215">
        <v>6.9999999999999994E-05</v>
      </c>
      <c r="R189" s="215">
        <f>Q189*H189</f>
        <v>0.00034999999999999994</v>
      </c>
      <c r="S189" s="215">
        <v>0</v>
      </c>
      <c r="T189" s="21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7" t="s">
        <v>184</v>
      </c>
      <c r="AT189" s="217" t="s">
        <v>233</v>
      </c>
      <c r="AU189" s="217" t="s">
        <v>79</v>
      </c>
      <c r="AY189" s="17" t="s">
        <v>151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7" t="s">
        <v>150</v>
      </c>
      <c r="BK189" s="218">
        <f>ROUND(I189*H189,2)</f>
        <v>0</v>
      </c>
      <c r="BL189" s="17" t="s">
        <v>150</v>
      </c>
      <c r="BM189" s="217" t="s">
        <v>2646</v>
      </c>
    </row>
    <row r="190" s="2" customFormat="1">
      <c r="A190" s="38"/>
      <c r="B190" s="39"/>
      <c r="C190" s="40"/>
      <c r="D190" s="219" t="s">
        <v>157</v>
      </c>
      <c r="E190" s="40"/>
      <c r="F190" s="220" t="s">
        <v>2645</v>
      </c>
      <c r="G190" s="40"/>
      <c r="H190" s="40"/>
      <c r="I190" s="221"/>
      <c r="J190" s="40"/>
      <c r="K190" s="40"/>
      <c r="L190" s="44"/>
      <c r="M190" s="222"/>
      <c r="N190" s="223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157</v>
      </c>
      <c r="AU190" s="17" t="s">
        <v>79</v>
      </c>
    </row>
    <row r="191" s="2" customFormat="1" ht="16.5" customHeight="1">
      <c r="A191" s="38"/>
      <c r="B191" s="39"/>
      <c r="C191" s="239" t="s">
        <v>536</v>
      </c>
      <c r="D191" s="239" t="s">
        <v>233</v>
      </c>
      <c r="E191" s="240" t="s">
        <v>2647</v>
      </c>
      <c r="F191" s="241" t="s">
        <v>2648</v>
      </c>
      <c r="G191" s="242" t="s">
        <v>236</v>
      </c>
      <c r="H191" s="243">
        <v>53</v>
      </c>
      <c r="I191" s="244"/>
      <c r="J191" s="245">
        <f>ROUND(I191*H191,2)</f>
        <v>0</v>
      </c>
      <c r="K191" s="241" t="s">
        <v>19</v>
      </c>
      <c r="L191" s="246"/>
      <c r="M191" s="247" t="s">
        <v>19</v>
      </c>
      <c r="N191" s="248" t="s">
        <v>46</v>
      </c>
      <c r="O191" s="84"/>
      <c r="P191" s="215">
        <f>O191*H191</f>
        <v>0</v>
      </c>
      <c r="Q191" s="215">
        <v>0.001</v>
      </c>
      <c r="R191" s="215">
        <f>Q191*H191</f>
        <v>0.052999999999999998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184</v>
      </c>
      <c r="AT191" s="217" t="s">
        <v>233</v>
      </c>
      <c r="AU191" s="217" t="s">
        <v>79</v>
      </c>
      <c r="AY191" s="17" t="s">
        <v>151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150</v>
      </c>
      <c r="BK191" s="218">
        <f>ROUND(I191*H191,2)</f>
        <v>0</v>
      </c>
      <c r="BL191" s="17" t="s">
        <v>150</v>
      </c>
      <c r="BM191" s="217" t="s">
        <v>2649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2648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79</v>
      </c>
    </row>
    <row r="193" s="2" customFormat="1" ht="16.5" customHeight="1">
      <c r="A193" s="38"/>
      <c r="B193" s="39"/>
      <c r="C193" s="239" t="s">
        <v>539</v>
      </c>
      <c r="D193" s="239" t="s">
        <v>233</v>
      </c>
      <c r="E193" s="240" t="s">
        <v>2650</v>
      </c>
      <c r="F193" s="241" t="s">
        <v>2651</v>
      </c>
      <c r="G193" s="242" t="s">
        <v>359</v>
      </c>
      <c r="H193" s="243">
        <v>3</v>
      </c>
      <c r="I193" s="244"/>
      <c r="J193" s="245">
        <f>ROUND(I193*H193,2)</f>
        <v>0</v>
      </c>
      <c r="K193" s="241" t="s">
        <v>19</v>
      </c>
      <c r="L193" s="246"/>
      <c r="M193" s="247" t="s">
        <v>19</v>
      </c>
      <c r="N193" s="248" t="s">
        <v>46</v>
      </c>
      <c r="O193" s="84"/>
      <c r="P193" s="215">
        <f>O193*H193</f>
        <v>0</v>
      </c>
      <c r="Q193" s="215">
        <v>0.00012999999999999999</v>
      </c>
      <c r="R193" s="215">
        <f>Q193*H193</f>
        <v>0.00038999999999999994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184</v>
      </c>
      <c r="AT193" s="217" t="s">
        <v>233</v>
      </c>
      <c r="AU193" s="217" t="s">
        <v>79</v>
      </c>
      <c r="AY193" s="17" t="s">
        <v>151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150</v>
      </c>
      <c r="BK193" s="218">
        <f>ROUND(I193*H193,2)</f>
        <v>0</v>
      </c>
      <c r="BL193" s="17" t="s">
        <v>150</v>
      </c>
      <c r="BM193" s="217" t="s">
        <v>2652</v>
      </c>
    </row>
    <row r="194" s="2" customFormat="1">
      <c r="A194" s="38"/>
      <c r="B194" s="39"/>
      <c r="C194" s="40"/>
      <c r="D194" s="219" t="s">
        <v>157</v>
      </c>
      <c r="E194" s="40"/>
      <c r="F194" s="220" t="s">
        <v>2651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157</v>
      </c>
      <c r="AU194" s="17" t="s">
        <v>79</v>
      </c>
    </row>
    <row r="195" s="2" customFormat="1" ht="16.5" customHeight="1">
      <c r="A195" s="38"/>
      <c r="B195" s="39"/>
      <c r="C195" s="239" t="s">
        <v>542</v>
      </c>
      <c r="D195" s="239" t="s">
        <v>233</v>
      </c>
      <c r="E195" s="240" t="s">
        <v>2653</v>
      </c>
      <c r="F195" s="241" t="s">
        <v>2654</v>
      </c>
      <c r="G195" s="242" t="s">
        <v>359</v>
      </c>
      <c r="H195" s="243">
        <v>1</v>
      </c>
      <c r="I195" s="244"/>
      <c r="J195" s="245">
        <f>ROUND(I195*H195,2)</f>
        <v>0</v>
      </c>
      <c r="K195" s="241" t="s">
        <v>19</v>
      </c>
      <c r="L195" s="246"/>
      <c r="M195" s="247" t="s">
        <v>19</v>
      </c>
      <c r="N195" s="248" t="s">
        <v>46</v>
      </c>
      <c r="O195" s="84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184</v>
      </c>
      <c r="AT195" s="217" t="s">
        <v>233</v>
      </c>
      <c r="AU195" s="217" t="s">
        <v>79</v>
      </c>
      <c r="AY195" s="17" t="s">
        <v>151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7" t="s">
        <v>150</v>
      </c>
      <c r="BK195" s="218">
        <f>ROUND(I195*H195,2)</f>
        <v>0</v>
      </c>
      <c r="BL195" s="17" t="s">
        <v>150</v>
      </c>
      <c r="BM195" s="217" t="s">
        <v>2655</v>
      </c>
    </row>
    <row r="196" s="2" customFormat="1">
      <c r="A196" s="38"/>
      <c r="B196" s="39"/>
      <c r="C196" s="40"/>
      <c r="D196" s="219" t="s">
        <v>157</v>
      </c>
      <c r="E196" s="40"/>
      <c r="F196" s="220" t="s">
        <v>2654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157</v>
      </c>
      <c r="AU196" s="17" t="s">
        <v>79</v>
      </c>
    </row>
    <row r="197" s="2" customFormat="1" ht="16.5" customHeight="1">
      <c r="A197" s="38"/>
      <c r="B197" s="39"/>
      <c r="C197" s="239" t="s">
        <v>1061</v>
      </c>
      <c r="D197" s="239" t="s">
        <v>233</v>
      </c>
      <c r="E197" s="240" t="s">
        <v>2656</v>
      </c>
      <c r="F197" s="241" t="s">
        <v>2657</v>
      </c>
      <c r="G197" s="242" t="s">
        <v>359</v>
      </c>
      <c r="H197" s="243">
        <v>1</v>
      </c>
      <c r="I197" s="244"/>
      <c r="J197" s="245">
        <f>ROUND(I197*H197,2)</f>
        <v>0</v>
      </c>
      <c r="K197" s="241" t="s">
        <v>19</v>
      </c>
      <c r="L197" s="246"/>
      <c r="M197" s="247" t="s">
        <v>19</v>
      </c>
      <c r="N197" s="248" t="s">
        <v>46</v>
      </c>
      <c r="O197" s="84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184</v>
      </c>
      <c r="AT197" s="217" t="s">
        <v>233</v>
      </c>
      <c r="AU197" s="217" t="s">
        <v>79</v>
      </c>
      <c r="AY197" s="17" t="s">
        <v>151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150</v>
      </c>
      <c r="BK197" s="218">
        <f>ROUND(I197*H197,2)</f>
        <v>0</v>
      </c>
      <c r="BL197" s="17" t="s">
        <v>150</v>
      </c>
      <c r="BM197" s="217" t="s">
        <v>2658</v>
      </c>
    </row>
    <row r="198" s="2" customFormat="1">
      <c r="A198" s="38"/>
      <c r="B198" s="39"/>
      <c r="C198" s="40"/>
      <c r="D198" s="219" t="s">
        <v>157</v>
      </c>
      <c r="E198" s="40"/>
      <c r="F198" s="220" t="s">
        <v>2657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79</v>
      </c>
    </row>
    <row r="199" s="2" customFormat="1" ht="16.5" customHeight="1">
      <c r="A199" s="38"/>
      <c r="B199" s="39"/>
      <c r="C199" s="239" t="s">
        <v>1065</v>
      </c>
      <c r="D199" s="239" t="s">
        <v>233</v>
      </c>
      <c r="E199" s="240" t="s">
        <v>2659</v>
      </c>
      <c r="F199" s="241" t="s">
        <v>2660</v>
      </c>
      <c r="G199" s="242" t="s">
        <v>359</v>
      </c>
      <c r="H199" s="243">
        <v>1</v>
      </c>
      <c r="I199" s="244"/>
      <c r="J199" s="245">
        <f>ROUND(I199*H199,2)</f>
        <v>0</v>
      </c>
      <c r="K199" s="241" t="s">
        <v>19</v>
      </c>
      <c r="L199" s="246"/>
      <c r="M199" s="247" t="s">
        <v>19</v>
      </c>
      <c r="N199" s="248" t="s">
        <v>46</v>
      </c>
      <c r="O199" s="8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184</v>
      </c>
      <c r="AT199" s="217" t="s">
        <v>233</v>
      </c>
      <c r="AU199" s="217" t="s">
        <v>79</v>
      </c>
      <c r="AY199" s="17" t="s">
        <v>151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150</v>
      </c>
      <c r="BK199" s="218">
        <f>ROUND(I199*H199,2)</f>
        <v>0</v>
      </c>
      <c r="BL199" s="17" t="s">
        <v>150</v>
      </c>
      <c r="BM199" s="217" t="s">
        <v>2661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2660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79</v>
      </c>
    </row>
    <row r="201" s="2" customFormat="1" ht="16.5" customHeight="1">
      <c r="A201" s="38"/>
      <c r="B201" s="39"/>
      <c r="C201" s="239" t="s">
        <v>1071</v>
      </c>
      <c r="D201" s="239" t="s">
        <v>233</v>
      </c>
      <c r="E201" s="240" t="s">
        <v>2662</v>
      </c>
      <c r="F201" s="241" t="s">
        <v>2663</v>
      </c>
      <c r="G201" s="242" t="s">
        <v>359</v>
      </c>
      <c r="H201" s="243">
        <v>2</v>
      </c>
      <c r="I201" s="244"/>
      <c r="J201" s="245">
        <f>ROUND(I201*H201,2)</f>
        <v>0</v>
      </c>
      <c r="K201" s="241" t="s">
        <v>19</v>
      </c>
      <c r="L201" s="246"/>
      <c r="M201" s="247" t="s">
        <v>19</v>
      </c>
      <c r="N201" s="248" t="s">
        <v>46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184</v>
      </c>
      <c r="AT201" s="217" t="s">
        <v>233</v>
      </c>
      <c r="AU201" s="217" t="s">
        <v>79</v>
      </c>
      <c r="AY201" s="17" t="s">
        <v>151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150</v>
      </c>
      <c r="BK201" s="218">
        <f>ROUND(I201*H201,2)</f>
        <v>0</v>
      </c>
      <c r="BL201" s="17" t="s">
        <v>150</v>
      </c>
      <c r="BM201" s="217" t="s">
        <v>2664</v>
      </c>
    </row>
    <row r="202" s="2" customFormat="1">
      <c r="A202" s="38"/>
      <c r="B202" s="39"/>
      <c r="C202" s="40"/>
      <c r="D202" s="219" t="s">
        <v>157</v>
      </c>
      <c r="E202" s="40"/>
      <c r="F202" s="220" t="s">
        <v>2663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157</v>
      </c>
      <c r="AU202" s="17" t="s">
        <v>79</v>
      </c>
    </row>
    <row r="203" s="2" customFormat="1" ht="16.5" customHeight="1">
      <c r="A203" s="38"/>
      <c r="B203" s="39"/>
      <c r="C203" s="239" t="s">
        <v>1075</v>
      </c>
      <c r="D203" s="239" t="s">
        <v>233</v>
      </c>
      <c r="E203" s="240" t="s">
        <v>2665</v>
      </c>
      <c r="F203" s="241" t="s">
        <v>2666</v>
      </c>
      <c r="G203" s="242" t="s">
        <v>310</v>
      </c>
      <c r="H203" s="243">
        <v>30</v>
      </c>
      <c r="I203" s="244"/>
      <c r="J203" s="245">
        <f>ROUND(I203*H203,2)</f>
        <v>0</v>
      </c>
      <c r="K203" s="241" t="s">
        <v>19</v>
      </c>
      <c r="L203" s="246"/>
      <c r="M203" s="247" t="s">
        <v>19</v>
      </c>
      <c r="N203" s="248" t="s">
        <v>46</v>
      </c>
      <c r="O203" s="84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7" t="s">
        <v>184</v>
      </c>
      <c r="AT203" s="217" t="s">
        <v>233</v>
      </c>
      <c r="AU203" s="217" t="s">
        <v>79</v>
      </c>
      <c r="AY203" s="17" t="s">
        <v>151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7" t="s">
        <v>150</v>
      </c>
      <c r="BK203" s="218">
        <f>ROUND(I203*H203,2)</f>
        <v>0</v>
      </c>
      <c r="BL203" s="17" t="s">
        <v>150</v>
      </c>
      <c r="BM203" s="217" t="s">
        <v>2667</v>
      </c>
    </row>
    <row r="204" s="2" customFormat="1">
      <c r="A204" s="38"/>
      <c r="B204" s="39"/>
      <c r="C204" s="40"/>
      <c r="D204" s="219" t="s">
        <v>157</v>
      </c>
      <c r="E204" s="40"/>
      <c r="F204" s="220" t="s">
        <v>2666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157</v>
      </c>
      <c r="AU204" s="17" t="s">
        <v>79</v>
      </c>
    </row>
    <row r="205" s="2" customFormat="1" ht="16.5" customHeight="1">
      <c r="A205" s="38"/>
      <c r="B205" s="39"/>
      <c r="C205" s="239" t="s">
        <v>1078</v>
      </c>
      <c r="D205" s="239" t="s">
        <v>233</v>
      </c>
      <c r="E205" s="240" t="s">
        <v>2668</v>
      </c>
      <c r="F205" s="241" t="s">
        <v>2669</v>
      </c>
      <c r="G205" s="242" t="s">
        <v>1446</v>
      </c>
      <c r="H205" s="243">
        <v>1</v>
      </c>
      <c r="I205" s="244"/>
      <c r="J205" s="245">
        <f>ROUND(I205*H205,2)</f>
        <v>0</v>
      </c>
      <c r="K205" s="241" t="s">
        <v>19</v>
      </c>
      <c r="L205" s="246"/>
      <c r="M205" s="247" t="s">
        <v>19</v>
      </c>
      <c r="N205" s="248" t="s">
        <v>46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184</v>
      </c>
      <c r="AT205" s="217" t="s">
        <v>233</v>
      </c>
      <c r="AU205" s="217" t="s">
        <v>79</v>
      </c>
      <c r="AY205" s="17" t="s">
        <v>151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150</v>
      </c>
      <c r="BK205" s="218">
        <f>ROUND(I205*H205,2)</f>
        <v>0</v>
      </c>
      <c r="BL205" s="17" t="s">
        <v>150</v>
      </c>
      <c r="BM205" s="217" t="s">
        <v>2670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2669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79</v>
      </c>
    </row>
    <row r="207" s="2" customFormat="1" ht="16.5" customHeight="1">
      <c r="A207" s="38"/>
      <c r="B207" s="39"/>
      <c r="C207" s="239" t="s">
        <v>1081</v>
      </c>
      <c r="D207" s="239" t="s">
        <v>233</v>
      </c>
      <c r="E207" s="240" t="s">
        <v>2671</v>
      </c>
      <c r="F207" s="241" t="s">
        <v>2672</v>
      </c>
      <c r="G207" s="242" t="s">
        <v>359</v>
      </c>
      <c r="H207" s="243">
        <v>2</v>
      </c>
      <c r="I207" s="244"/>
      <c r="J207" s="245">
        <f>ROUND(I207*H207,2)</f>
        <v>0</v>
      </c>
      <c r="K207" s="241" t="s">
        <v>19</v>
      </c>
      <c r="L207" s="246"/>
      <c r="M207" s="247" t="s">
        <v>19</v>
      </c>
      <c r="N207" s="248" t="s">
        <v>46</v>
      </c>
      <c r="O207" s="84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7" t="s">
        <v>184</v>
      </c>
      <c r="AT207" s="217" t="s">
        <v>233</v>
      </c>
      <c r="AU207" s="217" t="s">
        <v>79</v>
      </c>
      <c r="AY207" s="17" t="s">
        <v>151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7" t="s">
        <v>150</v>
      </c>
      <c r="BK207" s="218">
        <f>ROUND(I207*H207,2)</f>
        <v>0</v>
      </c>
      <c r="BL207" s="17" t="s">
        <v>150</v>
      </c>
      <c r="BM207" s="217" t="s">
        <v>2673</v>
      </c>
    </row>
    <row r="208" s="2" customFormat="1">
      <c r="A208" s="38"/>
      <c r="B208" s="39"/>
      <c r="C208" s="40"/>
      <c r="D208" s="219" t="s">
        <v>157</v>
      </c>
      <c r="E208" s="40"/>
      <c r="F208" s="220" t="s">
        <v>2672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157</v>
      </c>
      <c r="AU208" s="17" t="s">
        <v>79</v>
      </c>
    </row>
    <row r="209" s="2" customFormat="1" ht="16.5" customHeight="1">
      <c r="A209" s="38"/>
      <c r="B209" s="39"/>
      <c r="C209" s="239" t="s">
        <v>1002</v>
      </c>
      <c r="D209" s="239" t="s">
        <v>233</v>
      </c>
      <c r="E209" s="240" t="s">
        <v>2674</v>
      </c>
      <c r="F209" s="241" t="s">
        <v>2675</v>
      </c>
      <c r="G209" s="242" t="s">
        <v>359</v>
      </c>
      <c r="H209" s="243">
        <v>2</v>
      </c>
      <c r="I209" s="244"/>
      <c r="J209" s="245">
        <f>ROUND(I209*H209,2)</f>
        <v>0</v>
      </c>
      <c r="K209" s="241" t="s">
        <v>19</v>
      </c>
      <c r="L209" s="246"/>
      <c r="M209" s="247" t="s">
        <v>19</v>
      </c>
      <c r="N209" s="248" t="s">
        <v>46</v>
      </c>
      <c r="O209" s="84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7" t="s">
        <v>184</v>
      </c>
      <c r="AT209" s="217" t="s">
        <v>233</v>
      </c>
      <c r="AU209" s="217" t="s">
        <v>79</v>
      </c>
      <c r="AY209" s="17" t="s">
        <v>151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7" t="s">
        <v>150</v>
      </c>
      <c r="BK209" s="218">
        <f>ROUND(I209*H209,2)</f>
        <v>0</v>
      </c>
      <c r="BL209" s="17" t="s">
        <v>150</v>
      </c>
      <c r="BM209" s="217" t="s">
        <v>2676</v>
      </c>
    </row>
    <row r="210" s="2" customFormat="1">
      <c r="A210" s="38"/>
      <c r="B210" s="39"/>
      <c r="C210" s="40"/>
      <c r="D210" s="219" t="s">
        <v>157</v>
      </c>
      <c r="E210" s="40"/>
      <c r="F210" s="220" t="s">
        <v>2675</v>
      </c>
      <c r="G210" s="40"/>
      <c r="H210" s="40"/>
      <c r="I210" s="221"/>
      <c r="J210" s="40"/>
      <c r="K210" s="40"/>
      <c r="L210" s="44"/>
      <c r="M210" s="222"/>
      <c r="N210" s="223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157</v>
      </c>
      <c r="AU210" s="17" t="s">
        <v>79</v>
      </c>
    </row>
    <row r="211" s="2" customFormat="1" ht="16.5" customHeight="1">
      <c r="A211" s="38"/>
      <c r="B211" s="39"/>
      <c r="C211" s="239" t="s">
        <v>1545</v>
      </c>
      <c r="D211" s="239" t="s">
        <v>233</v>
      </c>
      <c r="E211" s="240" t="s">
        <v>2677</v>
      </c>
      <c r="F211" s="241" t="s">
        <v>2678</v>
      </c>
      <c r="G211" s="242" t="s">
        <v>359</v>
      </c>
      <c r="H211" s="243">
        <v>3</v>
      </c>
      <c r="I211" s="244"/>
      <c r="J211" s="245">
        <f>ROUND(I211*H211,2)</f>
        <v>0</v>
      </c>
      <c r="K211" s="241" t="s">
        <v>19</v>
      </c>
      <c r="L211" s="246"/>
      <c r="M211" s="247" t="s">
        <v>19</v>
      </c>
      <c r="N211" s="248" t="s">
        <v>46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184</v>
      </c>
      <c r="AT211" s="217" t="s">
        <v>233</v>
      </c>
      <c r="AU211" s="217" t="s">
        <v>79</v>
      </c>
      <c r="AY211" s="17" t="s">
        <v>151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150</v>
      </c>
      <c r="BK211" s="218">
        <f>ROUND(I211*H211,2)</f>
        <v>0</v>
      </c>
      <c r="BL211" s="17" t="s">
        <v>150</v>
      </c>
      <c r="BM211" s="217" t="s">
        <v>2679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2678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79</v>
      </c>
    </row>
    <row r="213" s="2" customFormat="1" ht="16.5" customHeight="1">
      <c r="A213" s="38"/>
      <c r="B213" s="39"/>
      <c r="C213" s="239" t="s">
        <v>1549</v>
      </c>
      <c r="D213" s="239" t="s">
        <v>233</v>
      </c>
      <c r="E213" s="240" t="s">
        <v>2680</v>
      </c>
      <c r="F213" s="241" t="s">
        <v>2681</v>
      </c>
      <c r="G213" s="242" t="s">
        <v>359</v>
      </c>
      <c r="H213" s="243">
        <v>2</v>
      </c>
      <c r="I213" s="244"/>
      <c r="J213" s="245">
        <f>ROUND(I213*H213,2)</f>
        <v>0</v>
      </c>
      <c r="K213" s="241" t="s">
        <v>19</v>
      </c>
      <c r="L213" s="246"/>
      <c r="M213" s="247" t="s">
        <v>19</v>
      </c>
      <c r="N213" s="248" t="s">
        <v>46</v>
      </c>
      <c r="O213" s="84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7" t="s">
        <v>184</v>
      </c>
      <c r="AT213" s="217" t="s">
        <v>233</v>
      </c>
      <c r="AU213" s="217" t="s">
        <v>79</v>
      </c>
      <c r="AY213" s="17" t="s">
        <v>151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7" t="s">
        <v>150</v>
      </c>
      <c r="BK213" s="218">
        <f>ROUND(I213*H213,2)</f>
        <v>0</v>
      </c>
      <c r="BL213" s="17" t="s">
        <v>150</v>
      </c>
      <c r="BM213" s="217" t="s">
        <v>2682</v>
      </c>
    </row>
    <row r="214" s="2" customFormat="1">
      <c r="A214" s="38"/>
      <c r="B214" s="39"/>
      <c r="C214" s="40"/>
      <c r="D214" s="219" t="s">
        <v>157</v>
      </c>
      <c r="E214" s="40"/>
      <c r="F214" s="220" t="s">
        <v>2681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157</v>
      </c>
      <c r="AU214" s="17" t="s">
        <v>79</v>
      </c>
    </row>
    <row r="215" s="2" customFormat="1" ht="16.5" customHeight="1">
      <c r="A215" s="38"/>
      <c r="B215" s="39"/>
      <c r="C215" s="239" t="s">
        <v>1553</v>
      </c>
      <c r="D215" s="239" t="s">
        <v>233</v>
      </c>
      <c r="E215" s="240" t="s">
        <v>2683</v>
      </c>
      <c r="F215" s="241" t="s">
        <v>2684</v>
      </c>
      <c r="G215" s="242" t="s">
        <v>359</v>
      </c>
      <c r="H215" s="243">
        <v>10</v>
      </c>
      <c r="I215" s="244"/>
      <c r="J215" s="245">
        <f>ROUND(I215*H215,2)</f>
        <v>0</v>
      </c>
      <c r="K215" s="241" t="s">
        <v>19</v>
      </c>
      <c r="L215" s="246"/>
      <c r="M215" s="247" t="s">
        <v>19</v>
      </c>
      <c r="N215" s="248" t="s">
        <v>46</v>
      </c>
      <c r="O215" s="84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7" t="s">
        <v>184</v>
      </c>
      <c r="AT215" s="217" t="s">
        <v>233</v>
      </c>
      <c r="AU215" s="217" t="s">
        <v>79</v>
      </c>
      <c r="AY215" s="17" t="s">
        <v>151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7" t="s">
        <v>150</v>
      </c>
      <c r="BK215" s="218">
        <f>ROUND(I215*H215,2)</f>
        <v>0</v>
      </c>
      <c r="BL215" s="17" t="s">
        <v>150</v>
      </c>
      <c r="BM215" s="217" t="s">
        <v>2685</v>
      </c>
    </row>
    <row r="216" s="2" customFormat="1">
      <c r="A216" s="38"/>
      <c r="B216" s="39"/>
      <c r="C216" s="40"/>
      <c r="D216" s="219" t="s">
        <v>157</v>
      </c>
      <c r="E216" s="40"/>
      <c r="F216" s="220" t="s">
        <v>2684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157</v>
      </c>
      <c r="AU216" s="17" t="s">
        <v>79</v>
      </c>
    </row>
    <row r="217" s="2" customFormat="1" ht="16.5" customHeight="1">
      <c r="A217" s="38"/>
      <c r="B217" s="39"/>
      <c r="C217" s="239" t="s">
        <v>1557</v>
      </c>
      <c r="D217" s="239" t="s">
        <v>233</v>
      </c>
      <c r="E217" s="240" t="s">
        <v>2686</v>
      </c>
      <c r="F217" s="241" t="s">
        <v>2687</v>
      </c>
      <c r="G217" s="242" t="s">
        <v>359</v>
      </c>
      <c r="H217" s="243">
        <v>3</v>
      </c>
      <c r="I217" s="244"/>
      <c r="J217" s="245">
        <f>ROUND(I217*H217,2)</f>
        <v>0</v>
      </c>
      <c r="K217" s="241" t="s">
        <v>19</v>
      </c>
      <c r="L217" s="246"/>
      <c r="M217" s="247" t="s">
        <v>19</v>
      </c>
      <c r="N217" s="248" t="s">
        <v>46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184</v>
      </c>
      <c r="AT217" s="217" t="s">
        <v>233</v>
      </c>
      <c r="AU217" s="217" t="s">
        <v>79</v>
      </c>
      <c r="AY217" s="17" t="s">
        <v>151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150</v>
      </c>
      <c r="BK217" s="218">
        <f>ROUND(I217*H217,2)</f>
        <v>0</v>
      </c>
      <c r="BL217" s="17" t="s">
        <v>150</v>
      </c>
      <c r="BM217" s="217" t="s">
        <v>2688</v>
      </c>
    </row>
    <row r="218" s="2" customFormat="1">
      <c r="A218" s="38"/>
      <c r="B218" s="39"/>
      <c r="C218" s="40"/>
      <c r="D218" s="219" t="s">
        <v>157</v>
      </c>
      <c r="E218" s="40"/>
      <c r="F218" s="220" t="s">
        <v>2687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79</v>
      </c>
    </row>
    <row r="219" s="2" customFormat="1" ht="21.75" customHeight="1">
      <c r="A219" s="38"/>
      <c r="B219" s="39"/>
      <c r="C219" s="239" t="s">
        <v>685</v>
      </c>
      <c r="D219" s="239" t="s">
        <v>233</v>
      </c>
      <c r="E219" s="240" t="s">
        <v>2689</v>
      </c>
      <c r="F219" s="241" t="s">
        <v>2690</v>
      </c>
      <c r="G219" s="242" t="s">
        <v>359</v>
      </c>
      <c r="H219" s="243">
        <v>4</v>
      </c>
      <c r="I219" s="244"/>
      <c r="J219" s="245">
        <f>ROUND(I219*H219,2)</f>
        <v>0</v>
      </c>
      <c r="K219" s="241" t="s">
        <v>19</v>
      </c>
      <c r="L219" s="246"/>
      <c r="M219" s="247" t="s">
        <v>19</v>
      </c>
      <c r="N219" s="248" t="s">
        <v>46</v>
      </c>
      <c r="O219" s="84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7" t="s">
        <v>184</v>
      </c>
      <c r="AT219" s="217" t="s">
        <v>233</v>
      </c>
      <c r="AU219" s="217" t="s">
        <v>79</v>
      </c>
      <c r="AY219" s="17" t="s">
        <v>151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7" t="s">
        <v>150</v>
      </c>
      <c r="BK219" s="218">
        <f>ROUND(I219*H219,2)</f>
        <v>0</v>
      </c>
      <c r="BL219" s="17" t="s">
        <v>150</v>
      </c>
      <c r="BM219" s="217" t="s">
        <v>2691</v>
      </c>
    </row>
    <row r="220" s="2" customFormat="1">
      <c r="A220" s="38"/>
      <c r="B220" s="39"/>
      <c r="C220" s="40"/>
      <c r="D220" s="219" t="s">
        <v>157</v>
      </c>
      <c r="E220" s="40"/>
      <c r="F220" s="220" t="s">
        <v>2690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157</v>
      </c>
      <c r="AU220" s="17" t="s">
        <v>79</v>
      </c>
    </row>
    <row r="221" s="2" customFormat="1" ht="16.5" customHeight="1">
      <c r="A221" s="38"/>
      <c r="B221" s="39"/>
      <c r="C221" s="239" t="s">
        <v>1564</v>
      </c>
      <c r="D221" s="239" t="s">
        <v>233</v>
      </c>
      <c r="E221" s="240" t="s">
        <v>2692</v>
      </c>
      <c r="F221" s="241" t="s">
        <v>2693</v>
      </c>
      <c r="G221" s="242" t="s">
        <v>359</v>
      </c>
      <c r="H221" s="243">
        <v>3</v>
      </c>
      <c r="I221" s="244"/>
      <c r="J221" s="245">
        <f>ROUND(I221*H221,2)</f>
        <v>0</v>
      </c>
      <c r="K221" s="241" t="s">
        <v>19</v>
      </c>
      <c r="L221" s="246"/>
      <c r="M221" s="247" t="s">
        <v>19</v>
      </c>
      <c r="N221" s="248" t="s">
        <v>46</v>
      </c>
      <c r="O221" s="84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184</v>
      </c>
      <c r="AT221" s="217" t="s">
        <v>233</v>
      </c>
      <c r="AU221" s="217" t="s">
        <v>79</v>
      </c>
      <c r="AY221" s="17" t="s">
        <v>151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150</v>
      </c>
      <c r="BK221" s="218">
        <f>ROUND(I221*H221,2)</f>
        <v>0</v>
      </c>
      <c r="BL221" s="17" t="s">
        <v>150</v>
      </c>
      <c r="BM221" s="217" t="s">
        <v>2694</v>
      </c>
    </row>
    <row r="222" s="2" customFormat="1">
      <c r="A222" s="38"/>
      <c r="B222" s="39"/>
      <c r="C222" s="40"/>
      <c r="D222" s="219" t="s">
        <v>157</v>
      </c>
      <c r="E222" s="40"/>
      <c r="F222" s="220" t="s">
        <v>2693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157</v>
      </c>
      <c r="AU222" s="17" t="s">
        <v>79</v>
      </c>
    </row>
    <row r="223" s="2" customFormat="1" ht="16.5" customHeight="1">
      <c r="A223" s="38"/>
      <c r="B223" s="39"/>
      <c r="C223" s="206" t="s">
        <v>1568</v>
      </c>
      <c r="D223" s="206" t="s">
        <v>152</v>
      </c>
      <c r="E223" s="207" t="s">
        <v>2695</v>
      </c>
      <c r="F223" s="208" t="s">
        <v>2696</v>
      </c>
      <c r="G223" s="209" t="s">
        <v>359</v>
      </c>
      <c r="H223" s="210">
        <v>20</v>
      </c>
      <c r="I223" s="211"/>
      <c r="J223" s="212">
        <f>ROUND(I223*H223,2)</f>
        <v>0</v>
      </c>
      <c r="K223" s="208" t="s">
        <v>19</v>
      </c>
      <c r="L223" s="44"/>
      <c r="M223" s="213" t="s">
        <v>19</v>
      </c>
      <c r="N223" s="214" t="s">
        <v>46</v>
      </c>
      <c r="O223" s="84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150</v>
      </c>
      <c r="AT223" s="217" t="s">
        <v>152</v>
      </c>
      <c r="AU223" s="217" t="s">
        <v>79</v>
      </c>
      <c r="AY223" s="17" t="s">
        <v>151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150</v>
      </c>
      <c r="BK223" s="218">
        <f>ROUND(I223*H223,2)</f>
        <v>0</v>
      </c>
      <c r="BL223" s="17" t="s">
        <v>150</v>
      </c>
      <c r="BM223" s="217" t="s">
        <v>2697</v>
      </c>
    </row>
    <row r="224" s="2" customFormat="1">
      <c r="A224" s="38"/>
      <c r="B224" s="39"/>
      <c r="C224" s="40"/>
      <c r="D224" s="219" t="s">
        <v>157</v>
      </c>
      <c r="E224" s="40"/>
      <c r="F224" s="220" t="s">
        <v>2696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157</v>
      </c>
      <c r="AU224" s="17" t="s">
        <v>79</v>
      </c>
    </row>
    <row r="225" s="2" customFormat="1" ht="16.5" customHeight="1">
      <c r="A225" s="38"/>
      <c r="B225" s="39"/>
      <c r="C225" s="206" t="s">
        <v>2698</v>
      </c>
      <c r="D225" s="206" t="s">
        <v>152</v>
      </c>
      <c r="E225" s="207" t="s">
        <v>2699</v>
      </c>
      <c r="F225" s="208" t="s">
        <v>2700</v>
      </c>
      <c r="G225" s="209" t="s">
        <v>359</v>
      </c>
      <c r="H225" s="210">
        <v>20</v>
      </c>
      <c r="I225" s="211"/>
      <c r="J225" s="212">
        <f>ROUND(I225*H225,2)</f>
        <v>0</v>
      </c>
      <c r="K225" s="208" t="s">
        <v>19</v>
      </c>
      <c r="L225" s="44"/>
      <c r="M225" s="213" t="s">
        <v>19</v>
      </c>
      <c r="N225" s="214" t="s">
        <v>46</v>
      </c>
      <c r="O225" s="84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150</v>
      </c>
      <c r="AT225" s="217" t="s">
        <v>152</v>
      </c>
      <c r="AU225" s="217" t="s">
        <v>79</v>
      </c>
      <c r="AY225" s="17" t="s">
        <v>151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150</v>
      </c>
      <c r="BK225" s="218">
        <f>ROUND(I225*H225,2)</f>
        <v>0</v>
      </c>
      <c r="BL225" s="17" t="s">
        <v>150</v>
      </c>
      <c r="BM225" s="217" t="s">
        <v>2701</v>
      </c>
    </row>
    <row r="226" s="2" customFormat="1">
      <c r="A226" s="38"/>
      <c r="B226" s="39"/>
      <c r="C226" s="40"/>
      <c r="D226" s="219" t="s">
        <v>157</v>
      </c>
      <c r="E226" s="40"/>
      <c r="F226" s="220" t="s">
        <v>2700</v>
      </c>
      <c r="G226" s="40"/>
      <c r="H226" s="40"/>
      <c r="I226" s="221"/>
      <c r="J226" s="40"/>
      <c r="K226" s="40"/>
      <c r="L226" s="44"/>
      <c r="M226" s="222"/>
      <c r="N226" s="22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157</v>
      </c>
      <c r="AU226" s="17" t="s">
        <v>79</v>
      </c>
    </row>
    <row r="227" s="2" customFormat="1" ht="16.5" customHeight="1">
      <c r="A227" s="38"/>
      <c r="B227" s="39"/>
      <c r="C227" s="239" t="s">
        <v>2702</v>
      </c>
      <c r="D227" s="239" t="s">
        <v>233</v>
      </c>
      <c r="E227" s="240" t="s">
        <v>2703</v>
      </c>
      <c r="F227" s="241" t="s">
        <v>2704</v>
      </c>
      <c r="G227" s="242" t="s">
        <v>359</v>
      </c>
      <c r="H227" s="243">
        <v>2</v>
      </c>
      <c r="I227" s="244"/>
      <c r="J227" s="245">
        <f>ROUND(I227*H227,2)</f>
        <v>0</v>
      </c>
      <c r="K227" s="241" t="s">
        <v>19</v>
      </c>
      <c r="L227" s="246"/>
      <c r="M227" s="247" t="s">
        <v>19</v>
      </c>
      <c r="N227" s="248" t="s">
        <v>46</v>
      </c>
      <c r="O227" s="84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7" t="s">
        <v>184</v>
      </c>
      <c r="AT227" s="217" t="s">
        <v>233</v>
      </c>
      <c r="AU227" s="217" t="s">
        <v>79</v>
      </c>
      <c r="AY227" s="17" t="s">
        <v>151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7" t="s">
        <v>150</v>
      </c>
      <c r="BK227" s="218">
        <f>ROUND(I227*H227,2)</f>
        <v>0</v>
      </c>
      <c r="BL227" s="17" t="s">
        <v>150</v>
      </c>
      <c r="BM227" s="217" t="s">
        <v>2705</v>
      </c>
    </row>
    <row r="228" s="2" customFormat="1">
      <c r="A228" s="38"/>
      <c r="B228" s="39"/>
      <c r="C228" s="40"/>
      <c r="D228" s="219" t="s">
        <v>157</v>
      </c>
      <c r="E228" s="40"/>
      <c r="F228" s="220" t="s">
        <v>2704</v>
      </c>
      <c r="G228" s="40"/>
      <c r="H228" s="40"/>
      <c r="I228" s="221"/>
      <c r="J228" s="40"/>
      <c r="K228" s="40"/>
      <c r="L228" s="44"/>
      <c r="M228" s="222"/>
      <c r="N228" s="223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157</v>
      </c>
      <c r="AU228" s="17" t="s">
        <v>79</v>
      </c>
    </row>
    <row r="229" s="2" customFormat="1" ht="16.5" customHeight="1">
      <c r="A229" s="38"/>
      <c r="B229" s="39"/>
      <c r="C229" s="239" t="s">
        <v>2706</v>
      </c>
      <c r="D229" s="239" t="s">
        <v>233</v>
      </c>
      <c r="E229" s="240" t="s">
        <v>2707</v>
      </c>
      <c r="F229" s="241" t="s">
        <v>2708</v>
      </c>
      <c r="G229" s="242" t="s">
        <v>359</v>
      </c>
      <c r="H229" s="243">
        <v>10</v>
      </c>
      <c r="I229" s="244"/>
      <c r="J229" s="245">
        <f>ROUND(I229*H229,2)</f>
        <v>0</v>
      </c>
      <c r="K229" s="241" t="s">
        <v>19</v>
      </c>
      <c r="L229" s="246"/>
      <c r="M229" s="247" t="s">
        <v>19</v>
      </c>
      <c r="N229" s="248" t="s">
        <v>46</v>
      </c>
      <c r="O229" s="84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7" t="s">
        <v>184</v>
      </c>
      <c r="AT229" s="217" t="s">
        <v>233</v>
      </c>
      <c r="AU229" s="217" t="s">
        <v>79</v>
      </c>
      <c r="AY229" s="17" t="s">
        <v>151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7" t="s">
        <v>150</v>
      </c>
      <c r="BK229" s="218">
        <f>ROUND(I229*H229,2)</f>
        <v>0</v>
      </c>
      <c r="BL229" s="17" t="s">
        <v>150</v>
      </c>
      <c r="BM229" s="217" t="s">
        <v>2709</v>
      </c>
    </row>
    <row r="230" s="2" customFormat="1">
      <c r="A230" s="38"/>
      <c r="B230" s="39"/>
      <c r="C230" s="40"/>
      <c r="D230" s="219" t="s">
        <v>157</v>
      </c>
      <c r="E230" s="40"/>
      <c r="F230" s="220" t="s">
        <v>2708</v>
      </c>
      <c r="G230" s="40"/>
      <c r="H230" s="40"/>
      <c r="I230" s="221"/>
      <c r="J230" s="40"/>
      <c r="K230" s="40"/>
      <c r="L230" s="44"/>
      <c r="M230" s="222"/>
      <c r="N230" s="223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157</v>
      </c>
      <c r="AU230" s="17" t="s">
        <v>79</v>
      </c>
    </row>
    <row r="231" s="2" customFormat="1" ht="16.5" customHeight="1">
      <c r="A231" s="38"/>
      <c r="B231" s="39"/>
      <c r="C231" s="239" t="s">
        <v>2710</v>
      </c>
      <c r="D231" s="239" t="s">
        <v>233</v>
      </c>
      <c r="E231" s="240" t="s">
        <v>2711</v>
      </c>
      <c r="F231" s="241" t="s">
        <v>2712</v>
      </c>
      <c r="G231" s="242" t="s">
        <v>359</v>
      </c>
      <c r="H231" s="243">
        <v>1</v>
      </c>
      <c r="I231" s="244"/>
      <c r="J231" s="245">
        <f>ROUND(I231*H231,2)</f>
        <v>0</v>
      </c>
      <c r="K231" s="241" t="s">
        <v>19</v>
      </c>
      <c r="L231" s="246"/>
      <c r="M231" s="247" t="s">
        <v>19</v>
      </c>
      <c r="N231" s="248" t="s">
        <v>46</v>
      </c>
      <c r="O231" s="84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7" t="s">
        <v>184</v>
      </c>
      <c r="AT231" s="217" t="s">
        <v>233</v>
      </c>
      <c r="AU231" s="217" t="s">
        <v>79</v>
      </c>
      <c r="AY231" s="17" t="s">
        <v>151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7" t="s">
        <v>150</v>
      </c>
      <c r="BK231" s="218">
        <f>ROUND(I231*H231,2)</f>
        <v>0</v>
      </c>
      <c r="BL231" s="17" t="s">
        <v>150</v>
      </c>
      <c r="BM231" s="217" t="s">
        <v>2713</v>
      </c>
    </row>
    <row r="232" s="2" customFormat="1">
      <c r="A232" s="38"/>
      <c r="B232" s="39"/>
      <c r="C232" s="40"/>
      <c r="D232" s="219" t="s">
        <v>157</v>
      </c>
      <c r="E232" s="40"/>
      <c r="F232" s="220" t="s">
        <v>2712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157</v>
      </c>
      <c r="AU232" s="17" t="s">
        <v>79</v>
      </c>
    </row>
    <row r="233" s="2" customFormat="1" ht="16.5" customHeight="1">
      <c r="A233" s="38"/>
      <c r="B233" s="39"/>
      <c r="C233" s="239" t="s">
        <v>2714</v>
      </c>
      <c r="D233" s="239" t="s">
        <v>233</v>
      </c>
      <c r="E233" s="240" t="s">
        <v>2715</v>
      </c>
      <c r="F233" s="241" t="s">
        <v>2716</v>
      </c>
      <c r="G233" s="242" t="s">
        <v>359</v>
      </c>
      <c r="H233" s="243">
        <v>1</v>
      </c>
      <c r="I233" s="244"/>
      <c r="J233" s="245">
        <f>ROUND(I233*H233,2)</f>
        <v>0</v>
      </c>
      <c r="K233" s="241" t="s">
        <v>19</v>
      </c>
      <c r="L233" s="246"/>
      <c r="M233" s="247" t="s">
        <v>19</v>
      </c>
      <c r="N233" s="248" t="s">
        <v>46</v>
      </c>
      <c r="O233" s="84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7" t="s">
        <v>184</v>
      </c>
      <c r="AT233" s="217" t="s">
        <v>233</v>
      </c>
      <c r="AU233" s="217" t="s">
        <v>79</v>
      </c>
      <c r="AY233" s="17" t="s">
        <v>151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7" t="s">
        <v>150</v>
      </c>
      <c r="BK233" s="218">
        <f>ROUND(I233*H233,2)</f>
        <v>0</v>
      </c>
      <c r="BL233" s="17" t="s">
        <v>150</v>
      </c>
      <c r="BM233" s="217" t="s">
        <v>2717</v>
      </c>
    </row>
    <row r="234" s="2" customFormat="1">
      <c r="A234" s="38"/>
      <c r="B234" s="39"/>
      <c r="C234" s="40"/>
      <c r="D234" s="219" t="s">
        <v>157</v>
      </c>
      <c r="E234" s="40"/>
      <c r="F234" s="220" t="s">
        <v>2716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157</v>
      </c>
      <c r="AU234" s="17" t="s">
        <v>79</v>
      </c>
    </row>
    <row r="235" s="2" customFormat="1" ht="16.5" customHeight="1">
      <c r="A235" s="38"/>
      <c r="B235" s="39"/>
      <c r="C235" s="239" t="s">
        <v>2718</v>
      </c>
      <c r="D235" s="239" t="s">
        <v>233</v>
      </c>
      <c r="E235" s="240" t="s">
        <v>2719</v>
      </c>
      <c r="F235" s="241" t="s">
        <v>2720</v>
      </c>
      <c r="G235" s="242" t="s">
        <v>359</v>
      </c>
      <c r="H235" s="243">
        <v>2</v>
      </c>
      <c r="I235" s="244"/>
      <c r="J235" s="245">
        <f>ROUND(I235*H235,2)</f>
        <v>0</v>
      </c>
      <c r="K235" s="241" t="s">
        <v>19</v>
      </c>
      <c r="L235" s="246"/>
      <c r="M235" s="247" t="s">
        <v>19</v>
      </c>
      <c r="N235" s="248" t="s">
        <v>46</v>
      </c>
      <c r="O235" s="84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184</v>
      </c>
      <c r="AT235" s="217" t="s">
        <v>233</v>
      </c>
      <c r="AU235" s="217" t="s">
        <v>79</v>
      </c>
      <c r="AY235" s="17" t="s">
        <v>151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150</v>
      </c>
      <c r="BK235" s="218">
        <f>ROUND(I235*H235,2)</f>
        <v>0</v>
      </c>
      <c r="BL235" s="17" t="s">
        <v>150</v>
      </c>
      <c r="BM235" s="217" t="s">
        <v>2721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2720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79</v>
      </c>
    </row>
    <row r="237" s="2" customFormat="1" ht="16.5" customHeight="1">
      <c r="A237" s="38"/>
      <c r="B237" s="39"/>
      <c r="C237" s="239" t="s">
        <v>2722</v>
      </c>
      <c r="D237" s="239" t="s">
        <v>233</v>
      </c>
      <c r="E237" s="240" t="s">
        <v>2723</v>
      </c>
      <c r="F237" s="241" t="s">
        <v>2724</v>
      </c>
      <c r="G237" s="242" t="s">
        <v>359</v>
      </c>
      <c r="H237" s="243">
        <v>1</v>
      </c>
      <c r="I237" s="244"/>
      <c r="J237" s="245">
        <f>ROUND(I237*H237,2)</f>
        <v>0</v>
      </c>
      <c r="K237" s="241" t="s">
        <v>19</v>
      </c>
      <c r="L237" s="246"/>
      <c r="M237" s="247" t="s">
        <v>19</v>
      </c>
      <c r="N237" s="248" t="s">
        <v>46</v>
      </c>
      <c r="O237" s="84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7" t="s">
        <v>184</v>
      </c>
      <c r="AT237" s="217" t="s">
        <v>233</v>
      </c>
      <c r="AU237" s="217" t="s">
        <v>79</v>
      </c>
      <c r="AY237" s="17" t="s">
        <v>151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7" t="s">
        <v>150</v>
      </c>
      <c r="BK237" s="218">
        <f>ROUND(I237*H237,2)</f>
        <v>0</v>
      </c>
      <c r="BL237" s="17" t="s">
        <v>150</v>
      </c>
      <c r="BM237" s="217" t="s">
        <v>2725</v>
      </c>
    </row>
    <row r="238" s="2" customFormat="1">
      <c r="A238" s="38"/>
      <c r="B238" s="39"/>
      <c r="C238" s="40"/>
      <c r="D238" s="219" t="s">
        <v>157</v>
      </c>
      <c r="E238" s="40"/>
      <c r="F238" s="220" t="s">
        <v>2724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157</v>
      </c>
      <c r="AU238" s="17" t="s">
        <v>79</v>
      </c>
    </row>
    <row r="239" s="2" customFormat="1" ht="16.5" customHeight="1">
      <c r="A239" s="38"/>
      <c r="B239" s="39"/>
      <c r="C239" s="239" t="s">
        <v>2726</v>
      </c>
      <c r="D239" s="239" t="s">
        <v>233</v>
      </c>
      <c r="E239" s="240" t="s">
        <v>2727</v>
      </c>
      <c r="F239" s="241" t="s">
        <v>2728</v>
      </c>
      <c r="G239" s="242" t="s">
        <v>359</v>
      </c>
      <c r="H239" s="243">
        <v>2</v>
      </c>
      <c r="I239" s="244"/>
      <c r="J239" s="245">
        <f>ROUND(I239*H239,2)</f>
        <v>0</v>
      </c>
      <c r="K239" s="241" t="s">
        <v>19</v>
      </c>
      <c r="L239" s="246"/>
      <c r="M239" s="247" t="s">
        <v>19</v>
      </c>
      <c r="N239" s="248" t="s">
        <v>46</v>
      </c>
      <c r="O239" s="84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184</v>
      </c>
      <c r="AT239" s="217" t="s">
        <v>233</v>
      </c>
      <c r="AU239" s="217" t="s">
        <v>79</v>
      </c>
      <c r="AY239" s="17" t="s">
        <v>151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150</v>
      </c>
      <c r="BK239" s="218">
        <f>ROUND(I239*H239,2)</f>
        <v>0</v>
      </c>
      <c r="BL239" s="17" t="s">
        <v>150</v>
      </c>
      <c r="BM239" s="217" t="s">
        <v>2729</v>
      </c>
    </row>
    <row r="240" s="2" customFormat="1">
      <c r="A240" s="38"/>
      <c r="B240" s="39"/>
      <c r="C240" s="40"/>
      <c r="D240" s="219" t="s">
        <v>157</v>
      </c>
      <c r="E240" s="40"/>
      <c r="F240" s="220" t="s">
        <v>2728</v>
      </c>
      <c r="G240" s="40"/>
      <c r="H240" s="40"/>
      <c r="I240" s="221"/>
      <c r="J240" s="40"/>
      <c r="K240" s="40"/>
      <c r="L240" s="44"/>
      <c r="M240" s="222"/>
      <c r="N240" s="22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157</v>
      </c>
      <c r="AU240" s="17" t="s">
        <v>79</v>
      </c>
    </row>
    <row r="241" s="2" customFormat="1" ht="16.5" customHeight="1">
      <c r="A241" s="38"/>
      <c r="B241" s="39"/>
      <c r="C241" s="206" t="s">
        <v>2730</v>
      </c>
      <c r="D241" s="206" t="s">
        <v>152</v>
      </c>
      <c r="E241" s="207" t="s">
        <v>2731</v>
      </c>
      <c r="F241" s="208" t="s">
        <v>2732</v>
      </c>
      <c r="G241" s="209" t="s">
        <v>359</v>
      </c>
      <c r="H241" s="210">
        <v>1</v>
      </c>
      <c r="I241" s="211"/>
      <c r="J241" s="212">
        <f>ROUND(I241*H241,2)</f>
        <v>0</v>
      </c>
      <c r="K241" s="208" t="s">
        <v>19</v>
      </c>
      <c r="L241" s="44"/>
      <c r="M241" s="213" t="s">
        <v>19</v>
      </c>
      <c r="N241" s="214" t="s">
        <v>46</v>
      </c>
      <c r="O241" s="84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7" t="s">
        <v>150</v>
      </c>
      <c r="AT241" s="217" t="s">
        <v>152</v>
      </c>
      <c r="AU241" s="217" t="s">
        <v>79</v>
      </c>
      <c r="AY241" s="17" t="s">
        <v>151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7" t="s">
        <v>150</v>
      </c>
      <c r="BK241" s="218">
        <f>ROUND(I241*H241,2)</f>
        <v>0</v>
      </c>
      <c r="BL241" s="17" t="s">
        <v>150</v>
      </c>
      <c r="BM241" s="217" t="s">
        <v>2733</v>
      </c>
    </row>
    <row r="242" s="2" customFormat="1">
      <c r="A242" s="38"/>
      <c r="B242" s="39"/>
      <c r="C242" s="40"/>
      <c r="D242" s="219" t="s">
        <v>157</v>
      </c>
      <c r="E242" s="40"/>
      <c r="F242" s="220" t="s">
        <v>2732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157</v>
      </c>
      <c r="AU242" s="17" t="s">
        <v>79</v>
      </c>
    </row>
    <row r="243" s="2" customFormat="1" ht="16.5" customHeight="1">
      <c r="A243" s="38"/>
      <c r="B243" s="39"/>
      <c r="C243" s="206" t="s">
        <v>2734</v>
      </c>
      <c r="D243" s="206" t="s">
        <v>152</v>
      </c>
      <c r="E243" s="207" t="s">
        <v>2735</v>
      </c>
      <c r="F243" s="208" t="s">
        <v>2736</v>
      </c>
      <c r="G243" s="209" t="s">
        <v>359</v>
      </c>
      <c r="H243" s="210">
        <v>2</v>
      </c>
      <c r="I243" s="211"/>
      <c r="J243" s="212">
        <f>ROUND(I243*H243,2)</f>
        <v>0</v>
      </c>
      <c r="K243" s="208" t="s">
        <v>19</v>
      </c>
      <c r="L243" s="44"/>
      <c r="M243" s="213" t="s">
        <v>19</v>
      </c>
      <c r="N243" s="214" t="s">
        <v>46</v>
      </c>
      <c r="O243" s="84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7" t="s">
        <v>150</v>
      </c>
      <c r="AT243" s="217" t="s">
        <v>152</v>
      </c>
      <c r="AU243" s="217" t="s">
        <v>79</v>
      </c>
      <c r="AY243" s="17" t="s">
        <v>151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7" t="s">
        <v>150</v>
      </c>
      <c r="BK243" s="218">
        <f>ROUND(I243*H243,2)</f>
        <v>0</v>
      </c>
      <c r="BL243" s="17" t="s">
        <v>150</v>
      </c>
      <c r="BM243" s="217" t="s">
        <v>2737</v>
      </c>
    </row>
    <row r="244" s="2" customFormat="1">
      <c r="A244" s="38"/>
      <c r="B244" s="39"/>
      <c r="C244" s="40"/>
      <c r="D244" s="219" t="s">
        <v>157</v>
      </c>
      <c r="E244" s="40"/>
      <c r="F244" s="220" t="s">
        <v>2736</v>
      </c>
      <c r="G244" s="40"/>
      <c r="H244" s="40"/>
      <c r="I244" s="221"/>
      <c r="J244" s="40"/>
      <c r="K244" s="40"/>
      <c r="L244" s="44"/>
      <c r="M244" s="222"/>
      <c r="N244" s="223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157</v>
      </c>
      <c r="AU244" s="17" t="s">
        <v>79</v>
      </c>
    </row>
    <row r="245" s="2" customFormat="1" ht="16.5" customHeight="1">
      <c r="A245" s="38"/>
      <c r="B245" s="39"/>
      <c r="C245" s="206" t="s">
        <v>2738</v>
      </c>
      <c r="D245" s="206" t="s">
        <v>152</v>
      </c>
      <c r="E245" s="207" t="s">
        <v>2739</v>
      </c>
      <c r="F245" s="208" t="s">
        <v>2740</v>
      </c>
      <c r="G245" s="209" t="s">
        <v>359</v>
      </c>
      <c r="H245" s="210">
        <v>5</v>
      </c>
      <c r="I245" s="211"/>
      <c r="J245" s="212">
        <f>ROUND(I245*H245,2)</f>
        <v>0</v>
      </c>
      <c r="K245" s="208" t="s">
        <v>19</v>
      </c>
      <c r="L245" s="44"/>
      <c r="M245" s="213" t="s">
        <v>19</v>
      </c>
      <c r="N245" s="214" t="s">
        <v>46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150</v>
      </c>
      <c r="AT245" s="217" t="s">
        <v>152</v>
      </c>
      <c r="AU245" s="217" t="s">
        <v>79</v>
      </c>
      <c r="AY245" s="17" t="s">
        <v>151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150</v>
      </c>
      <c r="BK245" s="218">
        <f>ROUND(I245*H245,2)</f>
        <v>0</v>
      </c>
      <c r="BL245" s="17" t="s">
        <v>150</v>
      </c>
      <c r="BM245" s="217" t="s">
        <v>2741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2742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79</v>
      </c>
    </row>
    <row r="247" s="2" customFormat="1" ht="16.5" customHeight="1">
      <c r="A247" s="38"/>
      <c r="B247" s="39"/>
      <c r="C247" s="206" t="s">
        <v>2743</v>
      </c>
      <c r="D247" s="206" t="s">
        <v>152</v>
      </c>
      <c r="E247" s="207" t="s">
        <v>2744</v>
      </c>
      <c r="F247" s="208" t="s">
        <v>2745</v>
      </c>
      <c r="G247" s="209" t="s">
        <v>359</v>
      </c>
      <c r="H247" s="210">
        <v>3</v>
      </c>
      <c r="I247" s="211"/>
      <c r="J247" s="212">
        <f>ROUND(I247*H247,2)</f>
        <v>0</v>
      </c>
      <c r="K247" s="208" t="s">
        <v>19</v>
      </c>
      <c r="L247" s="44"/>
      <c r="M247" s="213" t="s">
        <v>19</v>
      </c>
      <c r="N247" s="214" t="s">
        <v>46</v>
      </c>
      <c r="O247" s="84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150</v>
      </c>
      <c r="AT247" s="217" t="s">
        <v>152</v>
      </c>
      <c r="AU247" s="217" t="s">
        <v>79</v>
      </c>
      <c r="AY247" s="17" t="s">
        <v>151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150</v>
      </c>
      <c r="BK247" s="218">
        <f>ROUND(I247*H247,2)</f>
        <v>0</v>
      </c>
      <c r="BL247" s="17" t="s">
        <v>150</v>
      </c>
      <c r="BM247" s="217" t="s">
        <v>2746</v>
      </c>
    </row>
    <row r="248" s="2" customFormat="1">
      <c r="A248" s="38"/>
      <c r="B248" s="39"/>
      <c r="C248" s="40"/>
      <c r="D248" s="219" t="s">
        <v>157</v>
      </c>
      <c r="E248" s="40"/>
      <c r="F248" s="220" t="s">
        <v>2745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157</v>
      </c>
      <c r="AU248" s="17" t="s">
        <v>79</v>
      </c>
    </row>
    <row r="249" s="2" customFormat="1" ht="16.5" customHeight="1">
      <c r="A249" s="38"/>
      <c r="B249" s="39"/>
      <c r="C249" s="206" t="s">
        <v>2747</v>
      </c>
      <c r="D249" s="206" t="s">
        <v>152</v>
      </c>
      <c r="E249" s="207" t="s">
        <v>2748</v>
      </c>
      <c r="F249" s="208" t="s">
        <v>2749</v>
      </c>
      <c r="G249" s="209" t="s">
        <v>1167</v>
      </c>
      <c r="H249" s="210">
        <v>16</v>
      </c>
      <c r="I249" s="211"/>
      <c r="J249" s="212">
        <f>ROUND(I249*H249,2)</f>
        <v>0</v>
      </c>
      <c r="K249" s="208" t="s">
        <v>19</v>
      </c>
      <c r="L249" s="44"/>
      <c r="M249" s="213" t="s">
        <v>19</v>
      </c>
      <c r="N249" s="214" t="s">
        <v>46</v>
      </c>
      <c r="O249" s="84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150</v>
      </c>
      <c r="AT249" s="217" t="s">
        <v>152</v>
      </c>
      <c r="AU249" s="217" t="s">
        <v>79</v>
      </c>
      <c r="AY249" s="17" t="s">
        <v>151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150</v>
      </c>
      <c r="BK249" s="218">
        <f>ROUND(I249*H249,2)</f>
        <v>0</v>
      </c>
      <c r="BL249" s="17" t="s">
        <v>150</v>
      </c>
      <c r="BM249" s="217" t="s">
        <v>2750</v>
      </c>
    </row>
    <row r="250" s="2" customFormat="1">
      <c r="A250" s="38"/>
      <c r="B250" s="39"/>
      <c r="C250" s="40"/>
      <c r="D250" s="219" t="s">
        <v>157</v>
      </c>
      <c r="E250" s="40"/>
      <c r="F250" s="220" t="s">
        <v>2751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157</v>
      </c>
      <c r="AU250" s="17" t="s">
        <v>79</v>
      </c>
    </row>
    <row r="251" s="2" customFormat="1" ht="16.5" customHeight="1">
      <c r="A251" s="38"/>
      <c r="B251" s="39"/>
      <c r="C251" s="206" t="s">
        <v>2752</v>
      </c>
      <c r="D251" s="206" t="s">
        <v>152</v>
      </c>
      <c r="E251" s="207" t="s">
        <v>2753</v>
      </c>
      <c r="F251" s="208" t="s">
        <v>2754</v>
      </c>
      <c r="G251" s="209" t="s">
        <v>155</v>
      </c>
      <c r="H251" s="210">
        <v>1</v>
      </c>
      <c r="I251" s="211"/>
      <c r="J251" s="212">
        <f>ROUND(I251*H251,2)</f>
        <v>0</v>
      </c>
      <c r="K251" s="208" t="s">
        <v>19</v>
      </c>
      <c r="L251" s="44"/>
      <c r="M251" s="213" t="s">
        <v>19</v>
      </c>
      <c r="N251" s="214" t="s">
        <v>46</v>
      </c>
      <c r="O251" s="84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7" t="s">
        <v>150</v>
      </c>
      <c r="AT251" s="217" t="s">
        <v>152</v>
      </c>
      <c r="AU251" s="217" t="s">
        <v>79</v>
      </c>
      <c r="AY251" s="17" t="s">
        <v>151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7" t="s">
        <v>150</v>
      </c>
      <c r="BK251" s="218">
        <f>ROUND(I251*H251,2)</f>
        <v>0</v>
      </c>
      <c r="BL251" s="17" t="s">
        <v>150</v>
      </c>
      <c r="BM251" s="217" t="s">
        <v>2755</v>
      </c>
    </row>
    <row r="252" s="2" customFormat="1">
      <c r="A252" s="38"/>
      <c r="B252" s="39"/>
      <c r="C252" s="40"/>
      <c r="D252" s="219" t="s">
        <v>157</v>
      </c>
      <c r="E252" s="40"/>
      <c r="F252" s="220" t="s">
        <v>2754</v>
      </c>
      <c r="G252" s="40"/>
      <c r="H252" s="40"/>
      <c r="I252" s="221"/>
      <c r="J252" s="40"/>
      <c r="K252" s="40"/>
      <c r="L252" s="44"/>
      <c r="M252" s="222"/>
      <c r="N252" s="22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157</v>
      </c>
      <c r="AU252" s="17" t="s">
        <v>79</v>
      </c>
    </row>
    <row r="253" s="2" customFormat="1" ht="16.5" customHeight="1">
      <c r="A253" s="38"/>
      <c r="B253" s="39"/>
      <c r="C253" s="206" t="s">
        <v>2756</v>
      </c>
      <c r="D253" s="206" t="s">
        <v>152</v>
      </c>
      <c r="E253" s="207" t="s">
        <v>2757</v>
      </c>
      <c r="F253" s="208" t="s">
        <v>2758</v>
      </c>
      <c r="G253" s="209" t="s">
        <v>1167</v>
      </c>
      <c r="H253" s="210">
        <v>8</v>
      </c>
      <c r="I253" s="211"/>
      <c r="J253" s="212">
        <f>ROUND(I253*H253,2)</f>
        <v>0</v>
      </c>
      <c r="K253" s="208" t="s">
        <v>19</v>
      </c>
      <c r="L253" s="44"/>
      <c r="M253" s="213" t="s">
        <v>19</v>
      </c>
      <c r="N253" s="214" t="s">
        <v>46</v>
      </c>
      <c r="O253" s="84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7" t="s">
        <v>150</v>
      </c>
      <c r="AT253" s="217" t="s">
        <v>152</v>
      </c>
      <c r="AU253" s="217" t="s">
        <v>79</v>
      </c>
      <c r="AY253" s="17" t="s">
        <v>151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7" t="s">
        <v>150</v>
      </c>
      <c r="BK253" s="218">
        <f>ROUND(I253*H253,2)</f>
        <v>0</v>
      </c>
      <c r="BL253" s="17" t="s">
        <v>150</v>
      </c>
      <c r="BM253" s="217" t="s">
        <v>2759</v>
      </c>
    </row>
    <row r="254" s="2" customFormat="1">
      <c r="A254" s="38"/>
      <c r="B254" s="39"/>
      <c r="C254" s="40"/>
      <c r="D254" s="219" t="s">
        <v>157</v>
      </c>
      <c r="E254" s="40"/>
      <c r="F254" s="220" t="s">
        <v>2758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157</v>
      </c>
      <c r="AU254" s="17" t="s">
        <v>79</v>
      </c>
    </row>
    <row r="255" s="2" customFormat="1" ht="16.5" customHeight="1">
      <c r="A255" s="38"/>
      <c r="B255" s="39"/>
      <c r="C255" s="206" t="s">
        <v>2760</v>
      </c>
      <c r="D255" s="206" t="s">
        <v>152</v>
      </c>
      <c r="E255" s="207" t="s">
        <v>2761</v>
      </c>
      <c r="F255" s="208" t="s">
        <v>2762</v>
      </c>
      <c r="G255" s="209" t="s">
        <v>1167</v>
      </c>
      <c r="H255" s="210">
        <v>16</v>
      </c>
      <c r="I255" s="211"/>
      <c r="J255" s="212">
        <f>ROUND(I255*H255,2)</f>
        <v>0</v>
      </c>
      <c r="K255" s="208" t="s">
        <v>19</v>
      </c>
      <c r="L255" s="44"/>
      <c r="M255" s="213" t="s">
        <v>19</v>
      </c>
      <c r="N255" s="214" t="s">
        <v>46</v>
      </c>
      <c r="O255" s="84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7" t="s">
        <v>150</v>
      </c>
      <c r="AT255" s="217" t="s">
        <v>152</v>
      </c>
      <c r="AU255" s="217" t="s">
        <v>79</v>
      </c>
      <c r="AY255" s="17" t="s">
        <v>151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7" t="s">
        <v>150</v>
      </c>
      <c r="BK255" s="218">
        <f>ROUND(I255*H255,2)</f>
        <v>0</v>
      </c>
      <c r="BL255" s="17" t="s">
        <v>150</v>
      </c>
      <c r="BM255" s="217" t="s">
        <v>2763</v>
      </c>
    </row>
    <row r="256" s="2" customFormat="1">
      <c r="A256" s="38"/>
      <c r="B256" s="39"/>
      <c r="C256" s="40"/>
      <c r="D256" s="219" t="s">
        <v>157</v>
      </c>
      <c r="E256" s="40"/>
      <c r="F256" s="220" t="s">
        <v>2762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157</v>
      </c>
      <c r="AU256" s="17" t="s">
        <v>79</v>
      </c>
    </row>
    <row r="257" s="2" customFormat="1" ht="16.5" customHeight="1">
      <c r="A257" s="38"/>
      <c r="B257" s="39"/>
      <c r="C257" s="239" t="s">
        <v>2764</v>
      </c>
      <c r="D257" s="239" t="s">
        <v>233</v>
      </c>
      <c r="E257" s="240" t="s">
        <v>2765</v>
      </c>
      <c r="F257" s="241" t="s">
        <v>2766</v>
      </c>
      <c r="G257" s="242" t="s">
        <v>359</v>
      </c>
      <c r="H257" s="243">
        <v>2</v>
      </c>
      <c r="I257" s="244"/>
      <c r="J257" s="245">
        <f>ROUND(I257*H257,2)</f>
        <v>0</v>
      </c>
      <c r="K257" s="241" t="s">
        <v>19</v>
      </c>
      <c r="L257" s="246"/>
      <c r="M257" s="247" t="s">
        <v>19</v>
      </c>
      <c r="N257" s="248" t="s">
        <v>46</v>
      </c>
      <c r="O257" s="84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7" t="s">
        <v>184</v>
      </c>
      <c r="AT257" s="217" t="s">
        <v>233</v>
      </c>
      <c r="AU257" s="217" t="s">
        <v>79</v>
      </c>
      <c r="AY257" s="17" t="s">
        <v>151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7" t="s">
        <v>150</v>
      </c>
      <c r="BK257" s="218">
        <f>ROUND(I257*H257,2)</f>
        <v>0</v>
      </c>
      <c r="BL257" s="17" t="s">
        <v>150</v>
      </c>
      <c r="BM257" s="217" t="s">
        <v>2767</v>
      </c>
    </row>
    <row r="258" s="2" customFormat="1">
      <c r="A258" s="38"/>
      <c r="B258" s="39"/>
      <c r="C258" s="40"/>
      <c r="D258" s="219" t="s">
        <v>157</v>
      </c>
      <c r="E258" s="40"/>
      <c r="F258" s="220" t="s">
        <v>2766</v>
      </c>
      <c r="G258" s="40"/>
      <c r="H258" s="40"/>
      <c r="I258" s="221"/>
      <c r="J258" s="40"/>
      <c r="K258" s="40"/>
      <c r="L258" s="44"/>
      <c r="M258" s="222"/>
      <c r="N258" s="22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157</v>
      </c>
      <c r="AU258" s="17" t="s">
        <v>79</v>
      </c>
    </row>
    <row r="259" s="2" customFormat="1" ht="16.5" customHeight="1">
      <c r="A259" s="38"/>
      <c r="B259" s="39"/>
      <c r="C259" s="239" t="s">
        <v>2768</v>
      </c>
      <c r="D259" s="239" t="s">
        <v>233</v>
      </c>
      <c r="E259" s="240" t="s">
        <v>2769</v>
      </c>
      <c r="F259" s="241" t="s">
        <v>2770</v>
      </c>
      <c r="G259" s="242" t="s">
        <v>359</v>
      </c>
      <c r="H259" s="243">
        <v>3</v>
      </c>
      <c r="I259" s="244"/>
      <c r="J259" s="245">
        <f>ROUND(I259*H259,2)</f>
        <v>0</v>
      </c>
      <c r="K259" s="241" t="s">
        <v>19</v>
      </c>
      <c r="L259" s="246"/>
      <c r="M259" s="247" t="s">
        <v>19</v>
      </c>
      <c r="N259" s="248" t="s">
        <v>46</v>
      </c>
      <c r="O259" s="84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7" t="s">
        <v>184</v>
      </c>
      <c r="AT259" s="217" t="s">
        <v>233</v>
      </c>
      <c r="AU259" s="217" t="s">
        <v>79</v>
      </c>
      <c r="AY259" s="17" t="s">
        <v>151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7" t="s">
        <v>150</v>
      </c>
      <c r="BK259" s="218">
        <f>ROUND(I259*H259,2)</f>
        <v>0</v>
      </c>
      <c r="BL259" s="17" t="s">
        <v>150</v>
      </c>
      <c r="BM259" s="217" t="s">
        <v>2771</v>
      </c>
    </row>
    <row r="260" s="2" customFormat="1">
      <c r="A260" s="38"/>
      <c r="B260" s="39"/>
      <c r="C260" s="40"/>
      <c r="D260" s="219" t="s">
        <v>157</v>
      </c>
      <c r="E260" s="40"/>
      <c r="F260" s="220" t="s">
        <v>2770</v>
      </c>
      <c r="G260" s="40"/>
      <c r="H260" s="40"/>
      <c r="I260" s="221"/>
      <c r="J260" s="40"/>
      <c r="K260" s="40"/>
      <c r="L260" s="44"/>
      <c r="M260" s="222"/>
      <c r="N260" s="223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157</v>
      </c>
      <c r="AU260" s="17" t="s">
        <v>79</v>
      </c>
    </row>
    <row r="261" s="2" customFormat="1" ht="16.5" customHeight="1">
      <c r="A261" s="38"/>
      <c r="B261" s="39"/>
      <c r="C261" s="206" t="s">
        <v>2772</v>
      </c>
      <c r="D261" s="206" t="s">
        <v>152</v>
      </c>
      <c r="E261" s="207" t="s">
        <v>2773</v>
      </c>
      <c r="F261" s="208" t="s">
        <v>2774</v>
      </c>
      <c r="G261" s="209" t="s">
        <v>1167</v>
      </c>
      <c r="H261" s="210">
        <v>2</v>
      </c>
      <c r="I261" s="211"/>
      <c r="J261" s="212">
        <f>ROUND(I261*H261,2)</f>
        <v>0</v>
      </c>
      <c r="K261" s="208" t="s">
        <v>19</v>
      </c>
      <c r="L261" s="44"/>
      <c r="M261" s="213" t="s">
        <v>19</v>
      </c>
      <c r="N261" s="214" t="s">
        <v>46</v>
      </c>
      <c r="O261" s="84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7" t="s">
        <v>150</v>
      </c>
      <c r="AT261" s="217" t="s">
        <v>152</v>
      </c>
      <c r="AU261" s="217" t="s">
        <v>79</v>
      </c>
      <c r="AY261" s="17" t="s">
        <v>151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7" t="s">
        <v>150</v>
      </c>
      <c r="BK261" s="218">
        <f>ROUND(I261*H261,2)</f>
        <v>0</v>
      </c>
      <c r="BL261" s="17" t="s">
        <v>150</v>
      </c>
      <c r="BM261" s="217" t="s">
        <v>2775</v>
      </c>
    </row>
    <row r="262" s="2" customFormat="1">
      <c r="A262" s="38"/>
      <c r="B262" s="39"/>
      <c r="C262" s="40"/>
      <c r="D262" s="219" t="s">
        <v>157</v>
      </c>
      <c r="E262" s="40"/>
      <c r="F262" s="220" t="s">
        <v>2774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157</v>
      </c>
      <c r="AU262" s="17" t="s">
        <v>79</v>
      </c>
    </row>
    <row r="263" s="2" customFormat="1" ht="16.5" customHeight="1">
      <c r="A263" s="38"/>
      <c r="B263" s="39"/>
      <c r="C263" s="239" t="s">
        <v>2776</v>
      </c>
      <c r="D263" s="239" t="s">
        <v>233</v>
      </c>
      <c r="E263" s="240" t="s">
        <v>2777</v>
      </c>
      <c r="F263" s="241" t="s">
        <v>2778</v>
      </c>
      <c r="G263" s="242" t="s">
        <v>2779</v>
      </c>
      <c r="H263" s="243">
        <v>1</v>
      </c>
      <c r="I263" s="244"/>
      <c r="J263" s="245">
        <f>ROUND(I263*H263,2)</f>
        <v>0</v>
      </c>
      <c r="K263" s="241" t="s">
        <v>19</v>
      </c>
      <c r="L263" s="246"/>
      <c r="M263" s="247" t="s">
        <v>19</v>
      </c>
      <c r="N263" s="248" t="s">
        <v>46</v>
      </c>
      <c r="O263" s="84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184</v>
      </c>
      <c r="AT263" s="217" t="s">
        <v>233</v>
      </c>
      <c r="AU263" s="217" t="s">
        <v>79</v>
      </c>
      <c r="AY263" s="17" t="s">
        <v>151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150</v>
      </c>
      <c r="BK263" s="218">
        <f>ROUND(I263*H263,2)</f>
        <v>0</v>
      </c>
      <c r="BL263" s="17" t="s">
        <v>150</v>
      </c>
      <c r="BM263" s="217" t="s">
        <v>2780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2778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79</v>
      </c>
    </row>
    <row r="265" s="2" customFormat="1" ht="16.5" customHeight="1">
      <c r="A265" s="38"/>
      <c r="B265" s="39"/>
      <c r="C265" s="206" t="s">
        <v>2781</v>
      </c>
      <c r="D265" s="206" t="s">
        <v>152</v>
      </c>
      <c r="E265" s="207" t="s">
        <v>2782</v>
      </c>
      <c r="F265" s="208" t="s">
        <v>2783</v>
      </c>
      <c r="G265" s="209" t="s">
        <v>1167</v>
      </c>
      <c r="H265" s="210">
        <v>2</v>
      </c>
      <c r="I265" s="211"/>
      <c r="J265" s="212">
        <f>ROUND(I265*H265,2)</f>
        <v>0</v>
      </c>
      <c r="K265" s="208" t="s">
        <v>19</v>
      </c>
      <c r="L265" s="44"/>
      <c r="M265" s="213" t="s">
        <v>19</v>
      </c>
      <c r="N265" s="214" t="s">
        <v>46</v>
      </c>
      <c r="O265" s="84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7" t="s">
        <v>150</v>
      </c>
      <c r="AT265" s="217" t="s">
        <v>152</v>
      </c>
      <c r="AU265" s="217" t="s">
        <v>79</v>
      </c>
      <c r="AY265" s="17" t="s">
        <v>151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7" t="s">
        <v>150</v>
      </c>
      <c r="BK265" s="218">
        <f>ROUND(I265*H265,2)</f>
        <v>0</v>
      </c>
      <c r="BL265" s="17" t="s">
        <v>150</v>
      </c>
      <c r="BM265" s="217" t="s">
        <v>2784</v>
      </c>
    </row>
    <row r="266" s="2" customFormat="1">
      <c r="A266" s="38"/>
      <c r="B266" s="39"/>
      <c r="C266" s="40"/>
      <c r="D266" s="219" t="s">
        <v>157</v>
      </c>
      <c r="E266" s="40"/>
      <c r="F266" s="220" t="s">
        <v>2783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157</v>
      </c>
      <c r="AU266" s="17" t="s">
        <v>79</v>
      </c>
    </row>
    <row r="267" s="2" customFormat="1" ht="16.5" customHeight="1">
      <c r="A267" s="38"/>
      <c r="B267" s="39"/>
      <c r="C267" s="206" t="s">
        <v>2785</v>
      </c>
      <c r="D267" s="206" t="s">
        <v>152</v>
      </c>
      <c r="E267" s="207" t="s">
        <v>2786</v>
      </c>
      <c r="F267" s="208" t="s">
        <v>2787</v>
      </c>
      <c r="G267" s="209" t="s">
        <v>1167</v>
      </c>
      <c r="H267" s="210">
        <v>2</v>
      </c>
      <c r="I267" s="211"/>
      <c r="J267" s="212">
        <f>ROUND(I267*H267,2)</f>
        <v>0</v>
      </c>
      <c r="K267" s="208" t="s">
        <v>19</v>
      </c>
      <c r="L267" s="44"/>
      <c r="M267" s="213" t="s">
        <v>19</v>
      </c>
      <c r="N267" s="214" t="s">
        <v>46</v>
      </c>
      <c r="O267" s="84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7" t="s">
        <v>150</v>
      </c>
      <c r="AT267" s="217" t="s">
        <v>152</v>
      </c>
      <c r="AU267" s="217" t="s">
        <v>79</v>
      </c>
      <c r="AY267" s="17" t="s">
        <v>151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7" t="s">
        <v>150</v>
      </c>
      <c r="BK267" s="218">
        <f>ROUND(I267*H267,2)</f>
        <v>0</v>
      </c>
      <c r="BL267" s="17" t="s">
        <v>150</v>
      </c>
      <c r="BM267" s="217" t="s">
        <v>2788</v>
      </c>
    </row>
    <row r="268" s="2" customFormat="1">
      <c r="A268" s="38"/>
      <c r="B268" s="39"/>
      <c r="C268" s="40"/>
      <c r="D268" s="219" t="s">
        <v>157</v>
      </c>
      <c r="E268" s="40"/>
      <c r="F268" s="220" t="s">
        <v>2787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157</v>
      </c>
      <c r="AU268" s="17" t="s">
        <v>79</v>
      </c>
    </row>
    <row r="269" s="2" customFormat="1" ht="16.5" customHeight="1">
      <c r="A269" s="38"/>
      <c r="B269" s="39"/>
      <c r="C269" s="206" t="s">
        <v>2789</v>
      </c>
      <c r="D269" s="206" t="s">
        <v>152</v>
      </c>
      <c r="E269" s="207" t="s">
        <v>2790</v>
      </c>
      <c r="F269" s="208" t="s">
        <v>2791</v>
      </c>
      <c r="G269" s="209" t="s">
        <v>1167</v>
      </c>
      <c r="H269" s="210">
        <v>6</v>
      </c>
      <c r="I269" s="211"/>
      <c r="J269" s="212">
        <f>ROUND(I269*H269,2)</f>
        <v>0</v>
      </c>
      <c r="K269" s="208" t="s">
        <v>19</v>
      </c>
      <c r="L269" s="44"/>
      <c r="M269" s="213" t="s">
        <v>19</v>
      </c>
      <c r="N269" s="214" t="s">
        <v>46</v>
      </c>
      <c r="O269" s="84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7" t="s">
        <v>150</v>
      </c>
      <c r="AT269" s="217" t="s">
        <v>152</v>
      </c>
      <c r="AU269" s="217" t="s">
        <v>79</v>
      </c>
      <c r="AY269" s="17" t="s">
        <v>151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7" t="s">
        <v>150</v>
      </c>
      <c r="BK269" s="218">
        <f>ROUND(I269*H269,2)</f>
        <v>0</v>
      </c>
      <c r="BL269" s="17" t="s">
        <v>150</v>
      </c>
      <c r="BM269" s="217" t="s">
        <v>2792</v>
      </c>
    </row>
    <row r="270" s="2" customFormat="1">
      <c r="A270" s="38"/>
      <c r="B270" s="39"/>
      <c r="C270" s="40"/>
      <c r="D270" s="219" t="s">
        <v>157</v>
      </c>
      <c r="E270" s="40"/>
      <c r="F270" s="220" t="s">
        <v>2791</v>
      </c>
      <c r="G270" s="40"/>
      <c r="H270" s="40"/>
      <c r="I270" s="221"/>
      <c r="J270" s="40"/>
      <c r="K270" s="40"/>
      <c r="L270" s="44"/>
      <c r="M270" s="222"/>
      <c r="N270" s="22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157</v>
      </c>
      <c r="AU270" s="17" t="s">
        <v>79</v>
      </c>
    </row>
    <row r="271" s="11" customFormat="1" ht="25.92" customHeight="1">
      <c r="A271" s="11"/>
      <c r="B271" s="192"/>
      <c r="C271" s="193"/>
      <c r="D271" s="194" t="s">
        <v>72</v>
      </c>
      <c r="E271" s="195" t="s">
        <v>2793</v>
      </c>
      <c r="F271" s="195" t="s">
        <v>2566</v>
      </c>
      <c r="G271" s="193"/>
      <c r="H271" s="193"/>
      <c r="I271" s="196"/>
      <c r="J271" s="197">
        <f>BK271</f>
        <v>0</v>
      </c>
      <c r="K271" s="193"/>
      <c r="L271" s="198"/>
      <c r="M271" s="199"/>
      <c r="N271" s="200"/>
      <c r="O271" s="200"/>
      <c r="P271" s="201">
        <f>SUM(P272:P317)</f>
        <v>0</v>
      </c>
      <c r="Q271" s="200"/>
      <c r="R271" s="201">
        <f>SUM(R272:R317)</f>
        <v>0</v>
      </c>
      <c r="S271" s="200"/>
      <c r="T271" s="202">
        <f>SUM(T272:T317)</f>
        <v>0</v>
      </c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R271" s="203" t="s">
        <v>150</v>
      </c>
      <c r="AT271" s="204" t="s">
        <v>72</v>
      </c>
      <c r="AU271" s="204" t="s">
        <v>8</v>
      </c>
      <c r="AY271" s="203" t="s">
        <v>151</v>
      </c>
      <c r="BK271" s="205">
        <f>SUM(BK272:BK317)</f>
        <v>0</v>
      </c>
    </row>
    <row r="272" s="2" customFormat="1" ht="16.5" customHeight="1">
      <c r="A272" s="38"/>
      <c r="B272" s="39"/>
      <c r="C272" s="206" t="s">
        <v>79</v>
      </c>
      <c r="D272" s="206" t="s">
        <v>152</v>
      </c>
      <c r="E272" s="207" t="s">
        <v>2794</v>
      </c>
      <c r="F272" s="208" t="s">
        <v>2795</v>
      </c>
      <c r="G272" s="209" t="s">
        <v>310</v>
      </c>
      <c r="H272" s="210">
        <v>20</v>
      </c>
      <c r="I272" s="211"/>
      <c r="J272" s="212">
        <f>ROUND(I272*H272,2)</f>
        <v>0</v>
      </c>
      <c r="K272" s="208" t="s">
        <v>19</v>
      </c>
      <c r="L272" s="44"/>
      <c r="M272" s="213" t="s">
        <v>19</v>
      </c>
      <c r="N272" s="214" t="s">
        <v>46</v>
      </c>
      <c r="O272" s="84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7" t="s">
        <v>150</v>
      </c>
      <c r="AT272" s="217" t="s">
        <v>152</v>
      </c>
      <c r="AU272" s="217" t="s">
        <v>79</v>
      </c>
      <c r="AY272" s="17" t="s">
        <v>151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7" t="s">
        <v>150</v>
      </c>
      <c r="BK272" s="218">
        <f>ROUND(I272*H272,2)</f>
        <v>0</v>
      </c>
      <c r="BL272" s="17" t="s">
        <v>150</v>
      </c>
      <c r="BM272" s="217" t="s">
        <v>2796</v>
      </c>
    </row>
    <row r="273" s="2" customFormat="1">
      <c r="A273" s="38"/>
      <c r="B273" s="39"/>
      <c r="C273" s="40"/>
      <c r="D273" s="219" t="s">
        <v>157</v>
      </c>
      <c r="E273" s="40"/>
      <c r="F273" s="220" t="s">
        <v>2795</v>
      </c>
      <c r="G273" s="40"/>
      <c r="H273" s="40"/>
      <c r="I273" s="221"/>
      <c r="J273" s="40"/>
      <c r="K273" s="40"/>
      <c r="L273" s="44"/>
      <c r="M273" s="222"/>
      <c r="N273" s="223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157</v>
      </c>
      <c r="AU273" s="17" t="s">
        <v>79</v>
      </c>
    </row>
    <row r="274" s="2" customFormat="1" ht="16.5" customHeight="1">
      <c r="A274" s="38"/>
      <c r="B274" s="39"/>
      <c r="C274" s="206" t="s">
        <v>86</v>
      </c>
      <c r="D274" s="206" t="s">
        <v>152</v>
      </c>
      <c r="E274" s="207" t="s">
        <v>2797</v>
      </c>
      <c r="F274" s="208" t="s">
        <v>2798</v>
      </c>
      <c r="G274" s="209" t="s">
        <v>310</v>
      </c>
      <c r="H274" s="210">
        <v>20</v>
      </c>
      <c r="I274" s="211"/>
      <c r="J274" s="212">
        <f>ROUND(I274*H274,2)</f>
        <v>0</v>
      </c>
      <c r="K274" s="208" t="s">
        <v>19</v>
      </c>
      <c r="L274" s="44"/>
      <c r="M274" s="213" t="s">
        <v>19</v>
      </c>
      <c r="N274" s="214" t="s">
        <v>46</v>
      </c>
      <c r="O274" s="84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7" t="s">
        <v>150</v>
      </c>
      <c r="AT274" s="217" t="s">
        <v>152</v>
      </c>
      <c r="AU274" s="217" t="s">
        <v>79</v>
      </c>
      <c r="AY274" s="17" t="s">
        <v>151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7" t="s">
        <v>150</v>
      </c>
      <c r="BK274" s="218">
        <f>ROUND(I274*H274,2)</f>
        <v>0</v>
      </c>
      <c r="BL274" s="17" t="s">
        <v>150</v>
      </c>
      <c r="BM274" s="217" t="s">
        <v>2799</v>
      </c>
    </row>
    <row r="275" s="2" customFormat="1">
      <c r="A275" s="38"/>
      <c r="B275" s="39"/>
      <c r="C275" s="40"/>
      <c r="D275" s="219" t="s">
        <v>157</v>
      </c>
      <c r="E275" s="40"/>
      <c r="F275" s="220" t="s">
        <v>2798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157</v>
      </c>
      <c r="AU275" s="17" t="s">
        <v>79</v>
      </c>
    </row>
    <row r="276" s="2" customFormat="1" ht="16.5" customHeight="1">
      <c r="A276" s="38"/>
      <c r="B276" s="39"/>
      <c r="C276" s="206" t="s">
        <v>164</v>
      </c>
      <c r="D276" s="206" t="s">
        <v>152</v>
      </c>
      <c r="E276" s="207" t="s">
        <v>2800</v>
      </c>
      <c r="F276" s="208" t="s">
        <v>2801</v>
      </c>
      <c r="G276" s="209" t="s">
        <v>359</v>
      </c>
      <c r="H276" s="210">
        <v>10</v>
      </c>
      <c r="I276" s="211"/>
      <c r="J276" s="212">
        <f>ROUND(I276*H276,2)</f>
        <v>0</v>
      </c>
      <c r="K276" s="208" t="s">
        <v>19</v>
      </c>
      <c r="L276" s="44"/>
      <c r="M276" s="213" t="s">
        <v>19</v>
      </c>
      <c r="N276" s="214" t="s">
        <v>46</v>
      </c>
      <c r="O276" s="84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150</v>
      </c>
      <c r="AT276" s="217" t="s">
        <v>152</v>
      </c>
      <c r="AU276" s="217" t="s">
        <v>79</v>
      </c>
      <c r="AY276" s="17" t="s">
        <v>151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150</v>
      </c>
      <c r="BK276" s="218">
        <f>ROUND(I276*H276,2)</f>
        <v>0</v>
      </c>
      <c r="BL276" s="17" t="s">
        <v>150</v>
      </c>
      <c r="BM276" s="217" t="s">
        <v>2802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2801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79</v>
      </c>
    </row>
    <row r="278" s="2" customFormat="1" ht="16.5" customHeight="1">
      <c r="A278" s="38"/>
      <c r="B278" s="39"/>
      <c r="C278" s="206" t="s">
        <v>150</v>
      </c>
      <c r="D278" s="206" t="s">
        <v>152</v>
      </c>
      <c r="E278" s="207" t="s">
        <v>2803</v>
      </c>
      <c r="F278" s="208" t="s">
        <v>2804</v>
      </c>
      <c r="G278" s="209" t="s">
        <v>359</v>
      </c>
      <c r="H278" s="210">
        <v>3</v>
      </c>
      <c r="I278" s="211"/>
      <c r="J278" s="212">
        <f>ROUND(I278*H278,2)</f>
        <v>0</v>
      </c>
      <c r="K278" s="208" t="s">
        <v>19</v>
      </c>
      <c r="L278" s="44"/>
      <c r="M278" s="213" t="s">
        <v>19</v>
      </c>
      <c r="N278" s="214" t="s">
        <v>46</v>
      </c>
      <c r="O278" s="84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7" t="s">
        <v>150</v>
      </c>
      <c r="AT278" s="217" t="s">
        <v>152</v>
      </c>
      <c r="AU278" s="217" t="s">
        <v>79</v>
      </c>
      <c r="AY278" s="17" t="s">
        <v>151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7" t="s">
        <v>150</v>
      </c>
      <c r="BK278" s="218">
        <f>ROUND(I278*H278,2)</f>
        <v>0</v>
      </c>
      <c r="BL278" s="17" t="s">
        <v>150</v>
      </c>
      <c r="BM278" s="217" t="s">
        <v>2805</v>
      </c>
    </row>
    <row r="279" s="2" customFormat="1">
      <c r="A279" s="38"/>
      <c r="B279" s="39"/>
      <c r="C279" s="40"/>
      <c r="D279" s="219" t="s">
        <v>157</v>
      </c>
      <c r="E279" s="40"/>
      <c r="F279" s="220" t="s">
        <v>2804</v>
      </c>
      <c r="G279" s="40"/>
      <c r="H279" s="40"/>
      <c r="I279" s="221"/>
      <c r="J279" s="40"/>
      <c r="K279" s="40"/>
      <c r="L279" s="44"/>
      <c r="M279" s="222"/>
      <c r="N279" s="223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157</v>
      </c>
      <c r="AU279" s="17" t="s">
        <v>79</v>
      </c>
    </row>
    <row r="280" s="2" customFormat="1" ht="16.5" customHeight="1">
      <c r="A280" s="38"/>
      <c r="B280" s="39"/>
      <c r="C280" s="206" t="s">
        <v>171</v>
      </c>
      <c r="D280" s="206" t="s">
        <v>152</v>
      </c>
      <c r="E280" s="207" t="s">
        <v>2806</v>
      </c>
      <c r="F280" s="208" t="s">
        <v>2807</v>
      </c>
      <c r="G280" s="209" t="s">
        <v>310</v>
      </c>
      <c r="H280" s="210">
        <v>40</v>
      </c>
      <c r="I280" s="211"/>
      <c r="J280" s="212">
        <f>ROUND(I280*H280,2)</f>
        <v>0</v>
      </c>
      <c r="K280" s="208" t="s">
        <v>19</v>
      </c>
      <c r="L280" s="44"/>
      <c r="M280" s="213" t="s">
        <v>19</v>
      </c>
      <c r="N280" s="214" t="s">
        <v>46</v>
      </c>
      <c r="O280" s="84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7" t="s">
        <v>150</v>
      </c>
      <c r="AT280" s="217" t="s">
        <v>152</v>
      </c>
      <c r="AU280" s="217" t="s">
        <v>79</v>
      </c>
      <c r="AY280" s="17" t="s">
        <v>151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7" t="s">
        <v>150</v>
      </c>
      <c r="BK280" s="218">
        <f>ROUND(I280*H280,2)</f>
        <v>0</v>
      </c>
      <c r="BL280" s="17" t="s">
        <v>150</v>
      </c>
      <c r="BM280" s="217" t="s">
        <v>2808</v>
      </c>
    </row>
    <row r="281" s="2" customFormat="1">
      <c r="A281" s="38"/>
      <c r="B281" s="39"/>
      <c r="C281" s="40"/>
      <c r="D281" s="219" t="s">
        <v>157</v>
      </c>
      <c r="E281" s="40"/>
      <c r="F281" s="220" t="s">
        <v>2807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157</v>
      </c>
      <c r="AU281" s="17" t="s">
        <v>79</v>
      </c>
    </row>
    <row r="282" s="2" customFormat="1" ht="16.5" customHeight="1">
      <c r="A282" s="38"/>
      <c r="B282" s="39"/>
      <c r="C282" s="206" t="s">
        <v>176</v>
      </c>
      <c r="D282" s="206" t="s">
        <v>152</v>
      </c>
      <c r="E282" s="207" t="s">
        <v>2809</v>
      </c>
      <c r="F282" s="208" t="s">
        <v>2810</v>
      </c>
      <c r="G282" s="209" t="s">
        <v>310</v>
      </c>
      <c r="H282" s="210">
        <v>220</v>
      </c>
      <c r="I282" s="211"/>
      <c r="J282" s="212">
        <f>ROUND(I282*H282,2)</f>
        <v>0</v>
      </c>
      <c r="K282" s="208" t="s">
        <v>19</v>
      </c>
      <c r="L282" s="44"/>
      <c r="M282" s="213" t="s">
        <v>19</v>
      </c>
      <c r="N282" s="214" t="s">
        <v>46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150</v>
      </c>
      <c r="AT282" s="217" t="s">
        <v>152</v>
      </c>
      <c r="AU282" s="217" t="s">
        <v>79</v>
      </c>
      <c r="AY282" s="17" t="s">
        <v>151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150</v>
      </c>
      <c r="BK282" s="218">
        <f>ROUND(I282*H282,2)</f>
        <v>0</v>
      </c>
      <c r="BL282" s="17" t="s">
        <v>150</v>
      </c>
      <c r="BM282" s="217" t="s">
        <v>2811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2810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79</v>
      </c>
    </row>
    <row r="284" s="2" customFormat="1" ht="16.5" customHeight="1">
      <c r="A284" s="38"/>
      <c r="B284" s="39"/>
      <c r="C284" s="206" t="s">
        <v>180</v>
      </c>
      <c r="D284" s="206" t="s">
        <v>152</v>
      </c>
      <c r="E284" s="207" t="s">
        <v>2812</v>
      </c>
      <c r="F284" s="208" t="s">
        <v>2813</v>
      </c>
      <c r="G284" s="209" t="s">
        <v>310</v>
      </c>
      <c r="H284" s="210">
        <v>5</v>
      </c>
      <c r="I284" s="211"/>
      <c r="J284" s="212">
        <f>ROUND(I284*H284,2)</f>
        <v>0</v>
      </c>
      <c r="K284" s="208" t="s">
        <v>19</v>
      </c>
      <c r="L284" s="44"/>
      <c r="M284" s="213" t="s">
        <v>19</v>
      </c>
      <c r="N284" s="214" t="s">
        <v>46</v>
      </c>
      <c r="O284" s="84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7" t="s">
        <v>150</v>
      </c>
      <c r="AT284" s="217" t="s">
        <v>152</v>
      </c>
      <c r="AU284" s="217" t="s">
        <v>79</v>
      </c>
      <c r="AY284" s="17" t="s">
        <v>151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7" t="s">
        <v>150</v>
      </c>
      <c r="BK284" s="218">
        <f>ROUND(I284*H284,2)</f>
        <v>0</v>
      </c>
      <c r="BL284" s="17" t="s">
        <v>150</v>
      </c>
      <c r="BM284" s="217" t="s">
        <v>2814</v>
      </c>
    </row>
    <row r="285" s="2" customFormat="1">
      <c r="A285" s="38"/>
      <c r="B285" s="39"/>
      <c r="C285" s="40"/>
      <c r="D285" s="219" t="s">
        <v>157</v>
      </c>
      <c r="E285" s="40"/>
      <c r="F285" s="220" t="s">
        <v>2813</v>
      </c>
      <c r="G285" s="40"/>
      <c r="H285" s="40"/>
      <c r="I285" s="221"/>
      <c r="J285" s="40"/>
      <c r="K285" s="40"/>
      <c r="L285" s="44"/>
      <c r="M285" s="222"/>
      <c r="N285" s="223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157</v>
      </c>
      <c r="AU285" s="17" t="s">
        <v>79</v>
      </c>
    </row>
    <row r="286" s="2" customFormat="1" ht="16.5" customHeight="1">
      <c r="A286" s="38"/>
      <c r="B286" s="39"/>
      <c r="C286" s="206" t="s">
        <v>184</v>
      </c>
      <c r="D286" s="206" t="s">
        <v>152</v>
      </c>
      <c r="E286" s="207" t="s">
        <v>2815</v>
      </c>
      <c r="F286" s="208" t="s">
        <v>2816</v>
      </c>
      <c r="G286" s="209" t="s">
        <v>310</v>
      </c>
      <c r="H286" s="210">
        <v>590</v>
      </c>
      <c r="I286" s="211"/>
      <c r="J286" s="212">
        <f>ROUND(I286*H286,2)</f>
        <v>0</v>
      </c>
      <c r="K286" s="208" t="s">
        <v>19</v>
      </c>
      <c r="L286" s="44"/>
      <c r="M286" s="213" t="s">
        <v>19</v>
      </c>
      <c r="N286" s="214" t="s">
        <v>46</v>
      </c>
      <c r="O286" s="84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7" t="s">
        <v>150</v>
      </c>
      <c r="AT286" s="217" t="s">
        <v>152</v>
      </c>
      <c r="AU286" s="217" t="s">
        <v>79</v>
      </c>
      <c r="AY286" s="17" t="s">
        <v>151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7" t="s">
        <v>150</v>
      </c>
      <c r="BK286" s="218">
        <f>ROUND(I286*H286,2)</f>
        <v>0</v>
      </c>
      <c r="BL286" s="17" t="s">
        <v>150</v>
      </c>
      <c r="BM286" s="217" t="s">
        <v>2817</v>
      </c>
    </row>
    <row r="287" s="2" customFormat="1">
      <c r="A287" s="38"/>
      <c r="B287" s="39"/>
      <c r="C287" s="40"/>
      <c r="D287" s="219" t="s">
        <v>157</v>
      </c>
      <c r="E287" s="40"/>
      <c r="F287" s="220" t="s">
        <v>2816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157</v>
      </c>
      <c r="AU287" s="17" t="s">
        <v>79</v>
      </c>
    </row>
    <row r="288" s="2" customFormat="1" ht="16.5" customHeight="1">
      <c r="A288" s="38"/>
      <c r="B288" s="39"/>
      <c r="C288" s="206" t="s">
        <v>188</v>
      </c>
      <c r="D288" s="206" t="s">
        <v>152</v>
      </c>
      <c r="E288" s="207" t="s">
        <v>2818</v>
      </c>
      <c r="F288" s="208" t="s">
        <v>2819</v>
      </c>
      <c r="G288" s="209" t="s">
        <v>310</v>
      </c>
      <c r="H288" s="210">
        <v>35</v>
      </c>
      <c r="I288" s="211"/>
      <c r="J288" s="212">
        <f>ROUND(I288*H288,2)</f>
        <v>0</v>
      </c>
      <c r="K288" s="208" t="s">
        <v>19</v>
      </c>
      <c r="L288" s="44"/>
      <c r="M288" s="213" t="s">
        <v>19</v>
      </c>
      <c r="N288" s="214" t="s">
        <v>46</v>
      </c>
      <c r="O288" s="84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7" t="s">
        <v>150</v>
      </c>
      <c r="AT288" s="217" t="s">
        <v>152</v>
      </c>
      <c r="AU288" s="217" t="s">
        <v>79</v>
      </c>
      <c r="AY288" s="17" t="s">
        <v>151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7" t="s">
        <v>150</v>
      </c>
      <c r="BK288" s="218">
        <f>ROUND(I288*H288,2)</f>
        <v>0</v>
      </c>
      <c r="BL288" s="17" t="s">
        <v>150</v>
      </c>
      <c r="BM288" s="217" t="s">
        <v>2820</v>
      </c>
    </row>
    <row r="289" s="2" customFormat="1">
      <c r="A289" s="38"/>
      <c r="B289" s="39"/>
      <c r="C289" s="40"/>
      <c r="D289" s="219" t="s">
        <v>157</v>
      </c>
      <c r="E289" s="40"/>
      <c r="F289" s="220" t="s">
        <v>2819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157</v>
      </c>
      <c r="AU289" s="17" t="s">
        <v>79</v>
      </c>
    </row>
    <row r="290" s="2" customFormat="1" ht="16.5" customHeight="1">
      <c r="A290" s="38"/>
      <c r="B290" s="39"/>
      <c r="C290" s="206" t="s">
        <v>194</v>
      </c>
      <c r="D290" s="206" t="s">
        <v>152</v>
      </c>
      <c r="E290" s="207" t="s">
        <v>2821</v>
      </c>
      <c r="F290" s="208" t="s">
        <v>2822</v>
      </c>
      <c r="G290" s="209" t="s">
        <v>310</v>
      </c>
      <c r="H290" s="210">
        <v>54</v>
      </c>
      <c r="I290" s="211"/>
      <c r="J290" s="212">
        <f>ROUND(I290*H290,2)</f>
        <v>0</v>
      </c>
      <c r="K290" s="208" t="s">
        <v>19</v>
      </c>
      <c r="L290" s="44"/>
      <c r="M290" s="213" t="s">
        <v>19</v>
      </c>
      <c r="N290" s="214" t="s">
        <v>46</v>
      </c>
      <c r="O290" s="84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7" t="s">
        <v>150</v>
      </c>
      <c r="AT290" s="217" t="s">
        <v>152</v>
      </c>
      <c r="AU290" s="217" t="s">
        <v>79</v>
      </c>
      <c r="AY290" s="17" t="s">
        <v>151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7" t="s">
        <v>150</v>
      </c>
      <c r="BK290" s="218">
        <f>ROUND(I290*H290,2)</f>
        <v>0</v>
      </c>
      <c r="BL290" s="17" t="s">
        <v>150</v>
      </c>
      <c r="BM290" s="217" t="s">
        <v>2823</v>
      </c>
    </row>
    <row r="291" s="2" customFormat="1">
      <c r="A291" s="38"/>
      <c r="B291" s="39"/>
      <c r="C291" s="40"/>
      <c r="D291" s="219" t="s">
        <v>157</v>
      </c>
      <c r="E291" s="40"/>
      <c r="F291" s="220" t="s">
        <v>2822</v>
      </c>
      <c r="G291" s="40"/>
      <c r="H291" s="40"/>
      <c r="I291" s="221"/>
      <c r="J291" s="40"/>
      <c r="K291" s="40"/>
      <c r="L291" s="44"/>
      <c r="M291" s="222"/>
      <c r="N291" s="223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157</v>
      </c>
      <c r="AU291" s="17" t="s">
        <v>79</v>
      </c>
    </row>
    <row r="292" s="2" customFormat="1" ht="16.5" customHeight="1">
      <c r="A292" s="38"/>
      <c r="B292" s="39"/>
      <c r="C292" s="206" t="s">
        <v>198</v>
      </c>
      <c r="D292" s="206" t="s">
        <v>152</v>
      </c>
      <c r="E292" s="207" t="s">
        <v>2824</v>
      </c>
      <c r="F292" s="208" t="s">
        <v>2825</v>
      </c>
      <c r="G292" s="209" t="s">
        <v>359</v>
      </c>
      <c r="H292" s="210">
        <v>24</v>
      </c>
      <c r="I292" s="211"/>
      <c r="J292" s="212">
        <f>ROUND(I292*H292,2)</f>
        <v>0</v>
      </c>
      <c r="K292" s="208" t="s">
        <v>19</v>
      </c>
      <c r="L292" s="44"/>
      <c r="M292" s="213" t="s">
        <v>19</v>
      </c>
      <c r="N292" s="214" t="s">
        <v>46</v>
      </c>
      <c r="O292" s="84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7" t="s">
        <v>150</v>
      </c>
      <c r="AT292" s="217" t="s">
        <v>152</v>
      </c>
      <c r="AU292" s="217" t="s">
        <v>79</v>
      </c>
      <c r="AY292" s="17" t="s">
        <v>151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7" t="s">
        <v>150</v>
      </c>
      <c r="BK292" s="218">
        <f>ROUND(I292*H292,2)</f>
        <v>0</v>
      </c>
      <c r="BL292" s="17" t="s">
        <v>150</v>
      </c>
      <c r="BM292" s="217" t="s">
        <v>2826</v>
      </c>
    </row>
    <row r="293" s="2" customFormat="1">
      <c r="A293" s="38"/>
      <c r="B293" s="39"/>
      <c r="C293" s="40"/>
      <c r="D293" s="219" t="s">
        <v>157</v>
      </c>
      <c r="E293" s="40"/>
      <c r="F293" s="220" t="s">
        <v>2825</v>
      </c>
      <c r="G293" s="40"/>
      <c r="H293" s="40"/>
      <c r="I293" s="221"/>
      <c r="J293" s="40"/>
      <c r="K293" s="40"/>
      <c r="L293" s="44"/>
      <c r="M293" s="222"/>
      <c r="N293" s="223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157</v>
      </c>
      <c r="AU293" s="17" t="s">
        <v>79</v>
      </c>
    </row>
    <row r="294" s="2" customFormat="1" ht="16.5" customHeight="1">
      <c r="A294" s="38"/>
      <c r="B294" s="39"/>
      <c r="C294" s="206" t="s">
        <v>202</v>
      </c>
      <c r="D294" s="206" t="s">
        <v>152</v>
      </c>
      <c r="E294" s="207" t="s">
        <v>2827</v>
      </c>
      <c r="F294" s="208" t="s">
        <v>2828</v>
      </c>
      <c r="G294" s="209" t="s">
        <v>359</v>
      </c>
      <c r="H294" s="210">
        <v>16</v>
      </c>
      <c r="I294" s="211"/>
      <c r="J294" s="212">
        <f>ROUND(I294*H294,2)</f>
        <v>0</v>
      </c>
      <c r="K294" s="208" t="s">
        <v>19</v>
      </c>
      <c r="L294" s="44"/>
      <c r="M294" s="213" t="s">
        <v>19</v>
      </c>
      <c r="N294" s="214" t="s">
        <v>46</v>
      </c>
      <c r="O294" s="84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7" t="s">
        <v>150</v>
      </c>
      <c r="AT294" s="217" t="s">
        <v>152</v>
      </c>
      <c r="AU294" s="217" t="s">
        <v>79</v>
      </c>
      <c r="AY294" s="17" t="s">
        <v>151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7" t="s">
        <v>150</v>
      </c>
      <c r="BK294" s="218">
        <f>ROUND(I294*H294,2)</f>
        <v>0</v>
      </c>
      <c r="BL294" s="17" t="s">
        <v>150</v>
      </c>
      <c r="BM294" s="217" t="s">
        <v>2829</v>
      </c>
    </row>
    <row r="295" s="2" customFormat="1">
      <c r="A295" s="38"/>
      <c r="B295" s="39"/>
      <c r="C295" s="40"/>
      <c r="D295" s="219" t="s">
        <v>157</v>
      </c>
      <c r="E295" s="40"/>
      <c r="F295" s="220" t="s">
        <v>2828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157</v>
      </c>
      <c r="AU295" s="17" t="s">
        <v>79</v>
      </c>
    </row>
    <row r="296" s="2" customFormat="1" ht="16.5" customHeight="1">
      <c r="A296" s="38"/>
      <c r="B296" s="39"/>
      <c r="C296" s="206" t="s">
        <v>206</v>
      </c>
      <c r="D296" s="206" t="s">
        <v>152</v>
      </c>
      <c r="E296" s="207" t="s">
        <v>2830</v>
      </c>
      <c r="F296" s="208" t="s">
        <v>2831</v>
      </c>
      <c r="G296" s="209" t="s">
        <v>359</v>
      </c>
      <c r="H296" s="210">
        <v>1</v>
      </c>
      <c r="I296" s="211"/>
      <c r="J296" s="212">
        <f>ROUND(I296*H296,2)</f>
        <v>0</v>
      </c>
      <c r="K296" s="208" t="s">
        <v>19</v>
      </c>
      <c r="L296" s="44"/>
      <c r="M296" s="213" t="s">
        <v>19</v>
      </c>
      <c r="N296" s="214" t="s">
        <v>46</v>
      </c>
      <c r="O296" s="84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7" t="s">
        <v>150</v>
      </c>
      <c r="AT296" s="217" t="s">
        <v>152</v>
      </c>
      <c r="AU296" s="217" t="s">
        <v>79</v>
      </c>
      <c r="AY296" s="17" t="s">
        <v>151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7" t="s">
        <v>150</v>
      </c>
      <c r="BK296" s="218">
        <f>ROUND(I296*H296,2)</f>
        <v>0</v>
      </c>
      <c r="BL296" s="17" t="s">
        <v>150</v>
      </c>
      <c r="BM296" s="217" t="s">
        <v>2832</v>
      </c>
    </row>
    <row r="297" s="2" customFormat="1">
      <c r="A297" s="38"/>
      <c r="B297" s="39"/>
      <c r="C297" s="40"/>
      <c r="D297" s="219" t="s">
        <v>157</v>
      </c>
      <c r="E297" s="40"/>
      <c r="F297" s="220" t="s">
        <v>2831</v>
      </c>
      <c r="G297" s="40"/>
      <c r="H297" s="40"/>
      <c r="I297" s="221"/>
      <c r="J297" s="40"/>
      <c r="K297" s="40"/>
      <c r="L297" s="44"/>
      <c r="M297" s="222"/>
      <c r="N297" s="223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157</v>
      </c>
      <c r="AU297" s="17" t="s">
        <v>79</v>
      </c>
    </row>
    <row r="298" s="2" customFormat="1" ht="21.75" customHeight="1">
      <c r="A298" s="38"/>
      <c r="B298" s="39"/>
      <c r="C298" s="206" t="s">
        <v>210</v>
      </c>
      <c r="D298" s="206" t="s">
        <v>152</v>
      </c>
      <c r="E298" s="207" t="s">
        <v>2833</v>
      </c>
      <c r="F298" s="208" t="s">
        <v>2834</v>
      </c>
      <c r="G298" s="209" t="s">
        <v>359</v>
      </c>
      <c r="H298" s="210">
        <v>1</v>
      </c>
      <c r="I298" s="211"/>
      <c r="J298" s="212">
        <f>ROUND(I298*H298,2)</f>
        <v>0</v>
      </c>
      <c r="K298" s="208" t="s">
        <v>19</v>
      </c>
      <c r="L298" s="44"/>
      <c r="M298" s="213" t="s">
        <v>19</v>
      </c>
      <c r="N298" s="214" t="s">
        <v>46</v>
      </c>
      <c r="O298" s="84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7" t="s">
        <v>150</v>
      </c>
      <c r="AT298" s="217" t="s">
        <v>152</v>
      </c>
      <c r="AU298" s="217" t="s">
        <v>79</v>
      </c>
      <c r="AY298" s="17" t="s">
        <v>151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7" t="s">
        <v>150</v>
      </c>
      <c r="BK298" s="218">
        <f>ROUND(I298*H298,2)</f>
        <v>0</v>
      </c>
      <c r="BL298" s="17" t="s">
        <v>150</v>
      </c>
      <c r="BM298" s="217" t="s">
        <v>2835</v>
      </c>
    </row>
    <row r="299" s="2" customFormat="1">
      <c r="A299" s="38"/>
      <c r="B299" s="39"/>
      <c r="C299" s="40"/>
      <c r="D299" s="219" t="s">
        <v>157</v>
      </c>
      <c r="E299" s="40"/>
      <c r="F299" s="220" t="s">
        <v>2834</v>
      </c>
      <c r="G299" s="40"/>
      <c r="H299" s="40"/>
      <c r="I299" s="221"/>
      <c r="J299" s="40"/>
      <c r="K299" s="40"/>
      <c r="L299" s="44"/>
      <c r="M299" s="222"/>
      <c r="N299" s="223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157</v>
      </c>
      <c r="AU299" s="17" t="s">
        <v>79</v>
      </c>
    </row>
    <row r="300" s="2" customFormat="1" ht="21.75" customHeight="1">
      <c r="A300" s="38"/>
      <c r="B300" s="39"/>
      <c r="C300" s="206" t="s">
        <v>214</v>
      </c>
      <c r="D300" s="206" t="s">
        <v>152</v>
      </c>
      <c r="E300" s="207" t="s">
        <v>2836</v>
      </c>
      <c r="F300" s="208" t="s">
        <v>2837</v>
      </c>
      <c r="G300" s="209" t="s">
        <v>359</v>
      </c>
      <c r="H300" s="210">
        <v>1</v>
      </c>
      <c r="I300" s="211"/>
      <c r="J300" s="212">
        <f>ROUND(I300*H300,2)</f>
        <v>0</v>
      </c>
      <c r="K300" s="208" t="s">
        <v>19</v>
      </c>
      <c r="L300" s="44"/>
      <c r="M300" s="213" t="s">
        <v>19</v>
      </c>
      <c r="N300" s="214" t="s">
        <v>46</v>
      </c>
      <c r="O300" s="84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7" t="s">
        <v>150</v>
      </c>
      <c r="AT300" s="217" t="s">
        <v>152</v>
      </c>
      <c r="AU300" s="217" t="s">
        <v>79</v>
      </c>
      <c r="AY300" s="17" t="s">
        <v>151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7" t="s">
        <v>150</v>
      </c>
      <c r="BK300" s="218">
        <f>ROUND(I300*H300,2)</f>
        <v>0</v>
      </c>
      <c r="BL300" s="17" t="s">
        <v>150</v>
      </c>
      <c r="BM300" s="217" t="s">
        <v>2838</v>
      </c>
    </row>
    <row r="301" s="2" customFormat="1">
      <c r="A301" s="38"/>
      <c r="B301" s="39"/>
      <c r="C301" s="40"/>
      <c r="D301" s="219" t="s">
        <v>157</v>
      </c>
      <c r="E301" s="40"/>
      <c r="F301" s="220" t="s">
        <v>2837</v>
      </c>
      <c r="G301" s="40"/>
      <c r="H301" s="40"/>
      <c r="I301" s="221"/>
      <c r="J301" s="40"/>
      <c r="K301" s="40"/>
      <c r="L301" s="44"/>
      <c r="M301" s="222"/>
      <c r="N301" s="223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157</v>
      </c>
      <c r="AU301" s="17" t="s">
        <v>79</v>
      </c>
    </row>
    <row r="302" s="2" customFormat="1" ht="16.5" customHeight="1">
      <c r="A302" s="38"/>
      <c r="B302" s="39"/>
      <c r="C302" s="206" t="s">
        <v>218</v>
      </c>
      <c r="D302" s="206" t="s">
        <v>152</v>
      </c>
      <c r="E302" s="207" t="s">
        <v>2839</v>
      </c>
      <c r="F302" s="208" t="s">
        <v>2840</v>
      </c>
      <c r="G302" s="209" t="s">
        <v>310</v>
      </c>
      <c r="H302" s="210">
        <v>55</v>
      </c>
      <c r="I302" s="211"/>
      <c r="J302" s="212">
        <f>ROUND(I302*H302,2)</f>
        <v>0</v>
      </c>
      <c r="K302" s="208" t="s">
        <v>19</v>
      </c>
      <c r="L302" s="44"/>
      <c r="M302" s="213" t="s">
        <v>19</v>
      </c>
      <c r="N302" s="214" t="s">
        <v>46</v>
      </c>
      <c r="O302" s="84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7" t="s">
        <v>150</v>
      </c>
      <c r="AT302" s="217" t="s">
        <v>152</v>
      </c>
      <c r="AU302" s="217" t="s">
        <v>79</v>
      </c>
      <c r="AY302" s="17" t="s">
        <v>151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7" t="s">
        <v>150</v>
      </c>
      <c r="BK302" s="218">
        <f>ROUND(I302*H302,2)</f>
        <v>0</v>
      </c>
      <c r="BL302" s="17" t="s">
        <v>150</v>
      </c>
      <c r="BM302" s="217" t="s">
        <v>2841</v>
      </c>
    </row>
    <row r="303" s="2" customFormat="1">
      <c r="A303" s="38"/>
      <c r="B303" s="39"/>
      <c r="C303" s="40"/>
      <c r="D303" s="219" t="s">
        <v>157</v>
      </c>
      <c r="E303" s="40"/>
      <c r="F303" s="220" t="s">
        <v>2840</v>
      </c>
      <c r="G303" s="40"/>
      <c r="H303" s="40"/>
      <c r="I303" s="221"/>
      <c r="J303" s="40"/>
      <c r="K303" s="40"/>
      <c r="L303" s="44"/>
      <c r="M303" s="222"/>
      <c r="N303" s="223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157</v>
      </c>
      <c r="AU303" s="17" t="s">
        <v>79</v>
      </c>
    </row>
    <row r="304" s="2" customFormat="1" ht="16.5" customHeight="1">
      <c r="A304" s="38"/>
      <c r="B304" s="39"/>
      <c r="C304" s="206" t="s">
        <v>222</v>
      </c>
      <c r="D304" s="206" t="s">
        <v>152</v>
      </c>
      <c r="E304" s="207" t="s">
        <v>2842</v>
      </c>
      <c r="F304" s="208" t="s">
        <v>2843</v>
      </c>
      <c r="G304" s="209" t="s">
        <v>310</v>
      </c>
      <c r="H304" s="210">
        <v>90</v>
      </c>
      <c r="I304" s="211"/>
      <c r="J304" s="212">
        <f>ROUND(I304*H304,2)</f>
        <v>0</v>
      </c>
      <c r="K304" s="208" t="s">
        <v>19</v>
      </c>
      <c r="L304" s="44"/>
      <c r="M304" s="213" t="s">
        <v>19</v>
      </c>
      <c r="N304" s="214" t="s">
        <v>46</v>
      </c>
      <c r="O304" s="84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7" t="s">
        <v>150</v>
      </c>
      <c r="AT304" s="217" t="s">
        <v>152</v>
      </c>
      <c r="AU304" s="217" t="s">
        <v>79</v>
      </c>
      <c r="AY304" s="17" t="s">
        <v>151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7" t="s">
        <v>150</v>
      </c>
      <c r="BK304" s="218">
        <f>ROUND(I304*H304,2)</f>
        <v>0</v>
      </c>
      <c r="BL304" s="17" t="s">
        <v>150</v>
      </c>
      <c r="BM304" s="217" t="s">
        <v>2844</v>
      </c>
    </row>
    <row r="305" s="2" customFormat="1">
      <c r="A305" s="38"/>
      <c r="B305" s="39"/>
      <c r="C305" s="40"/>
      <c r="D305" s="219" t="s">
        <v>157</v>
      </c>
      <c r="E305" s="40"/>
      <c r="F305" s="220" t="s">
        <v>2843</v>
      </c>
      <c r="G305" s="40"/>
      <c r="H305" s="40"/>
      <c r="I305" s="221"/>
      <c r="J305" s="40"/>
      <c r="K305" s="40"/>
      <c r="L305" s="44"/>
      <c r="M305" s="222"/>
      <c r="N305" s="223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157</v>
      </c>
      <c r="AU305" s="17" t="s">
        <v>79</v>
      </c>
    </row>
    <row r="306" s="2" customFormat="1" ht="16.5" customHeight="1">
      <c r="A306" s="38"/>
      <c r="B306" s="39"/>
      <c r="C306" s="206" t="s">
        <v>503</v>
      </c>
      <c r="D306" s="206" t="s">
        <v>152</v>
      </c>
      <c r="E306" s="207" t="s">
        <v>2845</v>
      </c>
      <c r="F306" s="208" t="s">
        <v>2846</v>
      </c>
      <c r="G306" s="209" t="s">
        <v>359</v>
      </c>
      <c r="H306" s="210">
        <v>5</v>
      </c>
      <c r="I306" s="211"/>
      <c r="J306" s="212">
        <f>ROUND(I306*H306,2)</f>
        <v>0</v>
      </c>
      <c r="K306" s="208" t="s">
        <v>19</v>
      </c>
      <c r="L306" s="44"/>
      <c r="M306" s="213" t="s">
        <v>19</v>
      </c>
      <c r="N306" s="214" t="s">
        <v>46</v>
      </c>
      <c r="O306" s="84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7" t="s">
        <v>150</v>
      </c>
      <c r="AT306" s="217" t="s">
        <v>152</v>
      </c>
      <c r="AU306" s="217" t="s">
        <v>79</v>
      </c>
      <c r="AY306" s="17" t="s">
        <v>151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7" t="s">
        <v>150</v>
      </c>
      <c r="BK306" s="218">
        <f>ROUND(I306*H306,2)</f>
        <v>0</v>
      </c>
      <c r="BL306" s="17" t="s">
        <v>150</v>
      </c>
      <c r="BM306" s="217" t="s">
        <v>2847</v>
      </c>
    </row>
    <row r="307" s="2" customFormat="1">
      <c r="A307" s="38"/>
      <c r="B307" s="39"/>
      <c r="C307" s="40"/>
      <c r="D307" s="219" t="s">
        <v>157</v>
      </c>
      <c r="E307" s="40"/>
      <c r="F307" s="220" t="s">
        <v>2846</v>
      </c>
      <c r="G307" s="40"/>
      <c r="H307" s="40"/>
      <c r="I307" s="221"/>
      <c r="J307" s="40"/>
      <c r="K307" s="40"/>
      <c r="L307" s="44"/>
      <c r="M307" s="222"/>
      <c r="N307" s="223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157</v>
      </c>
      <c r="AU307" s="17" t="s">
        <v>79</v>
      </c>
    </row>
    <row r="308" s="2" customFormat="1" ht="16.5" customHeight="1">
      <c r="A308" s="38"/>
      <c r="B308" s="39"/>
      <c r="C308" s="206" t="s">
        <v>506</v>
      </c>
      <c r="D308" s="206" t="s">
        <v>152</v>
      </c>
      <c r="E308" s="207" t="s">
        <v>2848</v>
      </c>
      <c r="F308" s="208" t="s">
        <v>2846</v>
      </c>
      <c r="G308" s="209" t="s">
        <v>359</v>
      </c>
      <c r="H308" s="210">
        <v>38</v>
      </c>
      <c r="I308" s="211"/>
      <c r="J308" s="212">
        <f>ROUND(I308*H308,2)</f>
        <v>0</v>
      </c>
      <c r="K308" s="208" t="s">
        <v>19</v>
      </c>
      <c r="L308" s="44"/>
      <c r="M308" s="213" t="s">
        <v>19</v>
      </c>
      <c r="N308" s="214" t="s">
        <v>46</v>
      </c>
      <c r="O308" s="84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7" t="s">
        <v>150</v>
      </c>
      <c r="AT308" s="217" t="s">
        <v>152</v>
      </c>
      <c r="AU308" s="217" t="s">
        <v>79</v>
      </c>
      <c r="AY308" s="17" t="s">
        <v>151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7" t="s">
        <v>150</v>
      </c>
      <c r="BK308" s="218">
        <f>ROUND(I308*H308,2)</f>
        <v>0</v>
      </c>
      <c r="BL308" s="17" t="s">
        <v>150</v>
      </c>
      <c r="BM308" s="217" t="s">
        <v>2849</v>
      </c>
    </row>
    <row r="309" s="2" customFormat="1">
      <c r="A309" s="38"/>
      <c r="B309" s="39"/>
      <c r="C309" s="40"/>
      <c r="D309" s="219" t="s">
        <v>157</v>
      </c>
      <c r="E309" s="40"/>
      <c r="F309" s="220" t="s">
        <v>2846</v>
      </c>
      <c r="G309" s="40"/>
      <c r="H309" s="40"/>
      <c r="I309" s="221"/>
      <c r="J309" s="40"/>
      <c r="K309" s="40"/>
      <c r="L309" s="44"/>
      <c r="M309" s="222"/>
      <c r="N309" s="223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157</v>
      </c>
      <c r="AU309" s="17" t="s">
        <v>79</v>
      </c>
    </row>
    <row r="310" s="2" customFormat="1" ht="16.5" customHeight="1">
      <c r="A310" s="38"/>
      <c r="B310" s="39"/>
      <c r="C310" s="206" t="s">
        <v>510</v>
      </c>
      <c r="D310" s="206" t="s">
        <v>152</v>
      </c>
      <c r="E310" s="207" t="s">
        <v>2850</v>
      </c>
      <c r="F310" s="208" t="s">
        <v>2851</v>
      </c>
      <c r="G310" s="209" t="s">
        <v>359</v>
      </c>
      <c r="H310" s="210">
        <v>5</v>
      </c>
      <c r="I310" s="211"/>
      <c r="J310" s="212">
        <f>ROUND(I310*H310,2)</f>
        <v>0</v>
      </c>
      <c r="K310" s="208" t="s">
        <v>19</v>
      </c>
      <c r="L310" s="44"/>
      <c r="M310" s="213" t="s">
        <v>19</v>
      </c>
      <c r="N310" s="214" t="s">
        <v>46</v>
      </c>
      <c r="O310" s="84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7" t="s">
        <v>150</v>
      </c>
      <c r="AT310" s="217" t="s">
        <v>152</v>
      </c>
      <c r="AU310" s="217" t="s">
        <v>79</v>
      </c>
      <c r="AY310" s="17" t="s">
        <v>151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7" t="s">
        <v>150</v>
      </c>
      <c r="BK310" s="218">
        <f>ROUND(I310*H310,2)</f>
        <v>0</v>
      </c>
      <c r="BL310" s="17" t="s">
        <v>150</v>
      </c>
      <c r="BM310" s="217" t="s">
        <v>2852</v>
      </c>
    </row>
    <row r="311" s="2" customFormat="1">
      <c r="A311" s="38"/>
      <c r="B311" s="39"/>
      <c r="C311" s="40"/>
      <c r="D311" s="219" t="s">
        <v>157</v>
      </c>
      <c r="E311" s="40"/>
      <c r="F311" s="220" t="s">
        <v>2851</v>
      </c>
      <c r="G311" s="40"/>
      <c r="H311" s="40"/>
      <c r="I311" s="221"/>
      <c r="J311" s="40"/>
      <c r="K311" s="40"/>
      <c r="L311" s="44"/>
      <c r="M311" s="222"/>
      <c r="N311" s="223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157</v>
      </c>
      <c r="AU311" s="17" t="s">
        <v>79</v>
      </c>
    </row>
    <row r="312" s="2" customFormat="1" ht="16.5" customHeight="1">
      <c r="A312" s="38"/>
      <c r="B312" s="39"/>
      <c r="C312" s="206" t="s">
        <v>7</v>
      </c>
      <c r="D312" s="206" t="s">
        <v>152</v>
      </c>
      <c r="E312" s="207" t="s">
        <v>2853</v>
      </c>
      <c r="F312" s="208" t="s">
        <v>2854</v>
      </c>
      <c r="G312" s="209" t="s">
        <v>359</v>
      </c>
      <c r="H312" s="210">
        <v>2</v>
      </c>
      <c r="I312" s="211"/>
      <c r="J312" s="212">
        <f>ROUND(I312*H312,2)</f>
        <v>0</v>
      </c>
      <c r="K312" s="208" t="s">
        <v>19</v>
      </c>
      <c r="L312" s="44"/>
      <c r="M312" s="213" t="s">
        <v>19</v>
      </c>
      <c r="N312" s="214" t="s">
        <v>46</v>
      </c>
      <c r="O312" s="84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7" t="s">
        <v>150</v>
      </c>
      <c r="AT312" s="217" t="s">
        <v>152</v>
      </c>
      <c r="AU312" s="217" t="s">
        <v>79</v>
      </c>
      <c r="AY312" s="17" t="s">
        <v>151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7" t="s">
        <v>150</v>
      </c>
      <c r="BK312" s="218">
        <f>ROUND(I312*H312,2)</f>
        <v>0</v>
      </c>
      <c r="BL312" s="17" t="s">
        <v>150</v>
      </c>
      <c r="BM312" s="217" t="s">
        <v>2855</v>
      </c>
    </row>
    <row r="313" s="2" customFormat="1">
      <c r="A313" s="38"/>
      <c r="B313" s="39"/>
      <c r="C313" s="40"/>
      <c r="D313" s="219" t="s">
        <v>157</v>
      </c>
      <c r="E313" s="40"/>
      <c r="F313" s="220" t="s">
        <v>2854</v>
      </c>
      <c r="G313" s="40"/>
      <c r="H313" s="40"/>
      <c r="I313" s="221"/>
      <c r="J313" s="40"/>
      <c r="K313" s="40"/>
      <c r="L313" s="44"/>
      <c r="M313" s="222"/>
      <c r="N313" s="223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157</v>
      </c>
      <c r="AU313" s="17" t="s">
        <v>79</v>
      </c>
    </row>
    <row r="314" s="2" customFormat="1" ht="16.5" customHeight="1">
      <c r="A314" s="38"/>
      <c r="B314" s="39"/>
      <c r="C314" s="206" t="s">
        <v>517</v>
      </c>
      <c r="D314" s="206" t="s">
        <v>152</v>
      </c>
      <c r="E314" s="207" t="s">
        <v>2856</v>
      </c>
      <c r="F314" s="208" t="s">
        <v>2857</v>
      </c>
      <c r="G314" s="209" t="s">
        <v>359</v>
      </c>
      <c r="H314" s="210">
        <v>3</v>
      </c>
      <c r="I314" s="211"/>
      <c r="J314" s="212">
        <f>ROUND(I314*H314,2)</f>
        <v>0</v>
      </c>
      <c r="K314" s="208" t="s">
        <v>19</v>
      </c>
      <c r="L314" s="44"/>
      <c r="M314" s="213" t="s">
        <v>19</v>
      </c>
      <c r="N314" s="214" t="s">
        <v>46</v>
      </c>
      <c r="O314" s="84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7" t="s">
        <v>150</v>
      </c>
      <c r="AT314" s="217" t="s">
        <v>152</v>
      </c>
      <c r="AU314" s="217" t="s">
        <v>79</v>
      </c>
      <c r="AY314" s="17" t="s">
        <v>151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7" t="s">
        <v>150</v>
      </c>
      <c r="BK314" s="218">
        <f>ROUND(I314*H314,2)</f>
        <v>0</v>
      </c>
      <c r="BL314" s="17" t="s">
        <v>150</v>
      </c>
      <c r="BM314" s="217" t="s">
        <v>2858</v>
      </c>
    </row>
    <row r="315" s="2" customFormat="1">
      <c r="A315" s="38"/>
      <c r="B315" s="39"/>
      <c r="C315" s="40"/>
      <c r="D315" s="219" t="s">
        <v>157</v>
      </c>
      <c r="E315" s="40"/>
      <c r="F315" s="220" t="s">
        <v>2857</v>
      </c>
      <c r="G315" s="40"/>
      <c r="H315" s="40"/>
      <c r="I315" s="221"/>
      <c r="J315" s="40"/>
      <c r="K315" s="40"/>
      <c r="L315" s="44"/>
      <c r="M315" s="222"/>
      <c r="N315" s="223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157</v>
      </c>
      <c r="AU315" s="17" t="s">
        <v>79</v>
      </c>
    </row>
    <row r="316" s="2" customFormat="1" ht="16.5" customHeight="1">
      <c r="A316" s="38"/>
      <c r="B316" s="39"/>
      <c r="C316" s="206" t="s">
        <v>521</v>
      </c>
      <c r="D316" s="206" t="s">
        <v>152</v>
      </c>
      <c r="E316" s="207" t="s">
        <v>2859</v>
      </c>
      <c r="F316" s="208" t="s">
        <v>2860</v>
      </c>
      <c r="G316" s="209" t="s">
        <v>359</v>
      </c>
      <c r="H316" s="210">
        <v>5</v>
      </c>
      <c r="I316" s="211"/>
      <c r="J316" s="212">
        <f>ROUND(I316*H316,2)</f>
        <v>0</v>
      </c>
      <c r="K316" s="208" t="s">
        <v>19</v>
      </c>
      <c r="L316" s="44"/>
      <c r="M316" s="213" t="s">
        <v>19</v>
      </c>
      <c r="N316" s="214" t="s">
        <v>46</v>
      </c>
      <c r="O316" s="84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7" t="s">
        <v>150</v>
      </c>
      <c r="AT316" s="217" t="s">
        <v>152</v>
      </c>
      <c r="AU316" s="217" t="s">
        <v>79</v>
      </c>
      <c r="AY316" s="17" t="s">
        <v>151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7" t="s">
        <v>150</v>
      </c>
      <c r="BK316" s="218">
        <f>ROUND(I316*H316,2)</f>
        <v>0</v>
      </c>
      <c r="BL316" s="17" t="s">
        <v>150</v>
      </c>
      <c r="BM316" s="217" t="s">
        <v>2861</v>
      </c>
    </row>
    <row r="317" s="2" customFormat="1">
      <c r="A317" s="38"/>
      <c r="B317" s="39"/>
      <c r="C317" s="40"/>
      <c r="D317" s="219" t="s">
        <v>157</v>
      </c>
      <c r="E317" s="40"/>
      <c r="F317" s="220" t="s">
        <v>2860</v>
      </c>
      <c r="G317" s="40"/>
      <c r="H317" s="40"/>
      <c r="I317" s="221"/>
      <c r="J317" s="40"/>
      <c r="K317" s="40"/>
      <c r="L317" s="44"/>
      <c r="M317" s="222"/>
      <c r="N317" s="223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157</v>
      </c>
      <c r="AU317" s="17" t="s">
        <v>79</v>
      </c>
    </row>
    <row r="318" s="11" customFormat="1" ht="25.92" customHeight="1">
      <c r="A318" s="11"/>
      <c r="B318" s="192"/>
      <c r="C318" s="193"/>
      <c r="D318" s="194" t="s">
        <v>72</v>
      </c>
      <c r="E318" s="195" t="s">
        <v>2862</v>
      </c>
      <c r="F318" s="195" t="s">
        <v>2863</v>
      </c>
      <c r="G318" s="193"/>
      <c r="H318" s="193"/>
      <c r="I318" s="196"/>
      <c r="J318" s="197">
        <f>BK318</f>
        <v>0</v>
      </c>
      <c r="K318" s="193"/>
      <c r="L318" s="198"/>
      <c r="M318" s="199"/>
      <c r="N318" s="200"/>
      <c r="O318" s="200"/>
      <c r="P318" s="201">
        <f>SUM(P319:P336)</f>
        <v>0</v>
      </c>
      <c r="Q318" s="200"/>
      <c r="R318" s="201">
        <f>SUM(R319:R336)</f>
        <v>0.0171796</v>
      </c>
      <c r="S318" s="200"/>
      <c r="T318" s="202">
        <f>SUM(T319:T336)</f>
        <v>0</v>
      </c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R318" s="203" t="s">
        <v>150</v>
      </c>
      <c r="AT318" s="204" t="s">
        <v>72</v>
      </c>
      <c r="AU318" s="204" t="s">
        <v>8</v>
      </c>
      <c r="AY318" s="203" t="s">
        <v>151</v>
      </c>
      <c r="BK318" s="205">
        <f>SUM(BK319:BK336)</f>
        <v>0</v>
      </c>
    </row>
    <row r="319" s="2" customFormat="1" ht="16.5" customHeight="1">
      <c r="A319" s="38"/>
      <c r="B319" s="39"/>
      <c r="C319" s="206" t="s">
        <v>79</v>
      </c>
      <c r="D319" s="206" t="s">
        <v>152</v>
      </c>
      <c r="E319" s="207" t="s">
        <v>2864</v>
      </c>
      <c r="F319" s="208" t="s">
        <v>2865</v>
      </c>
      <c r="G319" s="209" t="s">
        <v>2866</v>
      </c>
      <c r="H319" s="210">
        <v>0.14199999999999999</v>
      </c>
      <c r="I319" s="211"/>
      <c r="J319" s="212">
        <f>ROUND(I319*H319,2)</f>
        <v>0</v>
      </c>
      <c r="K319" s="208" t="s">
        <v>19</v>
      </c>
      <c r="L319" s="44"/>
      <c r="M319" s="213" t="s">
        <v>19</v>
      </c>
      <c r="N319" s="214" t="s">
        <v>46</v>
      </c>
      <c r="O319" s="84"/>
      <c r="P319" s="215">
        <f>O319*H319</f>
        <v>0</v>
      </c>
      <c r="Q319" s="215">
        <v>0.0088000000000000005</v>
      </c>
      <c r="R319" s="215">
        <f>Q319*H319</f>
        <v>0.0012496</v>
      </c>
      <c r="S319" s="215">
        <v>0</v>
      </c>
      <c r="T319" s="21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7" t="s">
        <v>150</v>
      </c>
      <c r="AT319" s="217" t="s">
        <v>152</v>
      </c>
      <c r="AU319" s="217" t="s">
        <v>79</v>
      </c>
      <c r="AY319" s="17" t="s">
        <v>151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7" t="s">
        <v>150</v>
      </c>
      <c r="BK319" s="218">
        <f>ROUND(I319*H319,2)</f>
        <v>0</v>
      </c>
      <c r="BL319" s="17" t="s">
        <v>150</v>
      </c>
      <c r="BM319" s="217" t="s">
        <v>2867</v>
      </c>
    </row>
    <row r="320" s="2" customFormat="1">
      <c r="A320" s="38"/>
      <c r="B320" s="39"/>
      <c r="C320" s="40"/>
      <c r="D320" s="219" t="s">
        <v>157</v>
      </c>
      <c r="E320" s="40"/>
      <c r="F320" s="220" t="s">
        <v>2865</v>
      </c>
      <c r="G320" s="40"/>
      <c r="H320" s="40"/>
      <c r="I320" s="221"/>
      <c r="J320" s="40"/>
      <c r="K320" s="40"/>
      <c r="L320" s="44"/>
      <c r="M320" s="222"/>
      <c r="N320" s="223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157</v>
      </c>
      <c r="AU320" s="17" t="s">
        <v>79</v>
      </c>
    </row>
    <row r="321" s="2" customFormat="1" ht="16.5" customHeight="1">
      <c r="A321" s="38"/>
      <c r="B321" s="39"/>
      <c r="C321" s="206" t="s">
        <v>86</v>
      </c>
      <c r="D321" s="206" t="s">
        <v>152</v>
      </c>
      <c r="E321" s="207" t="s">
        <v>2868</v>
      </c>
      <c r="F321" s="208" t="s">
        <v>2869</v>
      </c>
      <c r="G321" s="209" t="s">
        <v>310</v>
      </c>
      <c r="H321" s="210">
        <v>20</v>
      </c>
      <c r="I321" s="211"/>
      <c r="J321" s="212">
        <f>ROUND(I321*H321,2)</f>
        <v>0</v>
      </c>
      <c r="K321" s="208" t="s">
        <v>19</v>
      </c>
      <c r="L321" s="44"/>
      <c r="M321" s="213" t="s">
        <v>19</v>
      </c>
      <c r="N321" s="214" t="s">
        <v>46</v>
      </c>
      <c r="O321" s="84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7" t="s">
        <v>150</v>
      </c>
      <c r="AT321" s="217" t="s">
        <v>152</v>
      </c>
      <c r="AU321" s="217" t="s">
        <v>79</v>
      </c>
      <c r="AY321" s="17" t="s">
        <v>151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7" t="s">
        <v>150</v>
      </c>
      <c r="BK321" s="218">
        <f>ROUND(I321*H321,2)</f>
        <v>0</v>
      </c>
      <c r="BL321" s="17" t="s">
        <v>150</v>
      </c>
      <c r="BM321" s="217" t="s">
        <v>2870</v>
      </c>
    </row>
    <row r="322" s="2" customFormat="1">
      <c r="A322" s="38"/>
      <c r="B322" s="39"/>
      <c r="C322" s="40"/>
      <c r="D322" s="219" t="s">
        <v>157</v>
      </c>
      <c r="E322" s="40"/>
      <c r="F322" s="220" t="s">
        <v>2869</v>
      </c>
      <c r="G322" s="40"/>
      <c r="H322" s="40"/>
      <c r="I322" s="221"/>
      <c r="J322" s="40"/>
      <c r="K322" s="40"/>
      <c r="L322" s="44"/>
      <c r="M322" s="222"/>
      <c r="N322" s="223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157</v>
      </c>
      <c r="AU322" s="17" t="s">
        <v>79</v>
      </c>
    </row>
    <row r="323" s="2" customFormat="1" ht="16.5" customHeight="1">
      <c r="A323" s="38"/>
      <c r="B323" s="39"/>
      <c r="C323" s="206" t="s">
        <v>164</v>
      </c>
      <c r="D323" s="206" t="s">
        <v>152</v>
      </c>
      <c r="E323" s="207" t="s">
        <v>2871</v>
      </c>
      <c r="F323" s="208" t="s">
        <v>2872</v>
      </c>
      <c r="G323" s="209" t="s">
        <v>310</v>
      </c>
      <c r="H323" s="210">
        <v>145</v>
      </c>
      <c r="I323" s="211"/>
      <c r="J323" s="212">
        <f>ROUND(I323*H323,2)</f>
        <v>0</v>
      </c>
      <c r="K323" s="208" t="s">
        <v>19</v>
      </c>
      <c r="L323" s="44"/>
      <c r="M323" s="213" t="s">
        <v>19</v>
      </c>
      <c r="N323" s="214" t="s">
        <v>46</v>
      </c>
      <c r="O323" s="84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7" t="s">
        <v>150</v>
      </c>
      <c r="AT323" s="217" t="s">
        <v>152</v>
      </c>
      <c r="AU323" s="217" t="s">
        <v>79</v>
      </c>
      <c r="AY323" s="17" t="s">
        <v>151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7" t="s">
        <v>150</v>
      </c>
      <c r="BK323" s="218">
        <f>ROUND(I323*H323,2)</f>
        <v>0</v>
      </c>
      <c r="BL323" s="17" t="s">
        <v>150</v>
      </c>
      <c r="BM323" s="217" t="s">
        <v>2873</v>
      </c>
    </row>
    <row r="324" s="2" customFormat="1">
      <c r="A324" s="38"/>
      <c r="B324" s="39"/>
      <c r="C324" s="40"/>
      <c r="D324" s="219" t="s">
        <v>157</v>
      </c>
      <c r="E324" s="40"/>
      <c r="F324" s="220" t="s">
        <v>2872</v>
      </c>
      <c r="G324" s="40"/>
      <c r="H324" s="40"/>
      <c r="I324" s="221"/>
      <c r="J324" s="40"/>
      <c r="K324" s="40"/>
      <c r="L324" s="44"/>
      <c r="M324" s="222"/>
      <c r="N324" s="223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157</v>
      </c>
      <c r="AU324" s="17" t="s">
        <v>79</v>
      </c>
    </row>
    <row r="325" s="2" customFormat="1" ht="16.5" customHeight="1">
      <c r="A325" s="38"/>
      <c r="B325" s="39"/>
      <c r="C325" s="206" t="s">
        <v>150</v>
      </c>
      <c r="D325" s="206" t="s">
        <v>152</v>
      </c>
      <c r="E325" s="207" t="s">
        <v>2874</v>
      </c>
      <c r="F325" s="208" t="s">
        <v>2875</v>
      </c>
      <c r="G325" s="209" t="s">
        <v>310</v>
      </c>
      <c r="H325" s="210">
        <v>12</v>
      </c>
      <c r="I325" s="211"/>
      <c r="J325" s="212">
        <f>ROUND(I325*H325,2)</f>
        <v>0</v>
      </c>
      <c r="K325" s="208" t="s">
        <v>19</v>
      </c>
      <c r="L325" s="44"/>
      <c r="M325" s="213" t="s">
        <v>19</v>
      </c>
      <c r="N325" s="214" t="s">
        <v>46</v>
      </c>
      <c r="O325" s="84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7" t="s">
        <v>150</v>
      </c>
      <c r="AT325" s="217" t="s">
        <v>152</v>
      </c>
      <c r="AU325" s="217" t="s">
        <v>79</v>
      </c>
      <c r="AY325" s="17" t="s">
        <v>151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7" t="s">
        <v>150</v>
      </c>
      <c r="BK325" s="218">
        <f>ROUND(I325*H325,2)</f>
        <v>0</v>
      </c>
      <c r="BL325" s="17" t="s">
        <v>150</v>
      </c>
      <c r="BM325" s="217" t="s">
        <v>2876</v>
      </c>
    </row>
    <row r="326" s="2" customFormat="1">
      <c r="A326" s="38"/>
      <c r="B326" s="39"/>
      <c r="C326" s="40"/>
      <c r="D326" s="219" t="s">
        <v>157</v>
      </c>
      <c r="E326" s="40"/>
      <c r="F326" s="220" t="s">
        <v>2875</v>
      </c>
      <c r="G326" s="40"/>
      <c r="H326" s="40"/>
      <c r="I326" s="221"/>
      <c r="J326" s="40"/>
      <c r="K326" s="40"/>
      <c r="L326" s="44"/>
      <c r="M326" s="222"/>
      <c r="N326" s="223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157</v>
      </c>
      <c r="AU326" s="17" t="s">
        <v>79</v>
      </c>
    </row>
    <row r="327" s="2" customFormat="1" ht="16.5" customHeight="1">
      <c r="A327" s="38"/>
      <c r="B327" s="39"/>
      <c r="C327" s="206" t="s">
        <v>171</v>
      </c>
      <c r="D327" s="206" t="s">
        <v>152</v>
      </c>
      <c r="E327" s="207" t="s">
        <v>2877</v>
      </c>
      <c r="F327" s="208" t="s">
        <v>2878</v>
      </c>
      <c r="G327" s="209" t="s">
        <v>310</v>
      </c>
      <c r="H327" s="210">
        <v>20</v>
      </c>
      <c r="I327" s="211"/>
      <c r="J327" s="212">
        <f>ROUND(I327*H327,2)</f>
        <v>0</v>
      </c>
      <c r="K327" s="208" t="s">
        <v>19</v>
      </c>
      <c r="L327" s="44"/>
      <c r="M327" s="213" t="s">
        <v>19</v>
      </c>
      <c r="N327" s="214" t="s">
        <v>46</v>
      </c>
      <c r="O327" s="84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7" t="s">
        <v>150</v>
      </c>
      <c r="AT327" s="217" t="s">
        <v>152</v>
      </c>
      <c r="AU327" s="217" t="s">
        <v>79</v>
      </c>
      <c r="AY327" s="17" t="s">
        <v>151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7" t="s">
        <v>150</v>
      </c>
      <c r="BK327" s="218">
        <f>ROUND(I327*H327,2)</f>
        <v>0</v>
      </c>
      <c r="BL327" s="17" t="s">
        <v>150</v>
      </c>
      <c r="BM327" s="217" t="s">
        <v>2879</v>
      </c>
    </row>
    <row r="328" s="2" customFormat="1">
      <c r="A328" s="38"/>
      <c r="B328" s="39"/>
      <c r="C328" s="40"/>
      <c r="D328" s="219" t="s">
        <v>157</v>
      </c>
      <c r="E328" s="40"/>
      <c r="F328" s="220" t="s">
        <v>2878</v>
      </c>
      <c r="G328" s="40"/>
      <c r="H328" s="40"/>
      <c r="I328" s="221"/>
      <c r="J328" s="40"/>
      <c r="K328" s="40"/>
      <c r="L328" s="44"/>
      <c r="M328" s="222"/>
      <c r="N328" s="223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157</v>
      </c>
      <c r="AU328" s="17" t="s">
        <v>79</v>
      </c>
    </row>
    <row r="329" s="2" customFormat="1" ht="16.5" customHeight="1">
      <c r="A329" s="38"/>
      <c r="B329" s="39"/>
      <c r="C329" s="206" t="s">
        <v>176</v>
      </c>
      <c r="D329" s="206" t="s">
        <v>152</v>
      </c>
      <c r="E329" s="207" t="s">
        <v>2880</v>
      </c>
      <c r="F329" s="208" t="s">
        <v>2881</v>
      </c>
      <c r="G329" s="209" t="s">
        <v>310</v>
      </c>
      <c r="H329" s="210">
        <v>145</v>
      </c>
      <c r="I329" s="211"/>
      <c r="J329" s="212">
        <f>ROUND(I329*H329,2)</f>
        <v>0</v>
      </c>
      <c r="K329" s="208" t="s">
        <v>19</v>
      </c>
      <c r="L329" s="44"/>
      <c r="M329" s="213" t="s">
        <v>19</v>
      </c>
      <c r="N329" s="214" t="s">
        <v>46</v>
      </c>
      <c r="O329" s="84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7" t="s">
        <v>150</v>
      </c>
      <c r="AT329" s="217" t="s">
        <v>152</v>
      </c>
      <c r="AU329" s="217" t="s">
        <v>79</v>
      </c>
      <c r="AY329" s="17" t="s">
        <v>151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7" t="s">
        <v>150</v>
      </c>
      <c r="BK329" s="218">
        <f>ROUND(I329*H329,2)</f>
        <v>0</v>
      </c>
      <c r="BL329" s="17" t="s">
        <v>150</v>
      </c>
      <c r="BM329" s="217" t="s">
        <v>2882</v>
      </c>
    </row>
    <row r="330" s="2" customFormat="1">
      <c r="A330" s="38"/>
      <c r="B330" s="39"/>
      <c r="C330" s="40"/>
      <c r="D330" s="219" t="s">
        <v>157</v>
      </c>
      <c r="E330" s="40"/>
      <c r="F330" s="220" t="s">
        <v>2881</v>
      </c>
      <c r="G330" s="40"/>
      <c r="H330" s="40"/>
      <c r="I330" s="221"/>
      <c r="J330" s="40"/>
      <c r="K330" s="40"/>
      <c r="L330" s="44"/>
      <c r="M330" s="222"/>
      <c r="N330" s="223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157</v>
      </c>
      <c r="AU330" s="17" t="s">
        <v>79</v>
      </c>
    </row>
    <row r="331" s="2" customFormat="1" ht="16.5" customHeight="1">
      <c r="A331" s="38"/>
      <c r="B331" s="39"/>
      <c r="C331" s="206" t="s">
        <v>180</v>
      </c>
      <c r="D331" s="206" t="s">
        <v>152</v>
      </c>
      <c r="E331" s="207" t="s">
        <v>2883</v>
      </c>
      <c r="F331" s="208" t="s">
        <v>2884</v>
      </c>
      <c r="G331" s="209" t="s">
        <v>310</v>
      </c>
      <c r="H331" s="210">
        <v>12</v>
      </c>
      <c r="I331" s="211"/>
      <c r="J331" s="212">
        <f>ROUND(I331*H331,2)</f>
        <v>0</v>
      </c>
      <c r="K331" s="208" t="s">
        <v>19</v>
      </c>
      <c r="L331" s="44"/>
      <c r="M331" s="213" t="s">
        <v>19</v>
      </c>
      <c r="N331" s="214" t="s">
        <v>46</v>
      </c>
      <c r="O331" s="84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7" t="s">
        <v>150</v>
      </c>
      <c r="AT331" s="217" t="s">
        <v>152</v>
      </c>
      <c r="AU331" s="217" t="s">
        <v>79</v>
      </c>
      <c r="AY331" s="17" t="s">
        <v>151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7" t="s">
        <v>150</v>
      </c>
      <c r="BK331" s="218">
        <f>ROUND(I331*H331,2)</f>
        <v>0</v>
      </c>
      <c r="BL331" s="17" t="s">
        <v>150</v>
      </c>
      <c r="BM331" s="217" t="s">
        <v>2885</v>
      </c>
    </row>
    <row r="332" s="2" customFormat="1">
      <c r="A332" s="38"/>
      <c r="B332" s="39"/>
      <c r="C332" s="40"/>
      <c r="D332" s="219" t="s">
        <v>157</v>
      </c>
      <c r="E332" s="40"/>
      <c r="F332" s="220" t="s">
        <v>2884</v>
      </c>
      <c r="G332" s="40"/>
      <c r="H332" s="40"/>
      <c r="I332" s="221"/>
      <c r="J332" s="40"/>
      <c r="K332" s="40"/>
      <c r="L332" s="44"/>
      <c r="M332" s="222"/>
      <c r="N332" s="223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157</v>
      </c>
      <c r="AU332" s="17" t="s">
        <v>79</v>
      </c>
    </row>
    <row r="333" s="2" customFormat="1" ht="16.5" customHeight="1">
      <c r="A333" s="38"/>
      <c r="B333" s="39"/>
      <c r="C333" s="206" t="s">
        <v>184</v>
      </c>
      <c r="D333" s="206" t="s">
        <v>152</v>
      </c>
      <c r="E333" s="207" t="s">
        <v>2886</v>
      </c>
      <c r="F333" s="208" t="s">
        <v>2887</v>
      </c>
      <c r="G333" s="209" t="s">
        <v>310</v>
      </c>
      <c r="H333" s="210">
        <v>177</v>
      </c>
      <c r="I333" s="211"/>
      <c r="J333" s="212">
        <f>ROUND(I333*H333,2)</f>
        <v>0</v>
      </c>
      <c r="K333" s="208" t="s">
        <v>19</v>
      </c>
      <c r="L333" s="44"/>
      <c r="M333" s="213" t="s">
        <v>19</v>
      </c>
      <c r="N333" s="214" t="s">
        <v>46</v>
      </c>
      <c r="O333" s="84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7" t="s">
        <v>150</v>
      </c>
      <c r="AT333" s="217" t="s">
        <v>152</v>
      </c>
      <c r="AU333" s="217" t="s">
        <v>79</v>
      </c>
      <c r="AY333" s="17" t="s">
        <v>151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7" t="s">
        <v>150</v>
      </c>
      <c r="BK333" s="218">
        <f>ROUND(I333*H333,2)</f>
        <v>0</v>
      </c>
      <c r="BL333" s="17" t="s">
        <v>150</v>
      </c>
      <c r="BM333" s="217" t="s">
        <v>2888</v>
      </c>
    </row>
    <row r="334" s="2" customFormat="1">
      <c r="A334" s="38"/>
      <c r="B334" s="39"/>
      <c r="C334" s="40"/>
      <c r="D334" s="219" t="s">
        <v>157</v>
      </c>
      <c r="E334" s="40"/>
      <c r="F334" s="220" t="s">
        <v>2887</v>
      </c>
      <c r="G334" s="40"/>
      <c r="H334" s="40"/>
      <c r="I334" s="221"/>
      <c r="J334" s="40"/>
      <c r="K334" s="40"/>
      <c r="L334" s="44"/>
      <c r="M334" s="222"/>
      <c r="N334" s="223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157</v>
      </c>
      <c r="AU334" s="17" t="s">
        <v>79</v>
      </c>
    </row>
    <row r="335" s="2" customFormat="1" ht="16.5" customHeight="1">
      <c r="A335" s="38"/>
      <c r="B335" s="39"/>
      <c r="C335" s="206" t="s">
        <v>188</v>
      </c>
      <c r="D335" s="206" t="s">
        <v>152</v>
      </c>
      <c r="E335" s="207" t="s">
        <v>2889</v>
      </c>
      <c r="F335" s="208" t="s">
        <v>2890</v>
      </c>
      <c r="G335" s="209" t="s">
        <v>310</v>
      </c>
      <c r="H335" s="210">
        <v>177</v>
      </c>
      <c r="I335" s="211"/>
      <c r="J335" s="212">
        <f>ROUND(I335*H335,2)</f>
        <v>0</v>
      </c>
      <c r="K335" s="208" t="s">
        <v>19</v>
      </c>
      <c r="L335" s="44"/>
      <c r="M335" s="213" t="s">
        <v>19</v>
      </c>
      <c r="N335" s="214" t="s">
        <v>46</v>
      </c>
      <c r="O335" s="84"/>
      <c r="P335" s="215">
        <f>O335*H335</f>
        <v>0</v>
      </c>
      <c r="Q335" s="215">
        <v>9.0000000000000006E-05</v>
      </c>
      <c r="R335" s="215">
        <f>Q335*H335</f>
        <v>0.01593</v>
      </c>
      <c r="S335" s="215">
        <v>0</v>
      </c>
      <c r="T335" s="21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7" t="s">
        <v>150</v>
      </c>
      <c r="AT335" s="217" t="s">
        <v>152</v>
      </c>
      <c r="AU335" s="217" t="s">
        <v>79</v>
      </c>
      <c r="AY335" s="17" t="s">
        <v>151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7" t="s">
        <v>150</v>
      </c>
      <c r="BK335" s="218">
        <f>ROUND(I335*H335,2)</f>
        <v>0</v>
      </c>
      <c r="BL335" s="17" t="s">
        <v>150</v>
      </c>
      <c r="BM335" s="217" t="s">
        <v>2891</v>
      </c>
    </row>
    <row r="336" s="2" customFormat="1">
      <c r="A336" s="38"/>
      <c r="B336" s="39"/>
      <c r="C336" s="40"/>
      <c r="D336" s="219" t="s">
        <v>157</v>
      </c>
      <c r="E336" s="40"/>
      <c r="F336" s="220" t="s">
        <v>2890</v>
      </c>
      <c r="G336" s="40"/>
      <c r="H336" s="40"/>
      <c r="I336" s="221"/>
      <c r="J336" s="40"/>
      <c r="K336" s="40"/>
      <c r="L336" s="44"/>
      <c r="M336" s="235"/>
      <c r="N336" s="236"/>
      <c r="O336" s="237"/>
      <c r="P336" s="237"/>
      <c r="Q336" s="237"/>
      <c r="R336" s="237"/>
      <c r="S336" s="237"/>
      <c r="T336" s="23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157</v>
      </c>
      <c r="AU336" s="17" t="s">
        <v>79</v>
      </c>
    </row>
    <row r="337" s="2" customFormat="1" ht="6.96" customHeight="1">
      <c r="A337" s="38"/>
      <c r="B337" s="59"/>
      <c r="C337" s="60"/>
      <c r="D337" s="60"/>
      <c r="E337" s="60"/>
      <c r="F337" s="60"/>
      <c r="G337" s="60"/>
      <c r="H337" s="60"/>
      <c r="I337" s="60"/>
      <c r="J337" s="60"/>
      <c r="K337" s="60"/>
      <c r="L337" s="44"/>
      <c r="M337" s="38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</row>
  </sheetData>
  <sheetProtection sheet="1" autoFilter="0" formatColumns="0" formatRows="0" objects="1" scenarios="1" spinCount="100000" saltValue="l+b8fVoJJcL6PbhqnLF4gqeKTz49Vrlob2obTa+Mom1aHbWQnqJJV8eUIZ6g1YsXzxffb9VqKCSBlZqvTZn6lg==" hashValue="Dn0LVPxtpT0oBiWzf86p15PJdBxX23TaPcPTcnj1mF8hXfCsnuwFMwPWnV8F6RvZpCfBuYVaz3XhSuZf+cylJA==" algorithmName="SHA-512" password="CC35"/>
  <autoFilter ref="C91:K3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2892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ROUND(J88,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ROUND((SUM(BE88:BE119)),  2)</f>
        <v>0</v>
      </c>
      <c r="G35" s="38"/>
      <c r="H35" s="38"/>
      <c r="I35" s="158">
        <v>0.20999999999999999</v>
      </c>
      <c r="J35" s="157">
        <f>ROUND(((SUM(BE88:BE119))*I35),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ROUND((SUM(BF88:BF119)),  2)</f>
        <v>0</v>
      </c>
      <c r="G36" s="38"/>
      <c r="H36" s="38"/>
      <c r="I36" s="158">
        <v>0</v>
      </c>
      <c r="J36" s="157">
        <f>ROUND(((SUM(BF88:BF119))*I36),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ROUND((SUM(BG88:BG119)),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ROUND((SUM(BH88:BH119)),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ROUND((SUM(BI88:BI119)),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901  - Mobiliář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J88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227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228</v>
      </c>
      <c r="E65" s="178"/>
      <c r="F65" s="178"/>
      <c r="G65" s="178"/>
      <c r="H65" s="178"/>
      <c r="I65" s="178"/>
      <c r="J65" s="179">
        <f>J102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134</v>
      </c>
      <c r="E66" s="178"/>
      <c r="F66" s="178"/>
      <c r="G66" s="178"/>
      <c r="H66" s="178"/>
      <c r="I66" s="178"/>
      <c r="J66" s="179">
        <f>J109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135</v>
      </c>
      <c r="D73" s="40"/>
      <c r="E73" s="40"/>
      <c r="F73" s="40"/>
      <c r="G73" s="40"/>
      <c r="H73" s="40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70" t="str">
        <f>E7</f>
        <v>VD Les Království, rekonstrukce komunikace a zpevněných ploch</v>
      </c>
      <c r="F76" s="32"/>
      <c r="G76" s="32"/>
      <c r="H76" s="32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127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70" t="s">
        <v>128</v>
      </c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129</v>
      </c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E11</f>
        <v xml:space="preserve">SO 901  - Mobiliář</v>
      </c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>Les Království</v>
      </c>
      <c r="G82" s="40"/>
      <c r="H82" s="40"/>
      <c r="I82" s="32" t="s">
        <v>23</v>
      </c>
      <c r="J82" s="72" t="str">
        <f>IF(J14="","",J14)</f>
        <v>21.12.2023</v>
      </c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E17</f>
        <v>Povodí Labe, státní podnik</v>
      </c>
      <c r="G84" s="40"/>
      <c r="H84" s="40"/>
      <c r="I84" s="32" t="s">
        <v>33</v>
      </c>
      <c r="J84" s="36" t="str">
        <f>E23</f>
        <v xml:space="preserve"> </v>
      </c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IF(E20="","",E20)</f>
        <v>Vyplň údaj</v>
      </c>
      <c r="G85" s="40"/>
      <c r="H85" s="40"/>
      <c r="I85" s="32" t="s">
        <v>36</v>
      </c>
      <c r="J85" s="36" t="str">
        <f>E26</f>
        <v xml:space="preserve"> 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81"/>
      <c r="B87" s="182"/>
      <c r="C87" s="183" t="s">
        <v>136</v>
      </c>
      <c r="D87" s="184" t="s">
        <v>58</v>
      </c>
      <c r="E87" s="184" t="s">
        <v>54</v>
      </c>
      <c r="F87" s="184" t="s">
        <v>55</v>
      </c>
      <c r="G87" s="184" t="s">
        <v>137</v>
      </c>
      <c r="H87" s="184" t="s">
        <v>138</v>
      </c>
      <c r="I87" s="184" t="s">
        <v>139</v>
      </c>
      <c r="J87" s="184" t="s">
        <v>133</v>
      </c>
      <c r="K87" s="185" t="s">
        <v>140</v>
      </c>
      <c r="L87" s="186"/>
      <c r="M87" s="92" t="s">
        <v>19</v>
      </c>
      <c r="N87" s="93" t="s">
        <v>43</v>
      </c>
      <c r="O87" s="93" t="s">
        <v>141</v>
      </c>
      <c r="P87" s="93" t="s">
        <v>142</v>
      </c>
      <c r="Q87" s="93" t="s">
        <v>143</v>
      </c>
      <c r="R87" s="93" t="s">
        <v>144</v>
      </c>
      <c r="S87" s="93" t="s">
        <v>145</v>
      </c>
      <c r="T87" s="94" t="s">
        <v>146</v>
      </c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</row>
    <row r="88" s="2" customFormat="1" ht="22.8" customHeight="1">
      <c r="A88" s="38"/>
      <c r="B88" s="39"/>
      <c r="C88" s="99" t="s">
        <v>147</v>
      </c>
      <c r="D88" s="40"/>
      <c r="E88" s="40"/>
      <c r="F88" s="40"/>
      <c r="G88" s="40"/>
      <c r="H88" s="40"/>
      <c r="I88" s="40"/>
      <c r="J88" s="187">
        <f>BK88</f>
        <v>0</v>
      </c>
      <c r="K88" s="40"/>
      <c r="L88" s="44"/>
      <c r="M88" s="95"/>
      <c r="N88" s="188"/>
      <c r="O88" s="96"/>
      <c r="P88" s="189">
        <f>P89+P102+P109</f>
        <v>0</v>
      </c>
      <c r="Q88" s="96"/>
      <c r="R88" s="189">
        <f>R89+R102+R109</f>
        <v>0.034320000000000003</v>
      </c>
      <c r="S88" s="96"/>
      <c r="T88" s="190">
        <f>T89+T102+T109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72</v>
      </c>
      <c r="AU88" s="17" t="s">
        <v>81</v>
      </c>
      <c r="BK88" s="191">
        <f>BK89+BK102+BK109</f>
        <v>0</v>
      </c>
    </row>
    <row r="89" s="11" customFormat="1" ht="25.92" customHeight="1">
      <c r="A89" s="11"/>
      <c r="B89" s="192"/>
      <c r="C89" s="193"/>
      <c r="D89" s="194" t="s">
        <v>72</v>
      </c>
      <c r="E89" s="195" t="s">
        <v>231</v>
      </c>
      <c r="F89" s="195" t="s">
        <v>232</v>
      </c>
      <c r="G89" s="193"/>
      <c r="H89" s="193"/>
      <c r="I89" s="196"/>
      <c r="J89" s="197">
        <f>BK89</f>
        <v>0</v>
      </c>
      <c r="K89" s="193"/>
      <c r="L89" s="198"/>
      <c r="M89" s="199"/>
      <c r="N89" s="200"/>
      <c r="O89" s="200"/>
      <c r="P89" s="201">
        <f>SUM(P90:P101)</f>
        <v>0</v>
      </c>
      <c r="Q89" s="200"/>
      <c r="R89" s="201">
        <f>SUM(R90:R101)</f>
        <v>0</v>
      </c>
      <c r="S89" s="200"/>
      <c r="T89" s="202">
        <f>SUM(T90:T101)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3" t="s">
        <v>150</v>
      </c>
      <c r="AT89" s="204" t="s">
        <v>72</v>
      </c>
      <c r="AU89" s="204" t="s">
        <v>8</v>
      </c>
      <c r="AY89" s="203" t="s">
        <v>151</v>
      </c>
      <c r="BK89" s="205">
        <f>SUM(BK90:BK101)</f>
        <v>0</v>
      </c>
    </row>
    <row r="90" s="2" customFormat="1" ht="21.75" customHeight="1">
      <c r="A90" s="38"/>
      <c r="B90" s="39"/>
      <c r="C90" s="206" t="s">
        <v>79</v>
      </c>
      <c r="D90" s="206" t="s">
        <v>152</v>
      </c>
      <c r="E90" s="207" t="s">
        <v>2893</v>
      </c>
      <c r="F90" s="208" t="s">
        <v>2894</v>
      </c>
      <c r="G90" s="209" t="s">
        <v>254</v>
      </c>
      <c r="H90" s="210">
        <v>1.1770000000000001</v>
      </c>
      <c r="I90" s="211"/>
      <c r="J90" s="212">
        <f>ROUND(I90*H90,2)</f>
        <v>0</v>
      </c>
      <c r="K90" s="208" t="s">
        <v>19</v>
      </c>
      <c r="L90" s="44"/>
      <c r="M90" s="213" t="s">
        <v>19</v>
      </c>
      <c r="N90" s="214" t="s">
        <v>46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150</v>
      </c>
      <c r="AT90" s="217" t="s">
        <v>152</v>
      </c>
      <c r="AU90" s="217" t="s">
        <v>79</v>
      </c>
      <c r="AY90" s="17" t="s">
        <v>151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150</v>
      </c>
      <c r="BK90" s="218">
        <f>ROUND(I90*H90,2)</f>
        <v>0</v>
      </c>
      <c r="BL90" s="17" t="s">
        <v>150</v>
      </c>
      <c r="BM90" s="217" t="s">
        <v>2895</v>
      </c>
    </row>
    <row r="91" s="2" customFormat="1">
      <c r="A91" s="38"/>
      <c r="B91" s="39"/>
      <c r="C91" s="40"/>
      <c r="D91" s="219" t="s">
        <v>157</v>
      </c>
      <c r="E91" s="40"/>
      <c r="F91" s="220" t="s">
        <v>2894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79</v>
      </c>
    </row>
    <row r="92" s="2" customFormat="1" ht="21.75" customHeight="1">
      <c r="A92" s="38"/>
      <c r="B92" s="39"/>
      <c r="C92" s="206" t="s">
        <v>86</v>
      </c>
      <c r="D92" s="206" t="s">
        <v>152</v>
      </c>
      <c r="E92" s="207" t="s">
        <v>263</v>
      </c>
      <c r="F92" s="208" t="s">
        <v>264</v>
      </c>
      <c r="G92" s="209" t="s">
        <v>254</v>
      </c>
      <c r="H92" s="210">
        <v>1.1770000000000001</v>
      </c>
      <c r="I92" s="211"/>
      <c r="J92" s="212">
        <f>ROUND(I92*H92,2)</f>
        <v>0</v>
      </c>
      <c r="K92" s="208" t="s">
        <v>19</v>
      </c>
      <c r="L92" s="44"/>
      <c r="M92" s="213" t="s">
        <v>19</v>
      </c>
      <c r="N92" s="214" t="s">
        <v>46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150</v>
      </c>
      <c r="AT92" s="217" t="s">
        <v>152</v>
      </c>
      <c r="AU92" s="217" t="s">
        <v>79</v>
      </c>
      <c r="AY92" s="17" t="s">
        <v>151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150</v>
      </c>
      <c r="BK92" s="218">
        <f>ROUND(I92*H92,2)</f>
        <v>0</v>
      </c>
      <c r="BL92" s="17" t="s">
        <v>150</v>
      </c>
      <c r="BM92" s="217" t="s">
        <v>2896</v>
      </c>
    </row>
    <row r="93" s="2" customFormat="1">
      <c r="A93" s="38"/>
      <c r="B93" s="39"/>
      <c r="C93" s="40"/>
      <c r="D93" s="219" t="s">
        <v>157</v>
      </c>
      <c r="E93" s="40"/>
      <c r="F93" s="220" t="s">
        <v>264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79</v>
      </c>
    </row>
    <row r="94" s="2" customFormat="1" ht="24.15" customHeight="1">
      <c r="A94" s="38"/>
      <c r="B94" s="39"/>
      <c r="C94" s="206" t="s">
        <v>164</v>
      </c>
      <c r="D94" s="206" t="s">
        <v>152</v>
      </c>
      <c r="E94" s="207" t="s">
        <v>268</v>
      </c>
      <c r="F94" s="208" t="s">
        <v>269</v>
      </c>
      <c r="G94" s="209" t="s">
        <v>254</v>
      </c>
      <c r="H94" s="210">
        <v>5.8849999999999998</v>
      </c>
      <c r="I94" s="211"/>
      <c r="J94" s="212">
        <f>ROUND(I94*H94,2)</f>
        <v>0</v>
      </c>
      <c r="K94" s="208" t="s">
        <v>19</v>
      </c>
      <c r="L94" s="44"/>
      <c r="M94" s="213" t="s">
        <v>19</v>
      </c>
      <c r="N94" s="214" t="s">
        <v>46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150</v>
      </c>
      <c r="AT94" s="217" t="s">
        <v>152</v>
      </c>
      <c r="AU94" s="217" t="s">
        <v>79</v>
      </c>
      <c r="AY94" s="17" t="s">
        <v>151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150</v>
      </c>
      <c r="BK94" s="218">
        <f>ROUND(I94*H94,2)</f>
        <v>0</v>
      </c>
      <c r="BL94" s="17" t="s">
        <v>150</v>
      </c>
      <c r="BM94" s="217" t="s">
        <v>2897</v>
      </c>
    </row>
    <row r="95" s="2" customFormat="1">
      <c r="A95" s="38"/>
      <c r="B95" s="39"/>
      <c r="C95" s="40"/>
      <c r="D95" s="219" t="s">
        <v>157</v>
      </c>
      <c r="E95" s="40"/>
      <c r="F95" s="220" t="s">
        <v>269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157</v>
      </c>
      <c r="AU95" s="17" t="s">
        <v>79</v>
      </c>
    </row>
    <row r="96" s="12" customFormat="1">
      <c r="A96" s="12"/>
      <c r="B96" s="224"/>
      <c r="C96" s="225"/>
      <c r="D96" s="219" t="s">
        <v>159</v>
      </c>
      <c r="E96" s="226" t="s">
        <v>266</v>
      </c>
      <c r="F96" s="227" t="s">
        <v>2898</v>
      </c>
      <c r="G96" s="225"/>
      <c r="H96" s="228">
        <v>5.8849999999999998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34" t="s">
        <v>159</v>
      </c>
      <c r="AU96" s="234" t="s">
        <v>79</v>
      </c>
      <c r="AV96" s="12" t="s">
        <v>86</v>
      </c>
      <c r="AW96" s="12" t="s">
        <v>35</v>
      </c>
      <c r="AX96" s="12" t="s">
        <v>79</v>
      </c>
      <c r="AY96" s="234" t="s">
        <v>151</v>
      </c>
    </row>
    <row r="97" s="2" customFormat="1" ht="16.5" customHeight="1">
      <c r="A97" s="38"/>
      <c r="B97" s="39"/>
      <c r="C97" s="206" t="s">
        <v>150</v>
      </c>
      <c r="D97" s="206" t="s">
        <v>152</v>
      </c>
      <c r="E97" s="207" t="s">
        <v>273</v>
      </c>
      <c r="F97" s="208" t="s">
        <v>274</v>
      </c>
      <c r="G97" s="209" t="s">
        <v>242</v>
      </c>
      <c r="H97" s="210">
        <v>2.2360000000000002</v>
      </c>
      <c r="I97" s="211"/>
      <c r="J97" s="212">
        <f>ROUND(I97*H97,2)</f>
        <v>0</v>
      </c>
      <c r="K97" s="208" t="s">
        <v>19</v>
      </c>
      <c r="L97" s="44"/>
      <c r="M97" s="213" t="s">
        <v>19</v>
      </c>
      <c r="N97" s="214" t="s">
        <v>46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150</v>
      </c>
      <c r="AT97" s="217" t="s">
        <v>152</v>
      </c>
      <c r="AU97" s="217" t="s">
        <v>79</v>
      </c>
      <c r="AY97" s="17" t="s">
        <v>151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150</v>
      </c>
      <c r="BK97" s="218">
        <f>ROUND(I97*H97,2)</f>
        <v>0</v>
      </c>
      <c r="BL97" s="17" t="s">
        <v>150</v>
      </c>
      <c r="BM97" s="217" t="s">
        <v>2899</v>
      </c>
    </row>
    <row r="98" s="2" customFormat="1">
      <c r="A98" s="38"/>
      <c r="B98" s="39"/>
      <c r="C98" s="40"/>
      <c r="D98" s="219" t="s">
        <v>157</v>
      </c>
      <c r="E98" s="40"/>
      <c r="F98" s="220" t="s">
        <v>274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79</v>
      </c>
    </row>
    <row r="99" s="12" customFormat="1">
      <c r="A99" s="12"/>
      <c r="B99" s="224"/>
      <c r="C99" s="225"/>
      <c r="D99" s="219" t="s">
        <v>159</v>
      </c>
      <c r="E99" s="226" t="s">
        <v>294</v>
      </c>
      <c r="F99" s="227" t="s">
        <v>2900</v>
      </c>
      <c r="G99" s="225"/>
      <c r="H99" s="228">
        <v>2.2360000000000002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34" t="s">
        <v>159</v>
      </c>
      <c r="AU99" s="234" t="s">
        <v>79</v>
      </c>
      <c r="AV99" s="12" t="s">
        <v>86</v>
      </c>
      <c r="AW99" s="12" t="s">
        <v>35</v>
      </c>
      <c r="AX99" s="12" t="s">
        <v>79</v>
      </c>
      <c r="AY99" s="234" t="s">
        <v>151</v>
      </c>
    </row>
    <row r="100" s="2" customFormat="1" ht="16.5" customHeight="1">
      <c r="A100" s="38"/>
      <c r="B100" s="39"/>
      <c r="C100" s="206" t="s">
        <v>171</v>
      </c>
      <c r="D100" s="206" t="s">
        <v>152</v>
      </c>
      <c r="E100" s="207" t="s">
        <v>277</v>
      </c>
      <c r="F100" s="208" t="s">
        <v>278</v>
      </c>
      <c r="G100" s="209" t="s">
        <v>254</v>
      </c>
      <c r="H100" s="210">
        <v>1.1770000000000001</v>
      </c>
      <c r="I100" s="211"/>
      <c r="J100" s="212">
        <f>ROUND(I100*H100,2)</f>
        <v>0</v>
      </c>
      <c r="K100" s="208" t="s">
        <v>19</v>
      </c>
      <c r="L100" s="44"/>
      <c r="M100" s="213" t="s">
        <v>19</v>
      </c>
      <c r="N100" s="214" t="s">
        <v>46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150</v>
      </c>
      <c r="AT100" s="217" t="s">
        <v>152</v>
      </c>
      <c r="AU100" s="217" t="s">
        <v>79</v>
      </c>
      <c r="AY100" s="17" t="s">
        <v>151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150</v>
      </c>
      <c r="BK100" s="218">
        <f>ROUND(I100*H100,2)</f>
        <v>0</v>
      </c>
      <c r="BL100" s="17" t="s">
        <v>150</v>
      </c>
      <c r="BM100" s="217" t="s">
        <v>2901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278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79</v>
      </c>
    </row>
    <row r="102" s="11" customFormat="1" ht="25.92" customHeight="1">
      <c r="A102" s="11"/>
      <c r="B102" s="192"/>
      <c r="C102" s="193"/>
      <c r="D102" s="194" t="s">
        <v>72</v>
      </c>
      <c r="E102" s="195" t="s">
        <v>296</v>
      </c>
      <c r="F102" s="195" t="s">
        <v>297</v>
      </c>
      <c r="G102" s="193"/>
      <c r="H102" s="193"/>
      <c r="I102" s="196"/>
      <c r="J102" s="197">
        <f>BK102</f>
        <v>0</v>
      </c>
      <c r="K102" s="193"/>
      <c r="L102" s="198"/>
      <c r="M102" s="199"/>
      <c r="N102" s="200"/>
      <c r="O102" s="200"/>
      <c r="P102" s="201">
        <f>SUM(P103:P108)</f>
        <v>0</v>
      </c>
      <c r="Q102" s="200"/>
      <c r="R102" s="201">
        <f>SUM(R103:R108)</f>
        <v>0.034320000000000003</v>
      </c>
      <c r="S102" s="200"/>
      <c r="T102" s="202">
        <f>SUM(T103:T108)</f>
        <v>0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3" t="s">
        <v>150</v>
      </c>
      <c r="AT102" s="204" t="s">
        <v>72</v>
      </c>
      <c r="AU102" s="204" t="s">
        <v>8</v>
      </c>
      <c r="AY102" s="203" t="s">
        <v>151</v>
      </c>
      <c r="BK102" s="205">
        <f>SUM(BK103:BK108)</f>
        <v>0</v>
      </c>
    </row>
    <row r="103" s="2" customFormat="1" ht="16.5" customHeight="1">
      <c r="A103" s="38"/>
      <c r="B103" s="39"/>
      <c r="C103" s="206" t="s">
        <v>79</v>
      </c>
      <c r="D103" s="206" t="s">
        <v>152</v>
      </c>
      <c r="E103" s="207" t="s">
        <v>2902</v>
      </c>
      <c r="F103" s="208" t="s">
        <v>2903</v>
      </c>
      <c r="G103" s="209" t="s">
        <v>254</v>
      </c>
      <c r="H103" s="210">
        <v>1.1770000000000001</v>
      </c>
      <c r="I103" s="211"/>
      <c r="J103" s="212">
        <f>ROUND(I103*H103,2)</f>
        <v>0</v>
      </c>
      <c r="K103" s="208" t="s">
        <v>19</v>
      </c>
      <c r="L103" s="44"/>
      <c r="M103" s="213" t="s">
        <v>19</v>
      </c>
      <c r="N103" s="214" t="s">
        <v>46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150</v>
      </c>
      <c r="AT103" s="217" t="s">
        <v>152</v>
      </c>
      <c r="AU103" s="217" t="s">
        <v>79</v>
      </c>
      <c r="AY103" s="17" t="s">
        <v>151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150</v>
      </c>
      <c r="BK103" s="218">
        <f>ROUND(I103*H103,2)</f>
        <v>0</v>
      </c>
      <c r="BL103" s="17" t="s">
        <v>150</v>
      </c>
      <c r="BM103" s="217" t="s">
        <v>2904</v>
      </c>
    </row>
    <row r="104" s="2" customFormat="1">
      <c r="A104" s="38"/>
      <c r="B104" s="39"/>
      <c r="C104" s="40"/>
      <c r="D104" s="219" t="s">
        <v>157</v>
      </c>
      <c r="E104" s="40"/>
      <c r="F104" s="220" t="s">
        <v>2903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157</v>
      </c>
      <c r="AU104" s="17" t="s">
        <v>79</v>
      </c>
    </row>
    <row r="105" s="2" customFormat="1" ht="16.5" customHeight="1">
      <c r="A105" s="38"/>
      <c r="B105" s="39"/>
      <c r="C105" s="206" t="s">
        <v>86</v>
      </c>
      <c r="D105" s="206" t="s">
        <v>152</v>
      </c>
      <c r="E105" s="207" t="s">
        <v>1669</v>
      </c>
      <c r="F105" s="208" t="s">
        <v>1670</v>
      </c>
      <c r="G105" s="209" t="s">
        <v>248</v>
      </c>
      <c r="H105" s="210">
        <v>13</v>
      </c>
      <c r="I105" s="211"/>
      <c r="J105" s="212">
        <f>ROUND(I105*H105,2)</f>
        <v>0</v>
      </c>
      <c r="K105" s="208" t="s">
        <v>19</v>
      </c>
      <c r="L105" s="44"/>
      <c r="M105" s="213" t="s">
        <v>19</v>
      </c>
      <c r="N105" s="214" t="s">
        <v>46</v>
      </c>
      <c r="O105" s="84"/>
      <c r="P105" s="215">
        <f>O105*H105</f>
        <v>0</v>
      </c>
      <c r="Q105" s="215">
        <v>0.00264</v>
      </c>
      <c r="R105" s="215">
        <f>Q105*H105</f>
        <v>0.034320000000000003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150</v>
      </c>
      <c r="AT105" s="217" t="s">
        <v>152</v>
      </c>
      <c r="AU105" s="217" t="s">
        <v>79</v>
      </c>
      <c r="AY105" s="17" t="s">
        <v>151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150</v>
      </c>
      <c r="BK105" s="218">
        <f>ROUND(I105*H105,2)</f>
        <v>0</v>
      </c>
      <c r="BL105" s="17" t="s">
        <v>150</v>
      </c>
      <c r="BM105" s="217" t="s">
        <v>2905</v>
      </c>
    </row>
    <row r="106" s="2" customFormat="1">
      <c r="A106" s="38"/>
      <c r="B106" s="39"/>
      <c r="C106" s="40"/>
      <c r="D106" s="219" t="s">
        <v>157</v>
      </c>
      <c r="E106" s="40"/>
      <c r="F106" s="220" t="s">
        <v>1670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157</v>
      </c>
      <c r="AU106" s="17" t="s">
        <v>79</v>
      </c>
    </row>
    <row r="107" s="2" customFormat="1" ht="16.5" customHeight="1">
      <c r="A107" s="38"/>
      <c r="B107" s="39"/>
      <c r="C107" s="206" t="s">
        <v>164</v>
      </c>
      <c r="D107" s="206" t="s">
        <v>152</v>
      </c>
      <c r="E107" s="207" t="s">
        <v>1673</v>
      </c>
      <c r="F107" s="208" t="s">
        <v>1674</v>
      </c>
      <c r="G107" s="209" t="s">
        <v>248</v>
      </c>
      <c r="H107" s="210">
        <v>13</v>
      </c>
      <c r="I107" s="211"/>
      <c r="J107" s="212">
        <f>ROUND(I107*H107,2)</f>
        <v>0</v>
      </c>
      <c r="K107" s="208" t="s">
        <v>19</v>
      </c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150</v>
      </c>
      <c r="AT107" s="217" t="s">
        <v>152</v>
      </c>
      <c r="AU107" s="217" t="s">
        <v>79</v>
      </c>
      <c r="AY107" s="17" t="s">
        <v>151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150</v>
      </c>
      <c r="BK107" s="218">
        <f>ROUND(I107*H107,2)</f>
        <v>0</v>
      </c>
      <c r="BL107" s="17" t="s">
        <v>150</v>
      </c>
      <c r="BM107" s="217" t="s">
        <v>2906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1674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79</v>
      </c>
    </row>
    <row r="109" s="11" customFormat="1" ht="25.92" customHeight="1">
      <c r="A109" s="11"/>
      <c r="B109" s="192"/>
      <c r="C109" s="193"/>
      <c r="D109" s="194" t="s">
        <v>72</v>
      </c>
      <c r="E109" s="195" t="s">
        <v>148</v>
      </c>
      <c r="F109" s="195" t="s">
        <v>149</v>
      </c>
      <c r="G109" s="193"/>
      <c r="H109" s="193"/>
      <c r="I109" s="196"/>
      <c r="J109" s="197">
        <f>BK109</f>
        <v>0</v>
      </c>
      <c r="K109" s="193"/>
      <c r="L109" s="198"/>
      <c r="M109" s="199"/>
      <c r="N109" s="200"/>
      <c r="O109" s="200"/>
      <c r="P109" s="201">
        <f>SUM(P110:P119)</f>
        <v>0</v>
      </c>
      <c r="Q109" s="200"/>
      <c r="R109" s="201">
        <f>SUM(R110:R119)</f>
        <v>0</v>
      </c>
      <c r="S109" s="200"/>
      <c r="T109" s="202">
        <f>SUM(T110:T119)</f>
        <v>0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203" t="s">
        <v>150</v>
      </c>
      <c r="AT109" s="204" t="s">
        <v>72</v>
      </c>
      <c r="AU109" s="204" t="s">
        <v>8</v>
      </c>
      <c r="AY109" s="203" t="s">
        <v>151</v>
      </c>
      <c r="BK109" s="205">
        <f>SUM(BK110:BK119)</f>
        <v>0</v>
      </c>
    </row>
    <row r="110" s="2" customFormat="1" ht="16.5" customHeight="1">
      <c r="A110" s="38"/>
      <c r="B110" s="39"/>
      <c r="C110" s="206" t="s">
        <v>79</v>
      </c>
      <c r="D110" s="206" t="s">
        <v>152</v>
      </c>
      <c r="E110" s="207" t="s">
        <v>2907</v>
      </c>
      <c r="F110" s="208" t="s">
        <v>2908</v>
      </c>
      <c r="G110" s="209" t="s">
        <v>1446</v>
      </c>
      <c r="H110" s="210">
        <v>5</v>
      </c>
      <c r="I110" s="211"/>
      <c r="J110" s="212">
        <f>ROUND(I110*H110,2)</f>
        <v>0</v>
      </c>
      <c r="K110" s="208" t="s">
        <v>19</v>
      </c>
      <c r="L110" s="44"/>
      <c r="M110" s="213" t="s">
        <v>19</v>
      </c>
      <c r="N110" s="214" t="s">
        <v>46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150</v>
      </c>
      <c r="AT110" s="217" t="s">
        <v>152</v>
      </c>
      <c r="AU110" s="217" t="s">
        <v>79</v>
      </c>
      <c r="AY110" s="17" t="s">
        <v>151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150</v>
      </c>
      <c r="BK110" s="218">
        <f>ROUND(I110*H110,2)</f>
        <v>0</v>
      </c>
      <c r="BL110" s="17" t="s">
        <v>150</v>
      </c>
      <c r="BM110" s="217" t="s">
        <v>2909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2908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79</v>
      </c>
    </row>
    <row r="112" s="2" customFormat="1" ht="16.5" customHeight="1">
      <c r="A112" s="38"/>
      <c r="B112" s="39"/>
      <c r="C112" s="206" t="s">
        <v>86</v>
      </c>
      <c r="D112" s="206" t="s">
        <v>152</v>
      </c>
      <c r="E112" s="207" t="s">
        <v>2910</v>
      </c>
      <c r="F112" s="208" t="s">
        <v>2911</v>
      </c>
      <c r="G112" s="209" t="s">
        <v>1446</v>
      </c>
      <c r="H112" s="210">
        <v>5</v>
      </c>
      <c r="I112" s="211"/>
      <c r="J112" s="212">
        <f>ROUND(I112*H112,2)</f>
        <v>0</v>
      </c>
      <c r="K112" s="208" t="s">
        <v>19</v>
      </c>
      <c r="L112" s="44"/>
      <c r="M112" s="213" t="s">
        <v>19</v>
      </c>
      <c r="N112" s="214" t="s">
        <v>46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150</v>
      </c>
      <c r="AT112" s="217" t="s">
        <v>152</v>
      </c>
      <c r="AU112" s="217" t="s">
        <v>79</v>
      </c>
      <c r="AY112" s="17" t="s">
        <v>151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150</v>
      </c>
      <c r="BK112" s="218">
        <f>ROUND(I112*H112,2)</f>
        <v>0</v>
      </c>
      <c r="BL112" s="17" t="s">
        <v>150</v>
      </c>
      <c r="BM112" s="217" t="s">
        <v>2912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2911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79</v>
      </c>
    </row>
    <row r="114" s="12" customFormat="1">
      <c r="A114" s="12"/>
      <c r="B114" s="224"/>
      <c r="C114" s="225"/>
      <c r="D114" s="219" t="s">
        <v>159</v>
      </c>
      <c r="E114" s="226" t="s">
        <v>244</v>
      </c>
      <c r="F114" s="227" t="s">
        <v>2913</v>
      </c>
      <c r="G114" s="225"/>
      <c r="H114" s="228">
        <v>5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34" t="s">
        <v>159</v>
      </c>
      <c r="AU114" s="234" t="s">
        <v>79</v>
      </c>
      <c r="AV114" s="12" t="s">
        <v>86</v>
      </c>
      <c r="AW114" s="12" t="s">
        <v>35</v>
      </c>
      <c r="AX114" s="12" t="s">
        <v>79</v>
      </c>
      <c r="AY114" s="234" t="s">
        <v>151</v>
      </c>
    </row>
    <row r="115" s="2" customFormat="1" ht="16.5" customHeight="1">
      <c r="A115" s="38"/>
      <c r="B115" s="39"/>
      <c r="C115" s="206" t="s">
        <v>164</v>
      </c>
      <c r="D115" s="206" t="s">
        <v>152</v>
      </c>
      <c r="E115" s="207" t="s">
        <v>2914</v>
      </c>
      <c r="F115" s="208" t="s">
        <v>2915</v>
      </c>
      <c r="G115" s="209" t="s">
        <v>1446</v>
      </c>
      <c r="H115" s="210">
        <v>2</v>
      </c>
      <c r="I115" s="211"/>
      <c r="J115" s="212">
        <f>ROUND(I115*H115,2)</f>
        <v>0</v>
      </c>
      <c r="K115" s="208" t="s">
        <v>19</v>
      </c>
      <c r="L115" s="44"/>
      <c r="M115" s="213" t="s">
        <v>19</v>
      </c>
      <c r="N115" s="214" t="s">
        <v>46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150</v>
      </c>
      <c r="AT115" s="217" t="s">
        <v>152</v>
      </c>
      <c r="AU115" s="217" t="s">
        <v>79</v>
      </c>
      <c r="AY115" s="17" t="s">
        <v>151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150</v>
      </c>
      <c r="BK115" s="218">
        <f>ROUND(I115*H115,2)</f>
        <v>0</v>
      </c>
      <c r="BL115" s="17" t="s">
        <v>150</v>
      </c>
      <c r="BM115" s="217" t="s">
        <v>2916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2917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79</v>
      </c>
    </row>
    <row r="117" s="2" customFormat="1" ht="16.5" customHeight="1">
      <c r="A117" s="38"/>
      <c r="B117" s="39"/>
      <c r="C117" s="206" t="s">
        <v>150</v>
      </c>
      <c r="D117" s="206" t="s">
        <v>152</v>
      </c>
      <c r="E117" s="207" t="s">
        <v>2918</v>
      </c>
      <c r="F117" s="208" t="s">
        <v>2919</v>
      </c>
      <c r="G117" s="209" t="s">
        <v>1446</v>
      </c>
      <c r="H117" s="210">
        <v>10</v>
      </c>
      <c r="I117" s="211"/>
      <c r="J117" s="212">
        <f>ROUND(I117*H117,2)</f>
        <v>0</v>
      </c>
      <c r="K117" s="208" t="s">
        <v>19</v>
      </c>
      <c r="L117" s="44"/>
      <c r="M117" s="213" t="s">
        <v>19</v>
      </c>
      <c r="N117" s="214" t="s">
        <v>46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150</v>
      </c>
      <c r="AT117" s="217" t="s">
        <v>152</v>
      </c>
      <c r="AU117" s="217" t="s">
        <v>79</v>
      </c>
      <c r="AY117" s="17" t="s">
        <v>151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150</v>
      </c>
      <c r="BK117" s="218">
        <f>ROUND(I117*H117,2)</f>
        <v>0</v>
      </c>
      <c r="BL117" s="17" t="s">
        <v>150</v>
      </c>
      <c r="BM117" s="217" t="s">
        <v>2920</v>
      </c>
    </row>
    <row r="118" s="2" customFormat="1">
      <c r="A118" s="38"/>
      <c r="B118" s="39"/>
      <c r="C118" s="40"/>
      <c r="D118" s="219" t="s">
        <v>157</v>
      </c>
      <c r="E118" s="40"/>
      <c r="F118" s="220" t="s">
        <v>2919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157</v>
      </c>
      <c r="AU118" s="17" t="s">
        <v>79</v>
      </c>
    </row>
    <row r="119" s="12" customFormat="1">
      <c r="A119" s="12"/>
      <c r="B119" s="224"/>
      <c r="C119" s="225"/>
      <c r="D119" s="219" t="s">
        <v>159</v>
      </c>
      <c r="E119" s="226" t="s">
        <v>271</v>
      </c>
      <c r="F119" s="227" t="s">
        <v>2921</v>
      </c>
      <c r="G119" s="225"/>
      <c r="H119" s="228">
        <v>10</v>
      </c>
      <c r="I119" s="229"/>
      <c r="J119" s="225"/>
      <c r="K119" s="225"/>
      <c r="L119" s="230"/>
      <c r="M119" s="259"/>
      <c r="N119" s="260"/>
      <c r="O119" s="260"/>
      <c r="P119" s="260"/>
      <c r="Q119" s="260"/>
      <c r="R119" s="260"/>
      <c r="S119" s="260"/>
      <c r="T119" s="261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34" t="s">
        <v>159</v>
      </c>
      <c r="AU119" s="234" t="s">
        <v>79</v>
      </c>
      <c r="AV119" s="12" t="s">
        <v>86</v>
      </c>
      <c r="AW119" s="12" t="s">
        <v>35</v>
      </c>
      <c r="AX119" s="12" t="s">
        <v>79</v>
      </c>
      <c r="AY119" s="234" t="s">
        <v>151</v>
      </c>
    </row>
    <row r="120" s="2" customFormat="1" ht="6.96" customHeight="1">
      <c r="A120" s="38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44"/>
      <c r="M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</sheetData>
  <sheetProtection sheet="1" autoFilter="0" formatColumns="0" formatRows="0" objects="1" scenarios="1" spinCount="100000" saltValue="FC6ynrHZ3FE6BeuGf75JgqBSUpBD9ib7yHd3/qwxoFjuGnIaOlm/Qh0GzNmWPgTX1727rhc62TMvinzklY05pQ==" hashValue="YSQs0/J4TMOAmsnsXn1gzSJmNX7S1ekluHDy3Si5jQY7Zds27ObZFzvyu2FK2LehYkzlfTksR5Vzg8UGDECz9g==" algorithmName="SHA-512" password="CC35"/>
  <autoFilter ref="C87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20"/>
    </row>
    <row r="4" s="1" customFormat="1" ht="24.96" customHeight="1">
      <c r="B4" s="20"/>
      <c r="C4" s="141" t="s">
        <v>2922</v>
      </c>
      <c r="H4" s="20"/>
    </row>
    <row r="5" s="1" customFormat="1" ht="12" customHeight="1">
      <c r="B5" s="20"/>
      <c r="C5" s="273" t="s">
        <v>13</v>
      </c>
      <c r="D5" s="150" t="s">
        <v>14</v>
      </c>
      <c r="E5" s="1"/>
      <c r="F5" s="1"/>
      <c r="H5" s="20"/>
    </row>
    <row r="6" s="1" customFormat="1" ht="36.96" customHeight="1">
      <c r="B6" s="20"/>
      <c r="C6" s="274" t="s">
        <v>16</v>
      </c>
      <c r="D6" s="275" t="s">
        <v>17</v>
      </c>
      <c r="E6" s="1"/>
      <c r="F6" s="1"/>
      <c r="H6" s="20"/>
    </row>
    <row r="7" s="1" customFormat="1" ht="16.5" customHeight="1">
      <c r="B7" s="20"/>
      <c r="C7" s="143" t="s">
        <v>23</v>
      </c>
      <c r="D7" s="147" t="str">
        <f>'Rekapitulace stavby'!AN8</f>
        <v>21.12.2023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0" customFormat="1" ht="29.28" customHeight="1">
      <c r="A9" s="181"/>
      <c r="B9" s="276"/>
      <c r="C9" s="277" t="s">
        <v>54</v>
      </c>
      <c r="D9" s="278" t="s">
        <v>55</v>
      </c>
      <c r="E9" s="278" t="s">
        <v>137</v>
      </c>
      <c r="F9" s="279" t="s">
        <v>2923</v>
      </c>
      <c r="G9" s="181"/>
      <c r="H9" s="276"/>
    </row>
    <row r="10" s="2" customFormat="1" ht="26.4" customHeight="1">
      <c r="A10" s="38"/>
      <c r="B10" s="44"/>
      <c r="C10" s="280" t="s">
        <v>2924</v>
      </c>
      <c r="D10" s="280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81" t="s">
        <v>124</v>
      </c>
      <c r="D11" s="282" t="s">
        <v>124</v>
      </c>
      <c r="E11" s="283" t="s">
        <v>19</v>
      </c>
      <c r="F11" s="284">
        <v>1</v>
      </c>
      <c r="G11" s="38"/>
      <c r="H11" s="44"/>
    </row>
    <row r="12" s="2" customFormat="1" ht="16.8" customHeight="1">
      <c r="A12" s="38"/>
      <c r="B12" s="44"/>
      <c r="C12" s="285" t="s">
        <v>124</v>
      </c>
      <c r="D12" s="285" t="s">
        <v>160</v>
      </c>
      <c r="E12" s="17" t="s">
        <v>19</v>
      </c>
      <c r="F12" s="286">
        <v>1</v>
      </c>
      <c r="G12" s="38"/>
      <c r="H12" s="44"/>
    </row>
    <row r="13" s="2" customFormat="1" ht="16.8" customHeight="1">
      <c r="A13" s="38"/>
      <c r="B13" s="44"/>
      <c r="C13" s="281" t="s">
        <v>301</v>
      </c>
      <c r="D13" s="282" t="s">
        <v>301</v>
      </c>
      <c r="E13" s="283" t="s">
        <v>19</v>
      </c>
      <c r="F13" s="284">
        <v>0</v>
      </c>
      <c r="G13" s="38"/>
      <c r="H13" s="44"/>
    </row>
    <row r="14" s="2" customFormat="1" ht="16.8" customHeight="1">
      <c r="A14" s="38"/>
      <c r="B14" s="44"/>
      <c r="C14" s="285" t="s">
        <v>301</v>
      </c>
      <c r="D14" s="285" t="s">
        <v>2925</v>
      </c>
      <c r="E14" s="17" t="s">
        <v>19</v>
      </c>
      <c r="F14" s="286">
        <v>0</v>
      </c>
      <c r="G14" s="38"/>
      <c r="H14" s="44"/>
    </row>
    <row r="15" s="2" customFormat="1" ht="16.8" customHeight="1">
      <c r="A15" s="38"/>
      <c r="B15" s="44"/>
      <c r="C15" s="281" t="s">
        <v>250</v>
      </c>
      <c r="D15" s="282" t="s">
        <v>250</v>
      </c>
      <c r="E15" s="283" t="s">
        <v>19</v>
      </c>
      <c r="F15" s="284">
        <v>0</v>
      </c>
      <c r="G15" s="38"/>
      <c r="H15" s="44"/>
    </row>
    <row r="16" s="2" customFormat="1" ht="16.8" customHeight="1">
      <c r="A16" s="38"/>
      <c r="B16" s="44"/>
      <c r="C16" s="285" t="s">
        <v>250</v>
      </c>
      <c r="D16" s="285" t="s">
        <v>2926</v>
      </c>
      <c r="E16" s="17" t="s">
        <v>19</v>
      </c>
      <c r="F16" s="286">
        <v>0</v>
      </c>
      <c r="G16" s="38"/>
      <c r="H16" s="44"/>
    </row>
    <row r="17" s="2" customFormat="1" ht="16.8" customHeight="1">
      <c r="A17" s="38"/>
      <c r="B17" s="44"/>
      <c r="C17" s="281" t="s">
        <v>125</v>
      </c>
      <c r="D17" s="282" t="s">
        <v>125</v>
      </c>
      <c r="E17" s="283" t="s">
        <v>19</v>
      </c>
      <c r="F17" s="284">
        <v>1</v>
      </c>
      <c r="G17" s="38"/>
      <c r="H17" s="44"/>
    </row>
    <row r="18" s="2" customFormat="1" ht="16.8" customHeight="1">
      <c r="A18" s="38"/>
      <c r="B18" s="44"/>
      <c r="C18" s="285" t="s">
        <v>125</v>
      </c>
      <c r="D18" s="285" t="s">
        <v>193</v>
      </c>
      <c r="E18" s="17" t="s">
        <v>19</v>
      </c>
      <c r="F18" s="286">
        <v>1</v>
      </c>
      <c r="G18" s="38"/>
      <c r="H18" s="44"/>
    </row>
    <row r="19" s="2" customFormat="1" ht="26.4" customHeight="1">
      <c r="A19" s="38"/>
      <c r="B19" s="44"/>
      <c r="C19" s="280" t="s">
        <v>2927</v>
      </c>
      <c r="D19" s="280" t="s">
        <v>89</v>
      </c>
      <c r="E19" s="38"/>
      <c r="F19" s="38"/>
      <c r="G19" s="38"/>
      <c r="H19" s="44"/>
    </row>
    <row r="20" s="2" customFormat="1" ht="16.8" customHeight="1">
      <c r="A20" s="38"/>
      <c r="B20" s="44"/>
      <c r="C20" s="281" t="s">
        <v>124</v>
      </c>
      <c r="D20" s="282" t="s">
        <v>124</v>
      </c>
      <c r="E20" s="283" t="s">
        <v>19</v>
      </c>
      <c r="F20" s="284">
        <v>285.34199999999998</v>
      </c>
      <c r="G20" s="38"/>
      <c r="H20" s="44"/>
    </row>
    <row r="21" s="2" customFormat="1" ht="16.8" customHeight="1">
      <c r="A21" s="38"/>
      <c r="B21" s="44"/>
      <c r="C21" s="285" t="s">
        <v>124</v>
      </c>
      <c r="D21" s="285" t="s">
        <v>276</v>
      </c>
      <c r="E21" s="17" t="s">
        <v>19</v>
      </c>
      <c r="F21" s="286">
        <v>285.34199999999998</v>
      </c>
      <c r="G21" s="38"/>
      <c r="H21" s="44"/>
    </row>
    <row r="22" s="2" customFormat="1" ht="16.8" customHeight="1">
      <c r="A22" s="38"/>
      <c r="B22" s="44"/>
      <c r="C22" s="281" t="s">
        <v>244</v>
      </c>
      <c r="D22" s="282" t="s">
        <v>244</v>
      </c>
      <c r="E22" s="283" t="s">
        <v>19</v>
      </c>
      <c r="F22" s="284">
        <v>9.625</v>
      </c>
      <c r="G22" s="38"/>
      <c r="H22" s="44"/>
    </row>
    <row r="23" s="2" customFormat="1" ht="16.8" customHeight="1">
      <c r="A23" s="38"/>
      <c r="B23" s="44"/>
      <c r="C23" s="285" t="s">
        <v>244</v>
      </c>
      <c r="D23" s="285" t="s">
        <v>245</v>
      </c>
      <c r="E23" s="17" t="s">
        <v>19</v>
      </c>
      <c r="F23" s="286">
        <v>9.625</v>
      </c>
      <c r="G23" s="38"/>
      <c r="H23" s="44"/>
    </row>
    <row r="24" s="2" customFormat="1" ht="16.8" customHeight="1">
      <c r="A24" s="38"/>
      <c r="B24" s="44"/>
      <c r="C24" s="281" t="s">
        <v>238</v>
      </c>
      <c r="D24" s="282" t="s">
        <v>238</v>
      </c>
      <c r="E24" s="283" t="s">
        <v>19</v>
      </c>
      <c r="F24" s="284">
        <v>1.925</v>
      </c>
      <c r="G24" s="38"/>
      <c r="H24" s="44"/>
    </row>
    <row r="25" s="2" customFormat="1" ht="16.8" customHeight="1">
      <c r="A25" s="38"/>
      <c r="B25" s="44"/>
      <c r="C25" s="285" t="s">
        <v>238</v>
      </c>
      <c r="D25" s="285" t="s">
        <v>239</v>
      </c>
      <c r="E25" s="17" t="s">
        <v>19</v>
      </c>
      <c r="F25" s="286">
        <v>1.925</v>
      </c>
      <c r="G25" s="38"/>
      <c r="H25" s="44"/>
    </row>
    <row r="26" s="2" customFormat="1" ht="16.8" customHeight="1">
      <c r="A26" s="38"/>
      <c r="B26" s="44"/>
      <c r="C26" s="281" t="s">
        <v>271</v>
      </c>
      <c r="D26" s="282" t="s">
        <v>271</v>
      </c>
      <c r="E26" s="283" t="s">
        <v>19</v>
      </c>
      <c r="F26" s="284">
        <v>750.89999999999998</v>
      </c>
      <c r="G26" s="38"/>
      <c r="H26" s="44"/>
    </row>
    <row r="27" s="2" customFormat="1" ht="16.8" customHeight="1">
      <c r="A27" s="38"/>
      <c r="B27" s="44"/>
      <c r="C27" s="285" t="s">
        <v>271</v>
      </c>
      <c r="D27" s="285" t="s">
        <v>272</v>
      </c>
      <c r="E27" s="17" t="s">
        <v>19</v>
      </c>
      <c r="F27" s="286">
        <v>750.89999999999998</v>
      </c>
      <c r="G27" s="38"/>
      <c r="H27" s="44"/>
    </row>
    <row r="28" s="2" customFormat="1" ht="16.8" customHeight="1">
      <c r="A28" s="38"/>
      <c r="B28" s="44"/>
      <c r="C28" s="281" t="s">
        <v>322</v>
      </c>
      <c r="D28" s="282" t="s">
        <v>322</v>
      </c>
      <c r="E28" s="283" t="s">
        <v>19</v>
      </c>
      <c r="F28" s="284">
        <v>132</v>
      </c>
      <c r="G28" s="38"/>
      <c r="H28" s="44"/>
    </row>
    <row r="29" s="2" customFormat="1" ht="16.8" customHeight="1">
      <c r="A29" s="38"/>
      <c r="B29" s="44"/>
      <c r="C29" s="285" t="s">
        <v>322</v>
      </c>
      <c r="D29" s="285" t="s">
        <v>302</v>
      </c>
      <c r="E29" s="17" t="s">
        <v>19</v>
      </c>
      <c r="F29" s="286">
        <v>132</v>
      </c>
      <c r="G29" s="38"/>
      <c r="H29" s="44"/>
    </row>
    <row r="30" s="2" customFormat="1" ht="16.8" customHeight="1">
      <c r="A30" s="38"/>
      <c r="B30" s="44"/>
      <c r="C30" s="281" t="s">
        <v>317</v>
      </c>
      <c r="D30" s="282" t="s">
        <v>317</v>
      </c>
      <c r="E30" s="283" t="s">
        <v>19</v>
      </c>
      <c r="F30" s="284">
        <v>61</v>
      </c>
      <c r="G30" s="38"/>
      <c r="H30" s="44"/>
    </row>
    <row r="31" s="2" customFormat="1" ht="16.8" customHeight="1">
      <c r="A31" s="38"/>
      <c r="B31" s="44"/>
      <c r="C31" s="285" t="s">
        <v>317</v>
      </c>
      <c r="D31" s="285" t="s">
        <v>318</v>
      </c>
      <c r="E31" s="17" t="s">
        <v>19</v>
      </c>
      <c r="F31" s="286">
        <v>61</v>
      </c>
      <c r="G31" s="38"/>
      <c r="H31" s="44"/>
    </row>
    <row r="32" s="2" customFormat="1" ht="16.8" customHeight="1">
      <c r="A32" s="38"/>
      <c r="B32" s="44"/>
      <c r="C32" s="281" t="s">
        <v>312</v>
      </c>
      <c r="D32" s="282" t="s">
        <v>312</v>
      </c>
      <c r="E32" s="283" t="s">
        <v>19</v>
      </c>
      <c r="F32" s="284">
        <v>66</v>
      </c>
      <c r="G32" s="38"/>
      <c r="H32" s="44"/>
    </row>
    <row r="33" s="2" customFormat="1" ht="16.8" customHeight="1">
      <c r="A33" s="38"/>
      <c r="B33" s="44"/>
      <c r="C33" s="285" t="s">
        <v>312</v>
      </c>
      <c r="D33" s="285" t="s">
        <v>313</v>
      </c>
      <c r="E33" s="17" t="s">
        <v>19</v>
      </c>
      <c r="F33" s="286">
        <v>66</v>
      </c>
      <c r="G33" s="38"/>
      <c r="H33" s="44"/>
    </row>
    <row r="34" s="2" customFormat="1" ht="16.8" customHeight="1">
      <c r="A34" s="38"/>
      <c r="B34" s="44"/>
      <c r="C34" s="281" t="s">
        <v>306</v>
      </c>
      <c r="D34" s="282" t="s">
        <v>306</v>
      </c>
      <c r="E34" s="283" t="s">
        <v>19</v>
      </c>
      <c r="F34" s="284">
        <v>3.2999999999999998</v>
      </c>
      <c r="G34" s="38"/>
      <c r="H34" s="44"/>
    </row>
    <row r="35" s="2" customFormat="1" ht="16.8" customHeight="1">
      <c r="A35" s="38"/>
      <c r="B35" s="44"/>
      <c r="C35" s="285" t="s">
        <v>306</v>
      </c>
      <c r="D35" s="285" t="s">
        <v>307</v>
      </c>
      <c r="E35" s="17" t="s">
        <v>19</v>
      </c>
      <c r="F35" s="286">
        <v>3.2999999999999998</v>
      </c>
      <c r="G35" s="38"/>
      <c r="H35" s="44"/>
    </row>
    <row r="36" s="2" customFormat="1" ht="16.8" customHeight="1">
      <c r="A36" s="38"/>
      <c r="B36" s="44"/>
      <c r="C36" s="281" t="s">
        <v>301</v>
      </c>
      <c r="D36" s="282" t="s">
        <v>301</v>
      </c>
      <c r="E36" s="283" t="s">
        <v>19</v>
      </c>
      <c r="F36" s="284">
        <v>132</v>
      </c>
      <c r="G36" s="38"/>
      <c r="H36" s="44"/>
    </row>
    <row r="37" s="2" customFormat="1" ht="16.8" customHeight="1">
      <c r="A37" s="38"/>
      <c r="B37" s="44"/>
      <c r="C37" s="285" t="s">
        <v>301</v>
      </c>
      <c r="D37" s="285" t="s">
        <v>302</v>
      </c>
      <c r="E37" s="17" t="s">
        <v>19</v>
      </c>
      <c r="F37" s="286">
        <v>132</v>
      </c>
      <c r="G37" s="38"/>
      <c r="H37" s="44"/>
    </row>
    <row r="38" s="2" customFormat="1" ht="16.8" customHeight="1">
      <c r="A38" s="38"/>
      <c r="B38" s="44"/>
      <c r="C38" s="281" t="s">
        <v>345</v>
      </c>
      <c r="D38" s="282" t="s">
        <v>345</v>
      </c>
      <c r="E38" s="283" t="s">
        <v>19</v>
      </c>
      <c r="F38" s="284">
        <v>157.80000000000001</v>
      </c>
      <c r="G38" s="38"/>
      <c r="H38" s="44"/>
    </row>
    <row r="39" s="2" customFormat="1" ht="16.8" customHeight="1">
      <c r="A39" s="38"/>
      <c r="B39" s="44"/>
      <c r="C39" s="285" t="s">
        <v>345</v>
      </c>
      <c r="D39" s="285" t="s">
        <v>346</v>
      </c>
      <c r="E39" s="17" t="s">
        <v>19</v>
      </c>
      <c r="F39" s="286">
        <v>157.80000000000001</v>
      </c>
      <c r="G39" s="38"/>
      <c r="H39" s="44"/>
    </row>
    <row r="40" s="2" customFormat="1" ht="16.8" customHeight="1">
      <c r="A40" s="38"/>
      <c r="B40" s="44"/>
      <c r="C40" s="281" t="s">
        <v>350</v>
      </c>
      <c r="D40" s="282" t="s">
        <v>350</v>
      </c>
      <c r="E40" s="283" t="s">
        <v>19</v>
      </c>
      <c r="F40" s="284">
        <v>103.40000000000001</v>
      </c>
      <c r="G40" s="38"/>
      <c r="H40" s="44"/>
    </row>
    <row r="41" s="2" customFormat="1" ht="16.8" customHeight="1">
      <c r="A41" s="38"/>
      <c r="B41" s="44"/>
      <c r="C41" s="285" t="s">
        <v>350</v>
      </c>
      <c r="D41" s="285" t="s">
        <v>351</v>
      </c>
      <c r="E41" s="17" t="s">
        <v>19</v>
      </c>
      <c r="F41" s="286">
        <v>103.40000000000001</v>
      </c>
      <c r="G41" s="38"/>
      <c r="H41" s="44"/>
    </row>
    <row r="42" s="2" customFormat="1" ht="16.8" customHeight="1">
      <c r="A42" s="38"/>
      <c r="B42" s="44"/>
      <c r="C42" s="281" t="s">
        <v>280</v>
      </c>
      <c r="D42" s="282" t="s">
        <v>280</v>
      </c>
      <c r="E42" s="283" t="s">
        <v>19</v>
      </c>
      <c r="F42" s="284">
        <v>150.18000000000001</v>
      </c>
      <c r="G42" s="38"/>
      <c r="H42" s="44"/>
    </row>
    <row r="43" s="2" customFormat="1" ht="16.8" customHeight="1">
      <c r="A43" s="38"/>
      <c r="B43" s="44"/>
      <c r="C43" s="285" t="s">
        <v>280</v>
      </c>
      <c r="D43" s="285" t="s">
        <v>281</v>
      </c>
      <c r="E43" s="17" t="s">
        <v>19</v>
      </c>
      <c r="F43" s="286">
        <v>150.18000000000001</v>
      </c>
      <c r="G43" s="38"/>
      <c r="H43" s="44"/>
    </row>
    <row r="44" s="2" customFormat="1" ht="16.8" customHeight="1">
      <c r="A44" s="38"/>
      <c r="B44" s="44"/>
      <c r="C44" s="281" t="s">
        <v>355</v>
      </c>
      <c r="D44" s="282" t="s">
        <v>355</v>
      </c>
      <c r="E44" s="283" t="s">
        <v>19</v>
      </c>
      <c r="F44" s="284">
        <v>103.40000000000001</v>
      </c>
      <c r="G44" s="38"/>
      <c r="H44" s="44"/>
    </row>
    <row r="45" s="2" customFormat="1" ht="16.8" customHeight="1">
      <c r="A45" s="38"/>
      <c r="B45" s="44"/>
      <c r="C45" s="285" t="s">
        <v>355</v>
      </c>
      <c r="D45" s="285" t="s">
        <v>356</v>
      </c>
      <c r="E45" s="17" t="s">
        <v>19</v>
      </c>
      <c r="F45" s="286">
        <v>103.40000000000001</v>
      </c>
      <c r="G45" s="38"/>
      <c r="H45" s="44"/>
    </row>
    <row r="46" s="2" customFormat="1" ht="16.8" customHeight="1">
      <c r="A46" s="38"/>
      <c r="B46" s="44"/>
      <c r="C46" s="281" t="s">
        <v>340</v>
      </c>
      <c r="D46" s="282" t="s">
        <v>340</v>
      </c>
      <c r="E46" s="283" t="s">
        <v>19</v>
      </c>
      <c r="F46" s="284">
        <v>49</v>
      </c>
      <c r="G46" s="38"/>
      <c r="H46" s="44"/>
    </row>
    <row r="47" s="2" customFormat="1" ht="16.8" customHeight="1">
      <c r="A47" s="38"/>
      <c r="B47" s="44"/>
      <c r="C47" s="285" t="s">
        <v>340</v>
      </c>
      <c r="D47" s="285" t="s">
        <v>341</v>
      </c>
      <c r="E47" s="17" t="s">
        <v>19</v>
      </c>
      <c r="F47" s="286">
        <v>49</v>
      </c>
      <c r="G47" s="38"/>
      <c r="H47" s="44"/>
    </row>
    <row r="48" s="2" customFormat="1" ht="16.8" customHeight="1">
      <c r="A48" s="38"/>
      <c r="B48" s="44"/>
      <c r="C48" s="281" t="s">
        <v>328</v>
      </c>
      <c r="D48" s="282" t="s">
        <v>328</v>
      </c>
      <c r="E48" s="283" t="s">
        <v>19</v>
      </c>
      <c r="F48" s="284">
        <v>58.5</v>
      </c>
      <c r="G48" s="38"/>
      <c r="H48" s="44"/>
    </row>
    <row r="49" s="2" customFormat="1" ht="16.8" customHeight="1">
      <c r="A49" s="38"/>
      <c r="B49" s="44"/>
      <c r="C49" s="285" t="s">
        <v>328</v>
      </c>
      <c r="D49" s="285" t="s">
        <v>295</v>
      </c>
      <c r="E49" s="17" t="s">
        <v>19</v>
      </c>
      <c r="F49" s="286">
        <v>58.5</v>
      </c>
      <c r="G49" s="38"/>
      <c r="H49" s="44"/>
    </row>
    <row r="50" s="2" customFormat="1" ht="16.8" customHeight="1">
      <c r="A50" s="38"/>
      <c r="B50" s="44"/>
      <c r="C50" s="281" t="s">
        <v>332</v>
      </c>
      <c r="D50" s="282" t="s">
        <v>332</v>
      </c>
      <c r="E50" s="283" t="s">
        <v>19</v>
      </c>
      <c r="F50" s="284">
        <v>56.590000000000003</v>
      </c>
      <c r="G50" s="38"/>
      <c r="H50" s="44"/>
    </row>
    <row r="51" s="2" customFormat="1" ht="16.8" customHeight="1">
      <c r="A51" s="38"/>
      <c r="B51" s="44"/>
      <c r="C51" s="285" t="s">
        <v>332</v>
      </c>
      <c r="D51" s="285" t="s">
        <v>333</v>
      </c>
      <c r="E51" s="17" t="s">
        <v>19</v>
      </c>
      <c r="F51" s="286">
        <v>56.590000000000003</v>
      </c>
      <c r="G51" s="38"/>
      <c r="H51" s="44"/>
    </row>
    <row r="52" s="2" customFormat="1" ht="16.8" customHeight="1">
      <c r="A52" s="38"/>
      <c r="B52" s="44"/>
      <c r="C52" s="281" t="s">
        <v>1069</v>
      </c>
      <c r="D52" s="282" t="s">
        <v>1069</v>
      </c>
      <c r="E52" s="283" t="s">
        <v>19</v>
      </c>
      <c r="F52" s="284">
        <v>3.7949999999999999</v>
      </c>
      <c r="G52" s="38"/>
      <c r="H52" s="44"/>
    </row>
    <row r="53" s="2" customFormat="1" ht="16.8" customHeight="1">
      <c r="A53" s="38"/>
      <c r="B53" s="44"/>
      <c r="C53" s="285" t="s">
        <v>1069</v>
      </c>
      <c r="D53" s="285" t="s">
        <v>2928</v>
      </c>
      <c r="E53" s="17" t="s">
        <v>19</v>
      </c>
      <c r="F53" s="286">
        <v>3.7949999999999999</v>
      </c>
      <c r="G53" s="38"/>
      <c r="H53" s="44"/>
    </row>
    <row r="54" s="2" customFormat="1" ht="16.8" customHeight="1">
      <c r="A54" s="38"/>
      <c r="B54" s="44"/>
      <c r="C54" s="281" t="s">
        <v>384</v>
      </c>
      <c r="D54" s="282" t="s">
        <v>384</v>
      </c>
      <c r="E54" s="283" t="s">
        <v>19</v>
      </c>
      <c r="F54" s="284">
        <v>10</v>
      </c>
      <c r="G54" s="38"/>
      <c r="H54" s="44"/>
    </row>
    <row r="55" s="2" customFormat="1" ht="16.8" customHeight="1">
      <c r="A55" s="38"/>
      <c r="B55" s="44"/>
      <c r="C55" s="285" t="s">
        <v>384</v>
      </c>
      <c r="D55" s="285" t="s">
        <v>385</v>
      </c>
      <c r="E55" s="17" t="s">
        <v>19</v>
      </c>
      <c r="F55" s="286">
        <v>10</v>
      </c>
      <c r="G55" s="38"/>
      <c r="H55" s="44"/>
    </row>
    <row r="56" s="2" customFormat="1" ht="16.8" customHeight="1">
      <c r="A56" s="38"/>
      <c r="B56" s="44"/>
      <c r="C56" s="281" t="s">
        <v>390</v>
      </c>
      <c r="D56" s="282" t="s">
        <v>390</v>
      </c>
      <c r="E56" s="283" t="s">
        <v>19</v>
      </c>
      <c r="F56" s="284">
        <v>2</v>
      </c>
      <c r="G56" s="38"/>
      <c r="H56" s="44"/>
    </row>
    <row r="57" s="2" customFormat="1" ht="16.8" customHeight="1">
      <c r="A57" s="38"/>
      <c r="B57" s="44"/>
      <c r="C57" s="285" t="s">
        <v>19</v>
      </c>
      <c r="D57" s="285" t="s">
        <v>389</v>
      </c>
      <c r="E57" s="17" t="s">
        <v>19</v>
      </c>
      <c r="F57" s="286">
        <v>0</v>
      </c>
      <c r="G57" s="38"/>
      <c r="H57" s="44"/>
    </row>
    <row r="58" s="2" customFormat="1" ht="16.8" customHeight="1">
      <c r="A58" s="38"/>
      <c r="B58" s="44"/>
      <c r="C58" s="285" t="s">
        <v>390</v>
      </c>
      <c r="D58" s="285" t="s">
        <v>391</v>
      </c>
      <c r="E58" s="17" t="s">
        <v>19</v>
      </c>
      <c r="F58" s="286">
        <v>2</v>
      </c>
      <c r="G58" s="38"/>
      <c r="H58" s="44"/>
    </row>
    <row r="59" s="2" customFormat="1" ht="16.8" customHeight="1">
      <c r="A59" s="38"/>
      <c r="B59" s="44"/>
      <c r="C59" s="281" t="s">
        <v>410</v>
      </c>
      <c r="D59" s="282" t="s">
        <v>410</v>
      </c>
      <c r="E59" s="283" t="s">
        <v>19</v>
      </c>
      <c r="F59" s="284">
        <v>22</v>
      </c>
      <c r="G59" s="38"/>
      <c r="H59" s="44"/>
    </row>
    <row r="60" s="2" customFormat="1" ht="16.8" customHeight="1">
      <c r="A60" s="38"/>
      <c r="B60" s="44"/>
      <c r="C60" s="285" t="s">
        <v>410</v>
      </c>
      <c r="D60" s="285" t="s">
        <v>375</v>
      </c>
      <c r="E60" s="17" t="s">
        <v>19</v>
      </c>
      <c r="F60" s="286">
        <v>22</v>
      </c>
      <c r="G60" s="38"/>
      <c r="H60" s="44"/>
    </row>
    <row r="61" s="2" customFormat="1" ht="16.8" customHeight="1">
      <c r="A61" s="38"/>
      <c r="B61" s="44"/>
      <c r="C61" s="281" t="s">
        <v>414</v>
      </c>
      <c r="D61" s="282" t="s">
        <v>414</v>
      </c>
      <c r="E61" s="283" t="s">
        <v>19</v>
      </c>
      <c r="F61" s="284">
        <v>12</v>
      </c>
      <c r="G61" s="38"/>
      <c r="H61" s="44"/>
    </row>
    <row r="62" s="2" customFormat="1" ht="16.8" customHeight="1">
      <c r="A62" s="38"/>
      <c r="B62" s="44"/>
      <c r="C62" s="285" t="s">
        <v>414</v>
      </c>
      <c r="D62" s="285" t="s">
        <v>415</v>
      </c>
      <c r="E62" s="17" t="s">
        <v>19</v>
      </c>
      <c r="F62" s="286">
        <v>12</v>
      </c>
      <c r="G62" s="38"/>
      <c r="H62" s="44"/>
    </row>
    <row r="63" s="2" customFormat="1" ht="16.8" customHeight="1">
      <c r="A63" s="38"/>
      <c r="B63" s="44"/>
      <c r="C63" s="281" t="s">
        <v>379</v>
      </c>
      <c r="D63" s="282" t="s">
        <v>379</v>
      </c>
      <c r="E63" s="283" t="s">
        <v>19</v>
      </c>
      <c r="F63" s="284">
        <v>2</v>
      </c>
      <c r="G63" s="38"/>
      <c r="H63" s="44"/>
    </row>
    <row r="64" s="2" customFormat="1" ht="16.8" customHeight="1">
      <c r="A64" s="38"/>
      <c r="B64" s="44"/>
      <c r="C64" s="285" t="s">
        <v>379</v>
      </c>
      <c r="D64" s="285" t="s">
        <v>380</v>
      </c>
      <c r="E64" s="17" t="s">
        <v>19</v>
      </c>
      <c r="F64" s="286">
        <v>2</v>
      </c>
      <c r="G64" s="38"/>
      <c r="H64" s="44"/>
    </row>
    <row r="65" s="2" customFormat="1" ht="16.8" customHeight="1">
      <c r="A65" s="38"/>
      <c r="B65" s="44"/>
      <c r="C65" s="281" t="s">
        <v>294</v>
      </c>
      <c r="D65" s="282" t="s">
        <v>294</v>
      </c>
      <c r="E65" s="283" t="s">
        <v>19</v>
      </c>
      <c r="F65" s="284">
        <v>58.5</v>
      </c>
      <c r="G65" s="38"/>
      <c r="H65" s="44"/>
    </row>
    <row r="66" s="2" customFormat="1" ht="16.8" customHeight="1">
      <c r="A66" s="38"/>
      <c r="B66" s="44"/>
      <c r="C66" s="285" t="s">
        <v>294</v>
      </c>
      <c r="D66" s="285" t="s">
        <v>295</v>
      </c>
      <c r="E66" s="17" t="s">
        <v>19</v>
      </c>
      <c r="F66" s="286">
        <v>58.5</v>
      </c>
      <c r="G66" s="38"/>
      <c r="H66" s="44"/>
    </row>
    <row r="67" s="2" customFormat="1" ht="16.8" customHeight="1">
      <c r="A67" s="38"/>
      <c r="B67" s="44"/>
      <c r="C67" s="281" t="s">
        <v>361</v>
      </c>
      <c r="D67" s="282" t="s">
        <v>361</v>
      </c>
      <c r="E67" s="283" t="s">
        <v>19</v>
      </c>
      <c r="F67" s="284">
        <v>12</v>
      </c>
      <c r="G67" s="38"/>
      <c r="H67" s="44"/>
    </row>
    <row r="68" s="2" customFormat="1" ht="16.8" customHeight="1">
      <c r="A68" s="38"/>
      <c r="B68" s="44"/>
      <c r="C68" s="285" t="s">
        <v>361</v>
      </c>
      <c r="D68" s="285" t="s">
        <v>362</v>
      </c>
      <c r="E68" s="17" t="s">
        <v>19</v>
      </c>
      <c r="F68" s="286">
        <v>12</v>
      </c>
      <c r="G68" s="38"/>
      <c r="H68" s="44"/>
    </row>
    <row r="69" s="2" customFormat="1" ht="16.8" customHeight="1">
      <c r="A69" s="38"/>
      <c r="B69" s="44"/>
      <c r="C69" s="281" t="s">
        <v>366</v>
      </c>
      <c r="D69" s="282" t="s">
        <v>366</v>
      </c>
      <c r="E69" s="283" t="s">
        <v>19</v>
      </c>
      <c r="F69" s="284">
        <v>12</v>
      </c>
      <c r="G69" s="38"/>
      <c r="H69" s="44"/>
    </row>
    <row r="70" s="2" customFormat="1" ht="16.8" customHeight="1">
      <c r="A70" s="38"/>
      <c r="B70" s="44"/>
      <c r="C70" s="285" t="s">
        <v>366</v>
      </c>
      <c r="D70" s="285" t="s">
        <v>362</v>
      </c>
      <c r="E70" s="17" t="s">
        <v>19</v>
      </c>
      <c r="F70" s="286">
        <v>12</v>
      </c>
      <c r="G70" s="38"/>
      <c r="H70" s="44"/>
    </row>
    <row r="71" s="2" customFormat="1" ht="16.8" customHeight="1">
      <c r="A71" s="38"/>
      <c r="B71" s="44"/>
      <c r="C71" s="281" t="s">
        <v>370</v>
      </c>
      <c r="D71" s="282" t="s">
        <v>370</v>
      </c>
      <c r="E71" s="283" t="s">
        <v>19</v>
      </c>
      <c r="F71" s="284">
        <v>12</v>
      </c>
      <c r="G71" s="38"/>
      <c r="H71" s="44"/>
    </row>
    <row r="72" s="2" customFormat="1" ht="16.8" customHeight="1">
      <c r="A72" s="38"/>
      <c r="B72" s="44"/>
      <c r="C72" s="285" t="s">
        <v>370</v>
      </c>
      <c r="D72" s="285" t="s">
        <v>362</v>
      </c>
      <c r="E72" s="17" t="s">
        <v>19</v>
      </c>
      <c r="F72" s="286">
        <v>12</v>
      </c>
      <c r="G72" s="38"/>
      <c r="H72" s="44"/>
    </row>
    <row r="73" s="2" customFormat="1" ht="16.8" customHeight="1">
      <c r="A73" s="38"/>
      <c r="B73" s="44"/>
      <c r="C73" s="281" t="s">
        <v>374</v>
      </c>
      <c r="D73" s="282" t="s">
        <v>374</v>
      </c>
      <c r="E73" s="283" t="s">
        <v>19</v>
      </c>
      <c r="F73" s="284">
        <v>22</v>
      </c>
      <c r="G73" s="38"/>
      <c r="H73" s="44"/>
    </row>
    <row r="74" s="2" customFormat="1" ht="16.8" customHeight="1">
      <c r="A74" s="38"/>
      <c r="B74" s="44"/>
      <c r="C74" s="285" t="s">
        <v>374</v>
      </c>
      <c r="D74" s="285" t="s">
        <v>375</v>
      </c>
      <c r="E74" s="17" t="s">
        <v>19</v>
      </c>
      <c r="F74" s="286">
        <v>22</v>
      </c>
      <c r="G74" s="38"/>
      <c r="H74" s="44"/>
    </row>
    <row r="75" s="2" customFormat="1" ht="16.8" customHeight="1">
      <c r="A75" s="38"/>
      <c r="B75" s="44"/>
      <c r="C75" s="281" t="s">
        <v>405</v>
      </c>
      <c r="D75" s="282" t="s">
        <v>405</v>
      </c>
      <c r="E75" s="283" t="s">
        <v>19</v>
      </c>
      <c r="F75" s="284">
        <v>3</v>
      </c>
      <c r="G75" s="38"/>
      <c r="H75" s="44"/>
    </row>
    <row r="76" s="2" customFormat="1" ht="16.8" customHeight="1">
      <c r="A76" s="38"/>
      <c r="B76" s="44"/>
      <c r="C76" s="285" t="s">
        <v>405</v>
      </c>
      <c r="D76" s="285" t="s">
        <v>406</v>
      </c>
      <c r="E76" s="17" t="s">
        <v>19</v>
      </c>
      <c r="F76" s="286">
        <v>3</v>
      </c>
      <c r="G76" s="38"/>
      <c r="H76" s="44"/>
    </row>
    <row r="77" s="2" customFormat="1" ht="16.8" customHeight="1">
      <c r="A77" s="38"/>
      <c r="B77" s="44"/>
      <c r="C77" s="281" t="s">
        <v>395</v>
      </c>
      <c r="D77" s="282" t="s">
        <v>395</v>
      </c>
      <c r="E77" s="283" t="s">
        <v>19</v>
      </c>
      <c r="F77" s="284">
        <v>2</v>
      </c>
      <c r="G77" s="38"/>
      <c r="H77" s="44"/>
    </row>
    <row r="78" s="2" customFormat="1" ht="16.8" customHeight="1">
      <c r="A78" s="38"/>
      <c r="B78" s="44"/>
      <c r="C78" s="285" t="s">
        <v>395</v>
      </c>
      <c r="D78" s="285" t="s">
        <v>396</v>
      </c>
      <c r="E78" s="17" t="s">
        <v>19</v>
      </c>
      <c r="F78" s="286">
        <v>2</v>
      </c>
      <c r="G78" s="38"/>
      <c r="H78" s="44"/>
    </row>
    <row r="79" s="2" customFormat="1" ht="16.8" customHeight="1">
      <c r="A79" s="38"/>
      <c r="B79" s="44"/>
      <c r="C79" s="281" t="s">
        <v>419</v>
      </c>
      <c r="D79" s="282" t="s">
        <v>419</v>
      </c>
      <c r="E79" s="283" t="s">
        <v>19</v>
      </c>
      <c r="F79" s="284">
        <v>69</v>
      </c>
      <c r="G79" s="38"/>
      <c r="H79" s="44"/>
    </row>
    <row r="80" s="2" customFormat="1" ht="16.8" customHeight="1">
      <c r="A80" s="38"/>
      <c r="B80" s="44"/>
      <c r="C80" s="285" t="s">
        <v>419</v>
      </c>
      <c r="D80" s="285" t="s">
        <v>420</v>
      </c>
      <c r="E80" s="17" t="s">
        <v>19</v>
      </c>
      <c r="F80" s="286">
        <v>69</v>
      </c>
      <c r="G80" s="38"/>
      <c r="H80" s="44"/>
    </row>
    <row r="81" s="2" customFormat="1" ht="16.8" customHeight="1">
      <c r="A81" s="38"/>
      <c r="B81" s="44"/>
      <c r="C81" s="281" t="s">
        <v>424</v>
      </c>
      <c r="D81" s="282" t="s">
        <v>424</v>
      </c>
      <c r="E81" s="283" t="s">
        <v>19</v>
      </c>
      <c r="F81" s="284">
        <v>69</v>
      </c>
      <c r="G81" s="38"/>
      <c r="H81" s="44"/>
    </row>
    <row r="82" s="2" customFormat="1" ht="16.8" customHeight="1">
      <c r="A82" s="38"/>
      <c r="B82" s="44"/>
      <c r="C82" s="285" t="s">
        <v>424</v>
      </c>
      <c r="D82" s="285" t="s">
        <v>420</v>
      </c>
      <c r="E82" s="17" t="s">
        <v>19</v>
      </c>
      <c r="F82" s="286">
        <v>69</v>
      </c>
      <c r="G82" s="38"/>
      <c r="H82" s="44"/>
    </row>
    <row r="83" s="2" customFormat="1" ht="16.8" customHeight="1">
      <c r="A83" s="38"/>
      <c r="B83" s="44"/>
      <c r="C83" s="281" t="s">
        <v>400</v>
      </c>
      <c r="D83" s="282" t="s">
        <v>400</v>
      </c>
      <c r="E83" s="283" t="s">
        <v>19</v>
      </c>
      <c r="F83" s="284">
        <v>3</v>
      </c>
      <c r="G83" s="38"/>
      <c r="H83" s="44"/>
    </row>
    <row r="84" s="2" customFormat="1" ht="16.8" customHeight="1">
      <c r="A84" s="38"/>
      <c r="B84" s="44"/>
      <c r="C84" s="285" t="s">
        <v>400</v>
      </c>
      <c r="D84" s="285" t="s">
        <v>401</v>
      </c>
      <c r="E84" s="17" t="s">
        <v>19</v>
      </c>
      <c r="F84" s="286">
        <v>3</v>
      </c>
      <c r="G84" s="38"/>
      <c r="H84" s="44"/>
    </row>
    <row r="85" s="2" customFormat="1" ht="16.8" customHeight="1">
      <c r="A85" s="38"/>
      <c r="B85" s="44"/>
      <c r="C85" s="281" t="s">
        <v>441</v>
      </c>
      <c r="D85" s="282" t="s">
        <v>441</v>
      </c>
      <c r="E85" s="283" t="s">
        <v>19</v>
      </c>
      <c r="F85" s="284">
        <v>7.8200000000000003</v>
      </c>
      <c r="G85" s="38"/>
      <c r="H85" s="44"/>
    </row>
    <row r="86" s="2" customFormat="1" ht="16.8" customHeight="1">
      <c r="A86" s="38"/>
      <c r="B86" s="44"/>
      <c r="C86" s="285" t="s">
        <v>441</v>
      </c>
      <c r="D86" s="285" t="s">
        <v>442</v>
      </c>
      <c r="E86" s="17" t="s">
        <v>19</v>
      </c>
      <c r="F86" s="286">
        <v>7.8200000000000003</v>
      </c>
      <c r="G86" s="38"/>
      <c r="H86" s="44"/>
    </row>
    <row r="87" s="2" customFormat="1" ht="16.8" customHeight="1">
      <c r="A87" s="38"/>
      <c r="B87" s="44"/>
      <c r="C87" s="281" t="s">
        <v>266</v>
      </c>
      <c r="D87" s="282" t="s">
        <v>266</v>
      </c>
      <c r="E87" s="283" t="s">
        <v>19</v>
      </c>
      <c r="F87" s="284">
        <v>150.18000000000001</v>
      </c>
      <c r="G87" s="38"/>
      <c r="H87" s="44"/>
    </row>
    <row r="88" s="2" customFormat="1" ht="16.8" customHeight="1">
      <c r="A88" s="38"/>
      <c r="B88" s="44"/>
      <c r="C88" s="285" t="s">
        <v>266</v>
      </c>
      <c r="D88" s="285" t="s">
        <v>267</v>
      </c>
      <c r="E88" s="17" t="s">
        <v>19</v>
      </c>
      <c r="F88" s="286">
        <v>150.18000000000001</v>
      </c>
      <c r="G88" s="38"/>
      <c r="H88" s="44"/>
    </row>
    <row r="89" s="2" customFormat="1" ht="16.8" customHeight="1">
      <c r="A89" s="38"/>
      <c r="B89" s="44"/>
      <c r="C89" s="281" t="s">
        <v>561</v>
      </c>
      <c r="D89" s="282" t="s">
        <v>561</v>
      </c>
      <c r="E89" s="283" t="s">
        <v>19</v>
      </c>
      <c r="F89" s="284">
        <v>117.3</v>
      </c>
      <c r="G89" s="38"/>
      <c r="H89" s="44"/>
    </row>
    <row r="90" s="2" customFormat="1" ht="16.8" customHeight="1">
      <c r="A90" s="38"/>
      <c r="B90" s="44"/>
      <c r="C90" s="285" t="s">
        <v>561</v>
      </c>
      <c r="D90" s="285" t="s">
        <v>2929</v>
      </c>
      <c r="E90" s="17" t="s">
        <v>19</v>
      </c>
      <c r="F90" s="286">
        <v>117.3</v>
      </c>
      <c r="G90" s="38"/>
      <c r="H90" s="44"/>
    </row>
    <row r="91" s="2" customFormat="1" ht="16.8" customHeight="1">
      <c r="A91" s="38"/>
      <c r="B91" s="44"/>
      <c r="C91" s="281" t="s">
        <v>430</v>
      </c>
      <c r="D91" s="282" t="s">
        <v>430</v>
      </c>
      <c r="E91" s="283" t="s">
        <v>19</v>
      </c>
      <c r="F91" s="284">
        <v>7.8200000000000003</v>
      </c>
      <c r="G91" s="38"/>
      <c r="H91" s="44"/>
    </row>
    <row r="92" s="2" customFormat="1" ht="16.8" customHeight="1">
      <c r="A92" s="38"/>
      <c r="B92" s="44"/>
      <c r="C92" s="285" t="s">
        <v>430</v>
      </c>
      <c r="D92" s="285" t="s">
        <v>431</v>
      </c>
      <c r="E92" s="17" t="s">
        <v>19</v>
      </c>
      <c r="F92" s="286">
        <v>7.8200000000000003</v>
      </c>
      <c r="G92" s="38"/>
      <c r="H92" s="44"/>
    </row>
    <row r="93" s="2" customFormat="1" ht="16.8" customHeight="1">
      <c r="A93" s="38"/>
      <c r="B93" s="44"/>
      <c r="C93" s="281" t="s">
        <v>250</v>
      </c>
      <c r="D93" s="282" t="s">
        <v>250</v>
      </c>
      <c r="E93" s="283" t="s">
        <v>19</v>
      </c>
      <c r="F93" s="284">
        <v>34</v>
      </c>
      <c r="G93" s="38"/>
      <c r="H93" s="44"/>
    </row>
    <row r="94" s="2" customFormat="1" ht="16.8" customHeight="1">
      <c r="A94" s="38"/>
      <c r="B94" s="44"/>
      <c r="C94" s="285" t="s">
        <v>250</v>
      </c>
      <c r="D94" s="285" t="s">
        <v>251</v>
      </c>
      <c r="E94" s="17" t="s">
        <v>19</v>
      </c>
      <c r="F94" s="286">
        <v>34</v>
      </c>
      <c r="G94" s="38"/>
      <c r="H94" s="44"/>
    </row>
    <row r="95" s="2" customFormat="1" ht="16.8" customHeight="1">
      <c r="A95" s="38"/>
      <c r="B95" s="44"/>
      <c r="C95" s="281" t="s">
        <v>256</v>
      </c>
      <c r="D95" s="282" t="s">
        <v>256</v>
      </c>
      <c r="E95" s="283" t="s">
        <v>19</v>
      </c>
      <c r="F95" s="284">
        <v>133.68000000000001</v>
      </c>
      <c r="G95" s="38"/>
      <c r="H95" s="44"/>
    </row>
    <row r="96" s="2" customFormat="1" ht="16.8" customHeight="1">
      <c r="A96" s="38"/>
      <c r="B96" s="44"/>
      <c r="C96" s="285" t="s">
        <v>256</v>
      </c>
      <c r="D96" s="285" t="s">
        <v>257</v>
      </c>
      <c r="E96" s="17" t="s">
        <v>19</v>
      </c>
      <c r="F96" s="286">
        <v>133.68000000000001</v>
      </c>
      <c r="G96" s="38"/>
      <c r="H96" s="44"/>
    </row>
    <row r="97" s="2" customFormat="1" ht="16.8" customHeight="1">
      <c r="A97" s="38"/>
      <c r="B97" s="44"/>
      <c r="C97" s="281" t="s">
        <v>261</v>
      </c>
      <c r="D97" s="282" t="s">
        <v>261</v>
      </c>
      <c r="E97" s="283" t="s">
        <v>19</v>
      </c>
      <c r="F97" s="284">
        <v>16.5</v>
      </c>
      <c r="G97" s="38"/>
      <c r="H97" s="44"/>
    </row>
    <row r="98" s="2" customFormat="1" ht="16.8" customHeight="1">
      <c r="A98" s="38"/>
      <c r="B98" s="44"/>
      <c r="C98" s="285" t="s">
        <v>261</v>
      </c>
      <c r="D98" s="285" t="s">
        <v>262</v>
      </c>
      <c r="E98" s="17" t="s">
        <v>19</v>
      </c>
      <c r="F98" s="286">
        <v>16.5</v>
      </c>
      <c r="G98" s="38"/>
      <c r="H98" s="44"/>
    </row>
    <row r="99" s="2" customFormat="1" ht="16.8" customHeight="1">
      <c r="A99" s="38"/>
      <c r="B99" s="44"/>
      <c r="C99" s="281" t="s">
        <v>289</v>
      </c>
      <c r="D99" s="282" t="s">
        <v>289</v>
      </c>
      <c r="E99" s="283" t="s">
        <v>19</v>
      </c>
      <c r="F99" s="284">
        <v>55</v>
      </c>
      <c r="G99" s="38"/>
      <c r="H99" s="44"/>
    </row>
    <row r="100" s="2" customFormat="1" ht="16.8" customHeight="1">
      <c r="A100" s="38"/>
      <c r="B100" s="44"/>
      <c r="C100" s="285" t="s">
        <v>289</v>
      </c>
      <c r="D100" s="285" t="s">
        <v>290</v>
      </c>
      <c r="E100" s="17" t="s">
        <v>19</v>
      </c>
      <c r="F100" s="286">
        <v>55</v>
      </c>
      <c r="G100" s="38"/>
      <c r="H100" s="44"/>
    </row>
    <row r="101" s="2" customFormat="1" ht="16.8" customHeight="1">
      <c r="A101" s="38"/>
      <c r="B101" s="44"/>
      <c r="C101" s="281" t="s">
        <v>125</v>
      </c>
      <c r="D101" s="282" t="s">
        <v>125</v>
      </c>
      <c r="E101" s="283" t="s">
        <v>19</v>
      </c>
      <c r="F101" s="284">
        <v>55</v>
      </c>
      <c r="G101" s="38"/>
      <c r="H101" s="44"/>
    </row>
    <row r="102" s="2" customFormat="1" ht="16.8" customHeight="1">
      <c r="A102" s="38"/>
      <c r="B102" s="44"/>
      <c r="C102" s="285" t="s">
        <v>125</v>
      </c>
      <c r="D102" s="285" t="s">
        <v>285</v>
      </c>
      <c r="E102" s="17" t="s">
        <v>19</v>
      </c>
      <c r="F102" s="286">
        <v>55</v>
      </c>
      <c r="G102" s="38"/>
      <c r="H102" s="44"/>
    </row>
    <row r="103" s="2" customFormat="1" ht="26.4" customHeight="1">
      <c r="A103" s="38"/>
      <c r="B103" s="44"/>
      <c r="C103" s="280" t="s">
        <v>2930</v>
      </c>
      <c r="D103" s="280" t="s">
        <v>92</v>
      </c>
      <c r="E103" s="38"/>
      <c r="F103" s="38"/>
      <c r="G103" s="38"/>
      <c r="H103" s="44"/>
    </row>
    <row r="104" s="2" customFormat="1" ht="16.8" customHeight="1">
      <c r="A104" s="38"/>
      <c r="B104" s="44"/>
      <c r="C104" s="281" t="s">
        <v>124</v>
      </c>
      <c r="D104" s="282" t="s">
        <v>124</v>
      </c>
      <c r="E104" s="283" t="s">
        <v>19</v>
      </c>
      <c r="F104" s="284">
        <v>9</v>
      </c>
      <c r="G104" s="38"/>
      <c r="H104" s="44"/>
    </row>
    <row r="105" s="2" customFormat="1" ht="16.8" customHeight="1">
      <c r="A105" s="38"/>
      <c r="B105" s="44"/>
      <c r="C105" s="285" t="s">
        <v>124</v>
      </c>
      <c r="D105" s="285" t="s">
        <v>477</v>
      </c>
      <c r="E105" s="17" t="s">
        <v>19</v>
      </c>
      <c r="F105" s="286">
        <v>9</v>
      </c>
      <c r="G105" s="38"/>
      <c r="H105" s="44"/>
    </row>
    <row r="106" s="2" customFormat="1" ht="16.8" customHeight="1">
      <c r="A106" s="38"/>
      <c r="B106" s="44"/>
      <c r="C106" s="281" t="s">
        <v>244</v>
      </c>
      <c r="D106" s="282" t="s">
        <v>244</v>
      </c>
      <c r="E106" s="283" t="s">
        <v>19</v>
      </c>
      <c r="F106" s="284">
        <v>571.45000000000005</v>
      </c>
      <c r="G106" s="38"/>
      <c r="H106" s="44"/>
    </row>
    <row r="107" s="2" customFormat="1" ht="16.8" customHeight="1">
      <c r="A107" s="38"/>
      <c r="B107" s="44"/>
      <c r="C107" s="285" t="s">
        <v>244</v>
      </c>
      <c r="D107" s="285" t="s">
        <v>527</v>
      </c>
      <c r="E107" s="17" t="s">
        <v>19</v>
      </c>
      <c r="F107" s="286">
        <v>571.45000000000005</v>
      </c>
      <c r="G107" s="38"/>
      <c r="H107" s="44"/>
    </row>
    <row r="108" s="2" customFormat="1" ht="16.8" customHeight="1">
      <c r="A108" s="38"/>
      <c r="B108" s="44"/>
      <c r="C108" s="281" t="s">
        <v>238</v>
      </c>
      <c r="D108" s="282" t="s">
        <v>238</v>
      </c>
      <c r="E108" s="283" t="s">
        <v>19</v>
      </c>
      <c r="F108" s="284">
        <v>1085.7550000000001</v>
      </c>
      <c r="G108" s="38"/>
      <c r="H108" s="44"/>
    </row>
    <row r="109" s="2" customFormat="1" ht="16.8" customHeight="1">
      <c r="A109" s="38"/>
      <c r="B109" s="44"/>
      <c r="C109" s="285" t="s">
        <v>238</v>
      </c>
      <c r="D109" s="285" t="s">
        <v>533</v>
      </c>
      <c r="E109" s="17" t="s">
        <v>19</v>
      </c>
      <c r="F109" s="286">
        <v>1085.7550000000001</v>
      </c>
      <c r="G109" s="38"/>
      <c r="H109" s="44"/>
    </row>
    <row r="110" s="2" customFormat="1" ht="16.8" customHeight="1">
      <c r="A110" s="38"/>
      <c r="B110" s="44"/>
      <c r="C110" s="281" t="s">
        <v>271</v>
      </c>
      <c r="D110" s="282" t="s">
        <v>271</v>
      </c>
      <c r="E110" s="283" t="s">
        <v>19</v>
      </c>
      <c r="F110" s="284">
        <v>2857.25</v>
      </c>
      <c r="G110" s="38"/>
      <c r="H110" s="44"/>
    </row>
    <row r="111" s="2" customFormat="1" ht="16.8" customHeight="1">
      <c r="A111" s="38"/>
      <c r="B111" s="44"/>
      <c r="C111" s="285" t="s">
        <v>271</v>
      </c>
      <c r="D111" s="285" t="s">
        <v>530</v>
      </c>
      <c r="E111" s="17" t="s">
        <v>19</v>
      </c>
      <c r="F111" s="286">
        <v>2857.25</v>
      </c>
      <c r="G111" s="38"/>
      <c r="H111" s="44"/>
    </row>
    <row r="112" s="2" customFormat="1" ht="16.8" customHeight="1">
      <c r="A112" s="38"/>
      <c r="B112" s="44"/>
      <c r="C112" s="281" t="s">
        <v>322</v>
      </c>
      <c r="D112" s="282" t="s">
        <v>322</v>
      </c>
      <c r="E112" s="283" t="s">
        <v>19</v>
      </c>
      <c r="F112" s="284">
        <v>676.54999999999995</v>
      </c>
      <c r="G112" s="38"/>
      <c r="H112" s="44"/>
    </row>
    <row r="113" s="2" customFormat="1" ht="16.8" customHeight="1">
      <c r="A113" s="38"/>
      <c r="B113" s="44"/>
      <c r="C113" s="285" t="s">
        <v>322</v>
      </c>
      <c r="D113" s="285" t="s">
        <v>544</v>
      </c>
      <c r="E113" s="17" t="s">
        <v>19</v>
      </c>
      <c r="F113" s="286">
        <v>676.54999999999995</v>
      </c>
      <c r="G113" s="38"/>
      <c r="H113" s="44"/>
    </row>
    <row r="114" s="2" customFormat="1" ht="16.8" customHeight="1">
      <c r="A114" s="38"/>
      <c r="B114" s="44"/>
      <c r="C114" s="281" t="s">
        <v>317</v>
      </c>
      <c r="D114" s="282" t="s">
        <v>317</v>
      </c>
      <c r="E114" s="283" t="s">
        <v>19</v>
      </c>
      <c r="F114" s="284">
        <v>149.5</v>
      </c>
      <c r="G114" s="38"/>
      <c r="H114" s="44"/>
    </row>
    <row r="115" s="2" customFormat="1" ht="16.8" customHeight="1">
      <c r="A115" s="38"/>
      <c r="B115" s="44"/>
      <c r="C115" s="285" t="s">
        <v>317</v>
      </c>
      <c r="D115" s="285" t="s">
        <v>541</v>
      </c>
      <c r="E115" s="17" t="s">
        <v>19</v>
      </c>
      <c r="F115" s="286">
        <v>149.5</v>
      </c>
      <c r="G115" s="38"/>
      <c r="H115" s="44"/>
    </row>
    <row r="116" s="2" customFormat="1" ht="16.8" customHeight="1">
      <c r="A116" s="38"/>
      <c r="B116" s="44"/>
      <c r="C116" s="281" t="s">
        <v>312</v>
      </c>
      <c r="D116" s="282" t="s">
        <v>312</v>
      </c>
      <c r="E116" s="283" t="s">
        <v>19</v>
      </c>
      <c r="F116" s="284">
        <v>149.5</v>
      </c>
      <c r="G116" s="38"/>
      <c r="H116" s="44"/>
    </row>
    <row r="117" s="2" customFormat="1" ht="16.8" customHeight="1">
      <c r="A117" s="38"/>
      <c r="B117" s="44"/>
      <c r="C117" s="285" t="s">
        <v>312</v>
      </c>
      <c r="D117" s="285" t="s">
        <v>538</v>
      </c>
      <c r="E117" s="17" t="s">
        <v>19</v>
      </c>
      <c r="F117" s="286">
        <v>149.5</v>
      </c>
      <c r="G117" s="38"/>
      <c r="H117" s="44"/>
    </row>
    <row r="118" s="2" customFormat="1" ht="16.8" customHeight="1">
      <c r="A118" s="38"/>
      <c r="B118" s="44"/>
      <c r="C118" s="281" t="s">
        <v>306</v>
      </c>
      <c r="D118" s="282" t="s">
        <v>306</v>
      </c>
      <c r="E118" s="283" t="s">
        <v>19</v>
      </c>
      <c r="F118" s="284">
        <v>132</v>
      </c>
      <c r="G118" s="38"/>
      <c r="H118" s="44"/>
    </row>
    <row r="119" s="2" customFormat="1" ht="16.8" customHeight="1">
      <c r="A119" s="38"/>
      <c r="B119" s="44"/>
      <c r="C119" s="285" t="s">
        <v>306</v>
      </c>
      <c r="D119" s="285" t="s">
        <v>500</v>
      </c>
      <c r="E119" s="17" t="s">
        <v>19</v>
      </c>
      <c r="F119" s="286">
        <v>132</v>
      </c>
      <c r="G119" s="38"/>
      <c r="H119" s="44"/>
    </row>
    <row r="120" s="2" customFormat="1" ht="16.8" customHeight="1">
      <c r="A120" s="38"/>
      <c r="B120" s="44"/>
      <c r="C120" s="281" t="s">
        <v>301</v>
      </c>
      <c r="D120" s="282" t="s">
        <v>301</v>
      </c>
      <c r="E120" s="283" t="s">
        <v>19</v>
      </c>
      <c r="F120" s="284">
        <v>26.163</v>
      </c>
      <c r="G120" s="38"/>
      <c r="H120" s="44"/>
    </row>
    <row r="121" s="2" customFormat="1" ht="16.8" customHeight="1">
      <c r="A121" s="38"/>
      <c r="B121" s="44"/>
      <c r="C121" s="285" t="s">
        <v>301</v>
      </c>
      <c r="D121" s="285" t="s">
        <v>450</v>
      </c>
      <c r="E121" s="17" t="s">
        <v>19</v>
      </c>
      <c r="F121" s="286">
        <v>26.163</v>
      </c>
      <c r="G121" s="38"/>
      <c r="H121" s="44"/>
    </row>
    <row r="122" s="2" customFormat="1" ht="16.8" customHeight="1">
      <c r="A122" s="38"/>
      <c r="B122" s="44"/>
      <c r="C122" s="281" t="s">
        <v>345</v>
      </c>
      <c r="D122" s="282" t="s">
        <v>345</v>
      </c>
      <c r="E122" s="283" t="s">
        <v>19</v>
      </c>
      <c r="F122" s="284">
        <v>5.2329999999999997</v>
      </c>
      <c r="G122" s="38"/>
      <c r="H122" s="44"/>
    </row>
    <row r="123" s="2" customFormat="1" ht="16.8" customHeight="1">
      <c r="A123" s="38"/>
      <c r="B123" s="44"/>
      <c r="C123" s="285" t="s">
        <v>345</v>
      </c>
      <c r="D123" s="285" t="s">
        <v>448</v>
      </c>
      <c r="E123" s="17" t="s">
        <v>19</v>
      </c>
      <c r="F123" s="286">
        <v>5.2329999999999997</v>
      </c>
      <c r="G123" s="38"/>
      <c r="H123" s="44"/>
    </row>
    <row r="124" s="2" customFormat="1" ht="16.8" customHeight="1">
      <c r="A124" s="38"/>
      <c r="B124" s="44"/>
      <c r="C124" s="281" t="s">
        <v>350</v>
      </c>
      <c r="D124" s="282" t="s">
        <v>350</v>
      </c>
      <c r="E124" s="283" t="s">
        <v>19</v>
      </c>
      <c r="F124" s="284">
        <v>571.45000000000005</v>
      </c>
      <c r="G124" s="38"/>
      <c r="H124" s="44"/>
    </row>
    <row r="125" s="2" customFormat="1" ht="16.8" customHeight="1">
      <c r="A125" s="38"/>
      <c r="B125" s="44"/>
      <c r="C125" s="285" t="s">
        <v>350</v>
      </c>
      <c r="D125" s="285" t="s">
        <v>527</v>
      </c>
      <c r="E125" s="17" t="s">
        <v>19</v>
      </c>
      <c r="F125" s="286">
        <v>571.45000000000005</v>
      </c>
      <c r="G125" s="38"/>
      <c r="H125" s="44"/>
    </row>
    <row r="126" s="2" customFormat="1" ht="16.8" customHeight="1">
      <c r="A126" s="38"/>
      <c r="B126" s="44"/>
      <c r="C126" s="281" t="s">
        <v>280</v>
      </c>
      <c r="D126" s="282" t="s">
        <v>280</v>
      </c>
      <c r="E126" s="283" t="s">
        <v>19</v>
      </c>
      <c r="F126" s="284">
        <v>6</v>
      </c>
      <c r="G126" s="38"/>
      <c r="H126" s="44"/>
    </row>
    <row r="127" s="2" customFormat="1" ht="16.8" customHeight="1">
      <c r="A127" s="38"/>
      <c r="B127" s="44"/>
      <c r="C127" s="285" t="s">
        <v>280</v>
      </c>
      <c r="D127" s="285" t="s">
        <v>481</v>
      </c>
      <c r="E127" s="17" t="s">
        <v>19</v>
      </c>
      <c r="F127" s="286">
        <v>6</v>
      </c>
      <c r="G127" s="38"/>
      <c r="H127" s="44"/>
    </row>
    <row r="128" s="2" customFormat="1" ht="16.8" customHeight="1">
      <c r="A128" s="38"/>
      <c r="B128" s="44"/>
      <c r="C128" s="281" t="s">
        <v>355</v>
      </c>
      <c r="D128" s="282" t="s">
        <v>355</v>
      </c>
      <c r="E128" s="283" t="s">
        <v>19</v>
      </c>
      <c r="F128" s="284">
        <v>8.75</v>
      </c>
      <c r="G128" s="38"/>
      <c r="H128" s="44"/>
    </row>
    <row r="129" s="2" customFormat="1" ht="16.8" customHeight="1">
      <c r="A129" s="38"/>
      <c r="B129" s="44"/>
      <c r="C129" s="285" t="s">
        <v>355</v>
      </c>
      <c r="D129" s="285" t="s">
        <v>505</v>
      </c>
      <c r="E129" s="17" t="s">
        <v>19</v>
      </c>
      <c r="F129" s="286">
        <v>8.75</v>
      </c>
      <c r="G129" s="38"/>
      <c r="H129" s="44"/>
    </row>
    <row r="130" s="2" customFormat="1" ht="16.8" customHeight="1">
      <c r="A130" s="38"/>
      <c r="B130" s="44"/>
      <c r="C130" s="281" t="s">
        <v>340</v>
      </c>
      <c r="D130" s="282" t="s">
        <v>340</v>
      </c>
      <c r="E130" s="283" t="s">
        <v>19</v>
      </c>
      <c r="F130" s="284">
        <v>562.70000000000005</v>
      </c>
      <c r="G130" s="38"/>
      <c r="H130" s="44"/>
    </row>
    <row r="131" s="2" customFormat="1" ht="16.8" customHeight="1">
      <c r="A131" s="38"/>
      <c r="B131" s="44"/>
      <c r="C131" s="285" t="s">
        <v>340</v>
      </c>
      <c r="D131" s="285" t="s">
        <v>502</v>
      </c>
      <c r="E131" s="17" t="s">
        <v>19</v>
      </c>
      <c r="F131" s="286">
        <v>562.70000000000005</v>
      </c>
      <c r="G131" s="38"/>
      <c r="H131" s="44"/>
    </row>
    <row r="132" s="2" customFormat="1" ht="16.8" customHeight="1">
      <c r="A132" s="38"/>
      <c r="B132" s="44"/>
      <c r="C132" s="281" t="s">
        <v>328</v>
      </c>
      <c r="D132" s="282" t="s">
        <v>328</v>
      </c>
      <c r="E132" s="283" t="s">
        <v>19</v>
      </c>
      <c r="F132" s="284">
        <v>9</v>
      </c>
      <c r="G132" s="38"/>
      <c r="H132" s="44"/>
    </row>
    <row r="133" s="2" customFormat="1" ht="16.8" customHeight="1">
      <c r="A133" s="38"/>
      <c r="B133" s="44"/>
      <c r="C133" s="285" t="s">
        <v>328</v>
      </c>
      <c r="D133" s="285" t="s">
        <v>465</v>
      </c>
      <c r="E133" s="17" t="s">
        <v>19</v>
      </c>
      <c r="F133" s="286">
        <v>9</v>
      </c>
      <c r="G133" s="38"/>
      <c r="H133" s="44"/>
    </row>
    <row r="134" s="2" customFormat="1" ht="16.8" customHeight="1">
      <c r="A134" s="38"/>
      <c r="B134" s="44"/>
      <c r="C134" s="281" t="s">
        <v>390</v>
      </c>
      <c r="D134" s="282" t="s">
        <v>390</v>
      </c>
      <c r="E134" s="283" t="s">
        <v>19</v>
      </c>
      <c r="F134" s="284">
        <v>6</v>
      </c>
      <c r="G134" s="38"/>
      <c r="H134" s="44"/>
    </row>
    <row r="135" s="2" customFormat="1" ht="16.8" customHeight="1">
      <c r="A135" s="38"/>
      <c r="B135" s="44"/>
      <c r="C135" s="285" t="s">
        <v>390</v>
      </c>
      <c r="D135" s="285" t="s">
        <v>469</v>
      </c>
      <c r="E135" s="17" t="s">
        <v>19</v>
      </c>
      <c r="F135" s="286">
        <v>6</v>
      </c>
      <c r="G135" s="38"/>
      <c r="H135" s="44"/>
    </row>
    <row r="136" s="2" customFormat="1" ht="16.8" customHeight="1">
      <c r="A136" s="38"/>
      <c r="B136" s="44"/>
      <c r="C136" s="281" t="s">
        <v>294</v>
      </c>
      <c r="D136" s="282" t="s">
        <v>294</v>
      </c>
      <c r="E136" s="283" t="s">
        <v>19</v>
      </c>
      <c r="F136" s="284">
        <v>50</v>
      </c>
      <c r="G136" s="38"/>
      <c r="H136" s="44"/>
    </row>
    <row r="137" s="2" customFormat="1" ht="16.8" customHeight="1">
      <c r="A137" s="38"/>
      <c r="B137" s="44"/>
      <c r="C137" s="285" t="s">
        <v>294</v>
      </c>
      <c r="D137" s="285" t="s">
        <v>485</v>
      </c>
      <c r="E137" s="17" t="s">
        <v>19</v>
      </c>
      <c r="F137" s="286">
        <v>50</v>
      </c>
      <c r="G137" s="38"/>
      <c r="H137" s="44"/>
    </row>
    <row r="138" s="2" customFormat="1" ht="16.8" customHeight="1">
      <c r="A138" s="38"/>
      <c r="B138" s="44"/>
      <c r="C138" s="281" t="s">
        <v>366</v>
      </c>
      <c r="D138" s="282" t="s">
        <v>366</v>
      </c>
      <c r="E138" s="283" t="s">
        <v>19</v>
      </c>
      <c r="F138" s="284">
        <v>70</v>
      </c>
      <c r="G138" s="38"/>
      <c r="H138" s="44"/>
    </row>
    <row r="139" s="2" customFormat="1" ht="16.8" customHeight="1">
      <c r="A139" s="38"/>
      <c r="B139" s="44"/>
      <c r="C139" s="285" t="s">
        <v>366</v>
      </c>
      <c r="D139" s="285" t="s">
        <v>546</v>
      </c>
      <c r="E139" s="17" t="s">
        <v>19</v>
      </c>
      <c r="F139" s="286">
        <v>70</v>
      </c>
      <c r="G139" s="38"/>
      <c r="H139" s="44"/>
    </row>
    <row r="140" s="2" customFormat="1" ht="16.8" customHeight="1">
      <c r="A140" s="38"/>
      <c r="B140" s="44"/>
      <c r="C140" s="281" t="s">
        <v>370</v>
      </c>
      <c r="D140" s="282" t="s">
        <v>370</v>
      </c>
      <c r="E140" s="283" t="s">
        <v>19</v>
      </c>
      <c r="F140" s="284">
        <v>35</v>
      </c>
      <c r="G140" s="38"/>
      <c r="H140" s="44"/>
    </row>
    <row r="141" s="2" customFormat="1" ht="16.8" customHeight="1">
      <c r="A141" s="38"/>
      <c r="B141" s="44"/>
      <c r="C141" s="285" t="s">
        <v>370</v>
      </c>
      <c r="D141" s="285" t="s">
        <v>550</v>
      </c>
      <c r="E141" s="17" t="s">
        <v>19</v>
      </c>
      <c r="F141" s="286">
        <v>35</v>
      </c>
      <c r="G141" s="38"/>
      <c r="H141" s="44"/>
    </row>
    <row r="142" s="2" customFormat="1" ht="16.8" customHeight="1">
      <c r="A142" s="38"/>
      <c r="B142" s="44"/>
      <c r="C142" s="281" t="s">
        <v>374</v>
      </c>
      <c r="D142" s="282" t="s">
        <v>374</v>
      </c>
      <c r="E142" s="283" t="s">
        <v>19</v>
      </c>
      <c r="F142" s="284">
        <v>35</v>
      </c>
      <c r="G142" s="38"/>
      <c r="H142" s="44"/>
    </row>
    <row r="143" s="2" customFormat="1" ht="16.8" customHeight="1">
      <c r="A143" s="38"/>
      <c r="B143" s="44"/>
      <c r="C143" s="285" t="s">
        <v>374</v>
      </c>
      <c r="D143" s="285" t="s">
        <v>550</v>
      </c>
      <c r="E143" s="17" t="s">
        <v>19</v>
      </c>
      <c r="F143" s="286">
        <v>35</v>
      </c>
      <c r="G143" s="38"/>
      <c r="H143" s="44"/>
    </row>
    <row r="144" s="2" customFormat="1" ht="16.8" customHeight="1">
      <c r="A144" s="38"/>
      <c r="B144" s="44"/>
      <c r="C144" s="281" t="s">
        <v>405</v>
      </c>
      <c r="D144" s="282" t="s">
        <v>405</v>
      </c>
      <c r="E144" s="283" t="s">
        <v>19</v>
      </c>
      <c r="F144" s="284">
        <v>1.75</v>
      </c>
      <c r="G144" s="38"/>
      <c r="H144" s="44"/>
    </row>
    <row r="145" s="2" customFormat="1" ht="16.8" customHeight="1">
      <c r="A145" s="38"/>
      <c r="B145" s="44"/>
      <c r="C145" s="285" t="s">
        <v>405</v>
      </c>
      <c r="D145" s="285" t="s">
        <v>548</v>
      </c>
      <c r="E145" s="17" t="s">
        <v>19</v>
      </c>
      <c r="F145" s="286">
        <v>1.75</v>
      </c>
      <c r="G145" s="38"/>
      <c r="H145" s="44"/>
    </row>
    <row r="146" s="2" customFormat="1" ht="16.8" customHeight="1">
      <c r="A146" s="38"/>
      <c r="B146" s="44"/>
      <c r="C146" s="281" t="s">
        <v>395</v>
      </c>
      <c r="D146" s="282" t="s">
        <v>395</v>
      </c>
      <c r="E146" s="283" t="s">
        <v>19</v>
      </c>
      <c r="F146" s="284">
        <v>70</v>
      </c>
      <c r="G146" s="38"/>
      <c r="H146" s="44"/>
    </row>
    <row r="147" s="2" customFormat="1" ht="16.8" customHeight="1">
      <c r="A147" s="38"/>
      <c r="B147" s="44"/>
      <c r="C147" s="285" t="s">
        <v>395</v>
      </c>
      <c r="D147" s="285" t="s">
        <v>546</v>
      </c>
      <c r="E147" s="17" t="s">
        <v>19</v>
      </c>
      <c r="F147" s="286">
        <v>70</v>
      </c>
      <c r="G147" s="38"/>
      <c r="H147" s="44"/>
    </row>
    <row r="148" s="2" customFormat="1" ht="16.8" customHeight="1">
      <c r="A148" s="38"/>
      <c r="B148" s="44"/>
      <c r="C148" s="281" t="s">
        <v>419</v>
      </c>
      <c r="D148" s="282" t="s">
        <v>419</v>
      </c>
      <c r="E148" s="283" t="s">
        <v>19</v>
      </c>
      <c r="F148" s="284">
        <v>392</v>
      </c>
      <c r="G148" s="38"/>
      <c r="H148" s="44"/>
    </row>
    <row r="149" s="2" customFormat="1" ht="16.8" customHeight="1">
      <c r="A149" s="38"/>
      <c r="B149" s="44"/>
      <c r="C149" s="285" t="s">
        <v>419</v>
      </c>
      <c r="D149" s="285" t="s">
        <v>565</v>
      </c>
      <c r="E149" s="17" t="s">
        <v>19</v>
      </c>
      <c r="F149" s="286">
        <v>392</v>
      </c>
      <c r="G149" s="38"/>
      <c r="H149" s="44"/>
    </row>
    <row r="150" s="2" customFormat="1" ht="16.8" customHeight="1">
      <c r="A150" s="38"/>
      <c r="B150" s="44"/>
      <c r="C150" s="281" t="s">
        <v>424</v>
      </c>
      <c r="D150" s="282" t="s">
        <v>424</v>
      </c>
      <c r="E150" s="283" t="s">
        <v>19</v>
      </c>
      <c r="F150" s="284">
        <v>392</v>
      </c>
      <c r="G150" s="38"/>
      <c r="H150" s="44"/>
    </row>
    <row r="151" s="2" customFormat="1" ht="16.8" customHeight="1">
      <c r="A151" s="38"/>
      <c r="B151" s="44"/>
      <c r="C151" s="285" t="s">
        <v>424</v>
      </c>
      <c r="D151" s="285" t="s">
        <v>568</v>
      </c>
      <c r="E151" s="17" t="s">
        <v>19</v>
      </c>
      <c r="F151" s="286">
        <v>392</v>
      </c>
      <c r="G151" s="38"/>
      <c r="H151" s="44"/>
    </row>
    <row r="152" s="2" customFormat="1" ht="16.8" customHeight="1">
      <c r="A152" s="38"/>
      <c r="B152" s="44"/>
      <c r="C152" s="281" t="s">
        <v>400</v>
      </c>
      <c r="D152" s="282" t="s">
        <v>400</v>
      </c>
      <c r="E152" s="283" t="s">
        <v>19</v>
      </c>
      <c r="F152" s="284">
        <v>392</v>
      </c>
      <c r="G152" s="38"/>
      <c r="H152" s="44"/>
    </row>
    <row r="153" s="2" customFormat="1" ht="16.8" customHeight="1">
      <c r="A153" s="38"/>
      <c r="B153" s="44"/>
      <c r="C153" s="285" t="s">
        <v>400</v>
      </c>
      <c r="D153" s="285" t="s">
        <v>568</v>
      </c>
      <c r="E153" s="17" t="s">
        <v>19</v>
      </c>
      <c r="F153" s="286">
        <v>392</v>
      </c>
      <c r="G153" s="38"/>
      <c r="H153" s="44"/>
    </row>
    <row r="154" s="2" customFormat="1" ht="16.8" customHeight="1">
      <c r="A154" s="38"/>
      <c r="B154" s="44"/>
      <c r="C154" s="281" t="s">
        <v>441</v>
      </c>
      <c r="D154" s="282" t="s">
        <v>441</v>
      </c>
      <c r="E154" s="283" t="s">
        <v>19</v>
      </c>
      <c r="F154" s="284">
        <v>541.75</v>
      </c>
      <c r="G154" s="38"/>
      <c r="H154" s="44"/>
    </row>
    <row r="155" s="2" customFormat="1" ht="16.8" customHeight="1">
      <c r="A155" s="38"/>
      <c r="B155" s="44"/>
      <c r="C155" s="285" t="s">
        <v>441</v>
      </c>
      <c r="D155" s="285" t="s">
        <v>559</v>
      </c>
      <c r="E155" s="17" t="s">
        <v>19</v>
      </c>
      <c r="F155" s="286">
        <v>541.75</v>
      </c>
      <c r="G155" s="38"/>
      <c r="H155" s="44"/>
    </row>
    <row r="156" s="2" customFormat="1" ht="16.8" customHeight="1">
      <c r="A156" s="38"/>
      <c r="B156" s="44"/>
      <c r="C156" s="281" t="s">
        <v>266</v>
      </c>
      <c r="D156" s="282" t="s">
        <v>266</v>
      </c>
      <c r="E156" s="283" t="s">
        <v>19</v>
      </c>
      <c r="F156" s="284">
        <v>10</v>
      </c>
      <c r="G156" s="38"/>
      <c r="H156" s="44"/>
    </row>
    <row r="157" s="2" customFormat="1" ht="16.8" customHeight="1">
      <c r="A157" s="38"/>
      <c r="B157" s="44"/>
      <c r="C157" s="285" t="s">
        <v>266</v>
      </c>
      <c r="D157" s="285" t="s">
        <v>473</v>
      </c>
      <c r="E157" s="17" t="s">
        <v>19</v>
      </c>
      <c r="F157" s="286">
        <v>10</v>
      </c>
      <c r="G157" s="38"/>
      <c r="H157" s="44"/>
    </row>
    <row r="158" s="2" customFormat="1" ht="16.8" customHeight="1">
      <c r="A158" s="38"/>
      <c r="B158" s="44"/>
      <c r="C158" s="281" t="s">
        <v>561</v>
      </c>
      <c r="D158" s="282" t="s">
        <v>561</v>
      </c>
      <c r="E158" s="283" t="s">
        <v>19</v>
      </c>
      <c r="F158" s="284">
        <v>392</v>
      </c>
      <c r="G158" s="38"/>
      <c r="H158" s="44"/>
    </row>
    <row r="159" s="2" customFormat="1" ht="16.8" customHeight="1">
      <c r="A159" s="38"/>
      <c r="B159" s="44"/>
      <c r="C159" s="285" t="s">
        <v>561</v>
      </c>
      <c r="D159" s="285" t="s">
        <v>562</v>
      </c>
      <c r="E159" s="17" t="s">
        <v>19</v>
      </c>
      <c r="F159" s="286">
        <v>392</v>
      </c>
      <c r="G159" s="38"/>
      <c r="H159" s="44"/>
    </row>
    <row r="160" s="2" customFormat="1" ht="16.8" customHeight="1">
      <c r="A160" s="38"/>
      <c r="B160" s="44"/>
      <c r="C160" s="281" t="s">
        <v>564</v>
      </c>
      <c r="D160" s="282" t="s">
        <v>564</v>
      </c>
      <c r="E160" s="283" t="s">
        <v>19</v>
      </c>
      <c r="F160" s="284">
        <v>392</v>
      </c>
      <c r="G160" s="38"/>
      <c r="H160" s="44"/>
    </row>
    <row r="161" s="2" customFormat="1" ht="16.8" customHeight="1">
      <c r="A161" s="38"/>
      <c r="B161" s="44"/>
      <c r="C161" s="285" t="s">
        <v>564</v>
      </c>
      <c r="D161" s="285" t="s">
        <v>565</v>
      </c>
      <c r="E161" s="17" t="s">
        <v>19</v>
      </c>
      <c r="F161" s="286">
        <v>392</v>
      </c>
      <c r="G161" s="38"/>
      <c r="H161" s="44"/>
    </row>
    <row r="162" s="2" customFormat="1" ht="16.8" customHeight="1">
      <c r="A162" s="38"/>
      <c r="B162" s="44"/>
      <c r="C162" s="281" t="s">
        <v>430</v>
      </c>
      <c r="D162" s="282" t="s">
        <v>430</v>
      </c>
      <c r="E162" s="283" t="s">
        <v>19</v>
      </c>
      <c r="F162" s="284">
        <v>52.700000000000003</v>
      </c>
      <c r="G162" s="38"/>
      <c r="H162" s="44"/>
    </row>
    <row r="163" s="2" customFormat="1" ht="16.8" customHeight="1">
      <c r="A163" s="38"/>
      <c r="B163" s="44"/>
      <c r="C163" s="285" t="s">
        <v>430</v>
      </c>
      <c r="D163" s="285" t="s">
        <v>2931</v>
      </c>
      <c r="E163" s="17" t="s">
        <v>19</v>
      </c>
      <c r="F163" s="286">
        <v>52.700000000000003</v>
      </c>
      <c r="G163" s="38"/>
      <c r="H163" s="44"/>
    </row>
    <row r="164" s="2" customFormat="1" ht="16.8" customHeight="1">
      <c r="A164" s="38"/>
      <c r="B164" s="44"/>
      <c r="C164" s="281" t="s">
        <v>951</v>
      </c>
      <c r="D164" s="282" t="s">
        <v>951</v>
      </c>
      <c r="E164" s="283" t="s">
        <v>19</v>
      </c>
      <c r="F164" s="284">
        <v>11.4</v>
      </c>
      <c r="G164" s="38"/>
      <c r="H164" s="44"/>
    </row>
    <row r="165" s="2" customFormat="1" ht="16.8" customHeight="1">
      <c r="A165" s="38"/>
      <c r="B165" s="44"/>
      <c r="C165" s="285" t="s">
        <v>951</v>
      </c>
      <c r="D165" s="285" t="s">
        <v>574</v>
      </c>
      <c r="E165" s="17" t="s">
        <v>19</v>
      </c>
      <c r="F165" s="286">
        <v>11.4</v>
      </c>
      <c r="G165" s="38"/>
      <c r="H165" s="44"/>
    </row>
    <row r="166" s="2" customFormat="1" ht="16.8" customHeight="1">
      <c r="A166" s="38"/>
      <c r="B166" s="44"/>
      <c r="C166" s="281" t="s">
        <v>573</v>
      </c>
      <c r="D166" s="282" t="s">
        <v>573</v>
      </c>
      <c r="E166" s="283" t="s">
        <v>19</v>
      </c>
      <c r="F166" s="284">
        <v>11.4</v>
      </c>
      <c r="G166" s="38"/>
      <c r="H166" s="44"/>
    </row>
    <row r="167" s="2" customFormat="1" ht="16.8" customHeight="1">
      <c r="A167" s="38"/>
      <c r="B167" s="44"/>
      <c r="C167" s="285" t="s">
        <v>573</v>
      </c>
      <c r="D167" s="285" t="s">
        <v>574</v>
      </c>
      <c r="E167" s="17" t="s">
        <v>19</v>
      </c>
      <c r="F167" s="286">
        <v>11.4</v>
      </c>
      <c r="G167" s="38"/>
      <c r="H167" s="44"/>
    </row>
    <row r="168" s="2" customFormat="1" ht="16.8" customHeight="1">
      <c r="A168" s="38"/>
      <c r="B168" s="44"/>
      <c r="C168" s="281" t="s">
        <v>578</v>
      </c>
      <c r="D168" s="282" t="s">
        <v>578</v>
      </c>
      <c r="E168" s="283" t="s">
        <v>19</v>
      </c>
      <c r="F168" s="284">
        <v>8.6999999999999993</v>
      </c>
      <c r="G168" s="38"/>
      <c r="H168" s="44"/>
    </row>
    <row r="169" s="2" customFormat="1" ht="16.8" customHeight="1">
      <c r="A169" s="38"/>
      <c r="B169" s="44"/>
      <c r="C169" s="285" t="s">
        <v>578</v>
      </c>
      <c r="D169" s="285" t="s">
        <v>579</v>
      </c>
      <c r="E169" s="17" t="s">
        <v>19</v>
      </c>
      <c r="F169" s="286">
        <v>8.6999999999999993</v>
      </c>
      <c r="G169" s="38"/>
      <c r="H169" s="44"/>
    </row>
    <row r="170" s="2" customFormat="1" ht="16.8" customHeight="1">
      <c r="A170" s="38"/>
      <c r="B170" s="44"/>
      <c r="C170" s="281" t="s">
        <v>556</v>
      </c>
      <c r="D170" s="282" t="s">
        <v>556</v>
      </c>
      <c r="E170" s="283" t="s">
        <v>19</v>
      </c>
      <c r="F170" s="284">
        <v>134.80000000000001</v>
      </c>
      <c r="G170" s="38"/>
      <c r="H170" s="44"/>
    </row>
    <row r="171" s="2" customFormat="1" ht="16.8" customHeight="1">
      <c r="A171" s="38"/>
      <c r="B171" s="44"/>
      <c r="C171" s="285" t="s">
        <v>556</v>
      </c>
      <c r="D171" s="285" t="s">
        <v>557</v>
      </c>
      <c r="E171" s="17" t="s">
        <v>19</v>
      </c>
      <c r="F171" s="286">
        <v>134.80000000000001</v>
      </c>
      <c r="G171" s="38"/>
      <c r="H171" s="44"/>
    </row>
    <row r="172" s="2" customFormat="1" ht="16.8" customHeight="1">
      <c r="A172" s="38"/>
      <c r="B172" s="44"/>
      <c r="C172" s="281" t="s">
        <v>1096</v>
      </c>
      <c r="D172" s="282" t="s">
        <v>1096</v>
      </c>
      <c r="E172" s="283" t="s">
        <v>19</v>
      </c>
      <c r="F172" s="284">
        <v>52.700000000000003</v>
      </c>
      <c r="G172" s="38"/>
      <c r="H172" s="44"/>
    </row>
    <row r="173" s="2" customFormat="1" ht="16.8" customHeight="1">
      <c r="A173" s="38"/>
      <c r="B173" s="44"/>
      <c r="C173" s="285" t="s">
        <v>1096</v>
      </c>
      <c r="D173" s="285" t="s">
        <v>2931</v>
      </c>
      <c r="E173" s="17" t="s">
        <v>19</v>
      </c>
      <c r="F173" s="286">
        <v>52.700000000000003</v>
      </c>
      <c r="G173" s="38"/>
      <c r="H173" s="44"/>
    </row>
    <row r="174" s="2" customFormat="1" ht="16.8" customHeight="1">
      <c r="A174" s="38"/>
      <c r="B174" s="44"/>
      <c r="C174" s="281" t="s">
        <v>774</v>
      </c>
      <c r="D174" s="282" t="s">
        <v>774</v>
      </c>
      <c r="E174" s="283" t="s">
        <v>19</v>
      </c>
      <c r="F174" s="284">
        <v>20.5</v>
      </c>
      <c r="G174" s="38"/>
      <c r="H174" s="44"/>
    </row>
    <row r="175" s="2" customFormat="1" ht="16.8" customHeight="1">
      <c r="A175" s="38"/>
      <c r="B175" s="44"/>
      <c r="C175" s="285" t="s">
        <v>774</v>
      </c>
      <c r="D175" s="285" t="s">
        <v>624</v>
      </c>
      <c r="E175" s="17" t="s">
        <v>19</v>
      </c>
      <c r="F175" s="286">
        <v>20.5</v>
      </c>
      <c r="G175" s="38"/>
      <c r="H175" s="44"/>
    </row>
    <row r="176" s="2" customFormat="1" ht="16.8" customHeight="1">
      <c r="A176" s="38"/>
      <c r="B176" s="44"/>
      <c r="C176" s="281" t="s">
        <v>669</v>
      </c>
      <c r="D176" s="282" t="s">
        <v>669</v>
      </c>
      <c r="E176" s="283" t="s">
        <v>19</v>
      </c>
      <c r="F176" s="284">
        <v>69</v>
      </c>
      <c r="G176" s="38"/>
      <c r="H176" s="44"/>
    </row>
    <row r="177" s="2" customFormat="1" ht="16.8" customHeight="1">
      <c r="A177" s="38"/>
      <c r="B177" s="44"/>
      <c r="C177" s="285" t="s">
        <v>669</v>
      </c>
      <c r="D177" s="285" t="s">
        <v>637</v>
      </c>
      <c r="E177" s="17" t="s">
        <v>19</v>
      </c>
      <c r="F177" s="286">
        <v>69</v>
      </c>
      <c r="G177" s="38"/>
      <c r="H177" s="44"/>
    </row>
    <row r="178" s="2" customFormat="1" ht="16.8" customHeight="1">
      <c r="A178" s="38"/>
      <c r="B178" s="44"/>
      <c r="C178" s="281" t="s">
        <v>250</v>
      </c>
      <c r="D178" s="282" t="s">
        <v>250</v>
      </c>
      <c r="E178" s="283" t="s">
        <v>19</v>
      </c>
      <c r="F178" s="284">
        <v>50</v>
      </c>
      <c r="G178" s="38"/>
      <c r="H178" s="44"/>
    </row>
    <row r="179" s="2" customFormat="1" ht="16.8" customHeight="1">
      <c r="A179" s="38"/>
      <c r="B179" s="44"/>
      <c r="C179" s="285" t="s">
        <v>250</v>
      </c>
      <c r="D179" s="285" t="s">
        <v>454</v>
      </c>
      <c r="E179" s="17" t="s">
        <v>19</v>
      </c>
      <c r="F179" s="286">
        <v>50</v>
      </c>
      <c r="G179" s="38"/>
      <c r="H179" s="44"/>
    </row>
    <row r="180" s="2" customFormat="1" ht="16.8" customHeight="1">
      <c r="A180" s="38"/>
      <c r="B180" s="44"/>
      <c r="C180" s="281" t="s">
        <v>673</v>
      </c>
      <c r="D180" s="282" t="s">
        <v>673</v>
      </c>
      <c r="E180" s="283" t="s">
        <v>19</v>
      </c>
      <c r="F180" s="284">
        <v>6.7400000000000002</v>
      </c>
      <c r="G180" s="38"/>
      <c r="H180" s="44"/>
    </row>
    <row r="181" s="2" customFormat="1" ht="16.8" customHeight="1">
      <c r="A181" s="38"/>
      <c r="B181" s="44"/>
      <c r="C181" s="285" t="s">
        <v>673</v>
      </c>
      <c r="D181" s="285" t="s">
        <v>674</v>
      </c>
      <c r="E181" s="17" t="s">
        <v>19</v>
      </c>
      <c r="F181" s="286">
        <v>6.7400000000000002</v>
      </c>
      <c r="G181" s="38"/>
      <c r="H181" s="44"/>
    </row>
    <row r="182" s="2" customFormat="1" ht="16.8" customHeight="1">
      <c r="A182" s="38"/>
      <c r="B182" s="44"/>
      <c r="C182" s="281" t="s">
        <v>636</v>
      </c>
      <c r="D182" s="282" t="s">
        <v>636</v>
      </c>
      <c r="E182" s="283" t="s">
        <v>19</v>
      </c>
      <c r="F182" s="284">
        <v>69</v>
      </c>
      <c r="G182" s="38"/>
      <c r="H182" s="44"/>
    </row>
    <row r="183" s="2" customFormat="1" ht="16.8" customHeight="1">
      <c r="A183" s="38"/>
      <c r="B183" s="44"/>
      <c r="C183" s="285" t="s">
        <v>636</v>
      </c>
      <c r="D183" s="285" t="s">
        <v>637</v>
      </c>
      <c r="E183" s="17" t="s">
        <v>19</v>
      </c>
      <c r="F183" s="286">
        <v>69</v>
      </c>
      <c r="G183" s="38"/>
      <c r="H183" s="44"/>
    </row>
    <row r="184" s="2" customFormat="1" ht="16.8" customHeight="1">
      <c r="A184" s="38"/>
      <c r="B184" s="44"/>
      <c r="C184" s="281" t="s">
        <v>623</v>
      </c>
      <c r="D184" s="282" t="s">
        <v>623</v>
      </c>
      <c r="E184" s="283" t="s">
        <v>19</v>
      </c>
      <c r="F184" s="284">
        <v>20.5</v>
      </c>
      <c r="G184" s="38"/>
      <c r="H184" s="44"/>
    </row>
    <row r="185" s="2" customFormat="1" ht="16.8" customHeight="1">
      <c r="A185" s="38"/>
      <c r="B185" s="44"/>
      <c r="C185" s="285" t="s">
        <v>623</v>
      </c>
      <c r="D185" s="285" t="s">
        <v>624</v>
      </c>
      <c r="E185" s="17" t="s">
        <v>19</v>
      </c>
      <c r="F185" s="286">
        <v>20.5</v>
      </c>
      <c r="G185" s="38"/>
      <c r="H185" s="44"/>
    </row>
    <row r="186" s="2" customFormat="1" ht="16.8" customHeight="1">
      <c r="A186" s="38"/>
      <c r="B186" s="44"/>
      <c r="C186" s="281" t="s">
        <v>628</v>
      </c>
      <c r="D186" s="282" t="s">
        <v>628</v>
      </c>
      <c r="E186" s="283" t="s">
        <v>19</v>
      </c>
      <c r="F186" s="284">
        <v>10</v>
      </c>
      <c r="G186" s="38"/>
      <c r="H186" s="44"/>
    </row>
    <row r="187" s="2" customFormat="1" ht="16.8" customHeight="1">
      <c r="A187" s="38"/>
      <c r="B187" s="44"/>
      <c r="C187" s="285" t="s">
        <v>628</v>
      </c>
      <c r="D187" s="285" t="s">
        <v>629</v>
      </c>
      <c r="E187" s="17" t="s">
        <v>19</v>
      </c>
      <c r="F187" s="286">
        <v>10</v>
      </c>
      <c r="G187" s="38"/>
      <c r="H187" s="44"/>
    </row>
    <row r="188" s="2" customFormat="1" ht="16.8" customHeight="1">
      <c r="A188" s="38"/>
      <c r="B188" s="44"/>
      <c r="C188" s="281" t="s">
        <v>829</v>
      </c>
      <c r="D188" s="282" t="s">
        <v>829</v>
      </c>
      <c r="E188" s="283" t="s">
        <v>19</v>
      </c>
      <c r="F188" s="284">
        <v>25.5</v>
      </c>
      <c r="G188" s="38"/>
      <c r="H188" s="44"/>
    </row>
    <row r="189" s="2" customFormat="1" ht="16.8" customHeight="1">
      <c r="A189" s="38"/>
      <c r="B189" s="44"/>
      <c r="C189" s="285" t="s">
        <v>829</v>
      </c>
      <c r="D189" s="285" t="s">
        <v>2932</v>
      </c>
      <c r="E189" s="17" t="s">
        <v>19</v>
      </c>
      <c r="F189" s="286">
        <v>25.5</v>
      </c>
      <c r="G189" s="38"/>
      <c r="H189" s="44"/>
    </row>
    <row r="190" s="2" customFormat="1" ht="16.8" customHeight="1">
      <c r="A190" s="38"/>
      <c r="B190" s="44"/>
      <c r="C190" s="281" t="s">
        <v>641</v>
      </c>
      <c r="D190" s="282" t="s">
        <v>641</v>
      </c>
      <c r="E190" s="283" t="s">
        <v>19</v>
      </c>
      <c r="F190" s="284">
        <v>2</v>
      </c>
      <c r="G190" s="38"/>
      <c r="H190" s="44"/>
    </row>
    <row r="191" s="2" customFormat="1" ht="16.8" customHeight="1">
      <c r="A191" s="38"/>
      <c r="B191" s="44"/>
      <c r="C191" s="285" t="s">
        <v>641</v>
      </c>
      <c r="D191" s="285" t="s">
        <v>642</v>
      </c>
      <c r="E191" s="17" t="s">
        <v>19</v>
      </c>
      <c r="F191" s="286">
        <v>2</v>
      </c>
      <c r="G191" s="38"/>
      <c r="H191" s="44"/>
    </row>
    <row r="192" s="2" customFormat="1" ht="16.8" customHeight="1">
      <c r="A192" s="38"/>
      <c r="B192" s="44"/>
      <c r="C192" s="281" t="s">
        <v>646</v>
      </c>
      <c r="D192" s="282" t="s">
        <v>646</v>
      </c>
      <c r="E192" s="283" t="s">
        <v>19</v>
      </c>
      <c r="F192" s="284">
        <v>28</v>
      </c>
      <c r="G192" s="38"/>
      <c r="H192" s="44"/>
    </row>
    <row r="193" s="2" customFormat="1" ht="16.8" customHeight="1">
      <c r="A193" s="38"/>
      <c r="B193" s="44"/>
      <c r="C193" s="285" t="s">
        <v>646</v>
      </c>
      <c r="D193" s="285" t="s">
        <v>647</v>
      </c>
      <c r="E193" s="17" t="s">
        <v>19</v>
      </c>
      <c r="F193" s="286">
        <v>28</v>
      </c>
      <c r="G193" s="38"/>
      <c r="H193" s="44"/>
    </row>
    <row r="194" s="2" customFormat="1" ht="16.8" customHeight="1">
      <c r="A194" s="38"/>
      <c r="B194" s="44"/>
      <c r="C194" s="281" t="s">
        <v>661</v>
      </c>
      <c r="D194" s="282" t="s">
        <v>661</v>
      </c>
      <c r="E194" s="283" t="s">
        <v>19</v>
      </c>
      <c r="F194" s="284">
        <v>30</v>
      </c>
      <c r="G194" s="38"/>
      <c r="H194" s="44"/>
    </row>
    <row r="195" s="2" customFormat="1" ht="16.8" customHeight="1">
      <c r="A195" s="38"/>
      <c r="B195" s="44"/>
      <c r="C195" s="285" t="s">
        <v>661</v>
      </c>
      <c r="D195" s="285" t="s">
        <v>662</v>
      </c>
      <c r="E195" s="17" t="s">
        <v>19</v>
      </c>
      <c r="F195" s="286">
        <v>30</v>
      </c>
      <c r="G195" s="38"/>
      <c r="H195" s="44"/>
    </row>
    <row r="196" s="2" customFormat="1" ht="16.8" customHeight="1">
      <c r="A196" s="38"/>
      <c r="B196" s="44"/>
      <c r="C196" s="281" t="s">
        <v>605</v>
      </c>
      <c r="D196" s="282" t="s">
        <v>605</v>
      </c>
      <c r="E196" s="283" t="s">
        <v>19</v>
      </c>
      <c r="F196" s="284">
        <v>3</v>
      </c>
      <c r="G196" s="38"/>
      <c r="H196" s="44"/>
    </row>
    <row r="197" s="2" customFormat="1" ht="16.8" customHeight="1">
      <c r="A197" s="38"/>
      <c r="B197" s="44"/>
      <c r="C197" s="285" t="s">
        <v>605</v>
      </c>
      <c r="D197" s="285" t="s">
        <v>606</v>
      </c>
      <c r="E197" s="17" t="s">
        <v>19</v>
      </c>
      <c r="F197" s="286">
        <v>3</v>
      </c>
      <c r="G197" s="38"/>
      <c r="H197" s="44"/>
    </row>
    <row r="198" s="2" customFormat="1" ht="16.8" customHeight="1">
      <c r="A198" s="38"/>
      <c r="B198" s="44"/>
      <c r="C198" s="281" t="s">
        <v>610</v>
      </c>
      <c r="D198" s="282" t="s">
        <v>610</v>
      </c>
      <c r="E198" s="283" t="s">
        <v>19</v>
      </c>
      <c r="F198" s="284">
        <v>1</v>
      </c>
      <c r="G198" s="38"/>
      <c r="H198" s="44"/>
    </row>
    <row r="199" s="2" customFormat="1" ht="16.8" customHeight="1">
      <c r="A199" s="38"/>
      <c r="B199" s="44"/>
      <c r="C199" s="285" t="s">
        <v>610</v>
      </c>
      <c r="D199" s="285" t="s">
        <v>611</v>
      </c>
      <c r="E199" s="17" t="s">
        <v>19</v>
      </c>
      <c r="F199" s="286">
        <v>1</v>
      </c>
      <c r="G199" s="38"/>
      <c r="H199" s="44"/>
    </row>
    <row r="200" s="2" customFormat="1" ht="16.8" customHeight="1">
      <c r="A200" s="38"/>
      <c r="B200" s="44"/>
      <c r="C200" s="281" t="s">
        <v>256</v>
      </c>
      <c r="D200" s="282" t="s">
        <v>256</v>
      </c>
      <c r="E200" s="283" t="s">
        <v>19</v>
      </c>
      <c r="F200" s="284">
        <v>5</v>
      </c>
      <c r="G200" s="38"/>
      <c r="H200" s="44"/>
    </row>
    <row r="201" s="2" customFormat="1" ht="16.8" customHeight="1">
      <c r="A201" s="38"/>
      <c r="B201" s="44"/>
      <c r="C201" s="285" t="s">
        <v>256</v>
      </c>
      <c r="D201" s="285" t="s">
        <v>458</v>
      </c>
      <c r="E201" s="17" t="s">
        <v>19</v>
      </c>
      <c r="F201" s="286">
        <v>5</v>
      </c>
      <c r="G201" s="38"/>
      <c r="H201" s="44"/>
    </row>
    <row r="202" s="2" customFormat="1" ht="16.8" customHeight="1">
      <c r="A202" s="38"/>
      <c r="B202" s="44"/>
      <c r="C202" s="281" t="s">
        <v>618</v>
      </c>
      <c r="D202" s="282" t="s">
        <v>618</v>
      </c>
      <c r="E202" s="283" t="s">
        <v>19</v>
      </c>
      <c r="F202" s="284">
        <v>1</v>
      </c>
      <c r="G202" s="38"/>
      <c r="H202" s="44"/>
    </row>
    <row r="203" s="2" customFormat="1" ht="16.8" customHeight="1">
      <c r="A203" s="38"/>
      <c r="B203" s="44"/>
      <c r="C203" s="285" t="s">
        <v>618</v>
      </c>
      <c r="D203" s="285" t="s">
        <v>619</v>
      </c>
      <c r="E203" s="17" t="s">
        <v>19</v>
      </c>
      <c r="F203" s="286">
        <v>1</v>
      </c>
      <c r="G203" s="38"/>
      <c r="H203" s="44"/>
    </row>
    <row r="204" s="2" customFormat="1" ht="16.8" customHeight="1">
      <c r="A204" s="38"/>
      <c r="B204" s="44"/>
      <c r="C204" s="281" t="s">
        <v>649</v>
      </c>
      <c r="D204" s="282" t="s">
        <v>649</v>
      </c>
      <c r="E204" s="283" t="s">
        <v>19</v>
      </c>
      <c r="F204" s="284">
        <v>9</v>
      </c>
      <c r="G204" s="38"/>
      <c r="H204" s="44"/>
    </row>
    <row r="205" s="2" customFormat="1" ht="16.8" customHeight="1">
      <c r="A205" s="38"/>
      <c r="B205" s="44"/>
      <c r="C205" s="285" t="s">
        <v>649</v>
      </c>
      <c r="D205" s="285" t="s">
        <v>598</v>
      </c>
      <c r="E205" s="17" t="s">
        <v>19</v>
      </c>
      <c r="F205" s="286">
        <v>9</v>
      </c>
      <c r="G205" s="38"/>
      <c r="H205" s="44"/>
    </row>
    <row r="206" s="2" customFormat="1" ht="16.8" customHeight="1">
      <c r="A206" s="38"/>
      <c r="B206" s="44"/>
      <c r="C206" s="281" t="s">
        <v>651</v>
      </c>
      <c r="D206" s="282" t="s">
        <v>651</v>
      </c>
      <c r="E206" s="283" t="s">
        <v>19</v>
      </c>
      <c r="F206" s="284">
        <v>7</v>
      </c>
      <c r="G206" s="38"/>
      <c r="H206" s="44"/>
    </row>
    <row r="207" s="2" customFormat="1" ht="16.8" customHeight="1">
      <c r="A207" s="38"/>
      <c r="B207" s="44"/>
      <c r="C207" s="285" t="s">
        <v>651</v>
      </c>
      <c r="D207" s="285" t="s">
        <v>652</v>
      </c>
      <c r="E207" s="17" t="s">
        <v>19</v>
      </c>
      <c r="F207" s="286">
        <v>7</v>
      </c>
      <c r="G207" s="38"/>
      <c r="H207" s="44"/>
    </row>
    <row r="208" s="2" customFormat="1" ht="16.8" customHeight="1">
      <c r="A208" s="38"/>
      <c r="B208" s="44"/>
      <c r="C208" s="281" t="s">
        <v>590</v>
      </c>
      <c r="D208" s="282" t="s">
        <v>590</v>
      </c>
      <c r="E208" s="283" t="s">
        <v>19</v>
      </c>
      <c r="F208" s="284">
        <v>7</v>
      </c>
      <c r="G208" s="38"/>
      <c r="H208" s="44"/>
    </row>
    <row r="209" s="2" customFormat="1" ht="16.8" customHeight="1">
      <c r="A209" s="38"/>
      <c r="B209" s="44"/>
      <c r="C209" s="285" t="s">
        <v>590</v>
      </c>
      <c r="D209" s="285" t="s">
        <v>591</v>
      </c>
      <c r="E209" s="17" t="s">
        <v>19</v>
      </c>
      <c r="F209" s="286">
        <v>7</v>
      </c>
      <c r="G209" s="38"/>
      <c r="H209" s="44"/>
    </row>
    <row r="210" s="2" customFormat="1" ht="16.8" customHeight="1">
      <c r="A210" s="38"/>
      <c r="B210" s="44"/>
      <c r="C210" s="281" t="s">
        <v>593</v>
      </c>
      <c r="D210" s="282" t="s">
        <v>593</v>
      </c>
      <c r="E210" s="283" t="s">
        <v>19</v>
      </c>
      <c r="F210" s="284">
        <v>7</v>
      </c>
      <c r="G210" s="38"/>
      <c r="H210" s="44"/>
    </row>
    <row r="211" s="2" customFormat="1" ht="16.8" customHeight="1">
      <c r="A211" s="38"/>
      <c r="B211" s="44"/>
      <c r="C211" s="285" t="s">
        <v>593</v>
      </c>
      <c r="D211" s="285" t="s">
        <v>591</v>
      </c>
      <c r="E211" s="17" t="s">
        <v>19</v>
      </c>
      <c r="F211" s="286">
        <v>7</v>
      </c>
      <c r="G211" s="38"/>
      <c r="H211" s="44"/>
    </row>
    <row r="212" s="2" customFormat="1" ht="16.8" customHeight="1">
      <c r="A212" s="38"/>
      <c r="B212" s="44"/>
      <c r="C212" s="281" t="s">
        <v>595</v>
      </c>
      <c r="D212" s="282" t="s">
        <v>595</v>
      </c>
      <c r="E212" s="283" t="s">
        <v>19</v>
      </c>
      <c r="F212" s="284">
        <v>7</v>
      </c>
      <c r="G212" s="38"/>
      <c r="H212" s="44"/>
    </row>
    <row r="213" s="2" customFormat="1" ht="16.8" customHeight="1">
      <c r="A213" s="38"/>
      <c r="B213" s="44"/>
      <c r="C213" s="285" t="s">
        <v>595</v>
      </c>
      <c r="D213" s="285" t="s">
        <v>591</v>
      </c>
      <c r="E213" s="17" t="s">
        <v>19</v>
      </c>
      <c r="F213" s="286">
        <v>7</v>
      </c>
      <c r="G213" s="38"/>
      <c r="H213" s="44"/>
    </row>
    <row r="214" s="2" customFormat="1" ht="16.8" customHeight="1">
      <c r="A214" s="38"/>
      <c r="B214" s="44"/>
      <c r="C214" s="281" t="s">
        <v>597</v>
      </c>
      <c r="D214" s="282" t="s">
        <v>597</v>
      </c>
      <c r="E214" s="283" t="s">
        <v>19</v>
      </c>
      <c r="F214" s="284">
        <v>9</v>
      </c>
      <c r="G214" s="38"/>
      <c r="H214" s="44"/>
    </row>
    <row r="215" s="2" customFormat="1" ht="16.8" customHeight="1">
      <c r="A215" s="38"/>
      <c r="B215" s="44"/>
      <c r="C215" s="285" t="s">
        <v>597</v>
      </c>
      <c r="D215" s="285" t="s">
        <v>598</v>
      </c>
      <c r="E215" s="17" t="s">
        <v>19</v>
      </c>
      <c r="F215" s="286">
        <v>9</v>
      </c>
      <c r="G215" s="38"/>
      <c r="H215" s="44"/>
    </row>
    <row r="216" s="2" customFormat="1" ht="16.8" customHeight="1">
      <c r="A216" s="38"/>
      <c r="B216" s="44"/>
      <c r="C216" s="281" t="s">
        <v>602</v>
      </c>
      <c r="D216" s="282" t="s">
        <v>602</v>
      </c>
      <c r="E216" s="283" t="s">
        <v>19</v>
      </c>
      <c r="F216" s="284">
        <v>2</v>
      </c>
      <c r="G216" s="38"/>
      <c r="H216" s="44"/>
    </row>
    <row r="217" s="2" customFormat="1" ht="16.8" customHeight="1">
      <c r="A217" s="38"/>
      <c r="B217" s="44"/>
      <c r="C217" s="285" t="s">
        <v>602</v>
      </c>
      <c r="D217" s="285" t="s">
        <v>603</v>
      </c>
      <c r="E217" s="17" t="s">
        <v>19</v>
      </c>
      <c r="F217" s="286">
        <v>2</v>
      </c>
      <c r="G217" s="38"/>
      <c r="H217" s="44"/>
    </row>
    <row r="218" s="2" customFormat="1" ht="16.8" customHeight="1">
      <c r="A218" s="38"/>
      <c r="B218" s="44"/>
      <c r="C218" s="281" t="s">
        <v>615</v>
      </c>
      <c r="D218" s="282" t="s">
        <v>615</v>
      </c>
      <c r="E218" s="283" t="s">
        <v>19</v>
      </c>
      <c r="F218" s="284">
        <v>2</v>
      </c>
      <c r="G218" s="38"/>
      <c r="H218" s="44"/>
    </row>
    <row r="219" s="2" customFormat="1" ht="16.8" customHeight="1">
      <c r="A219" s="38"/>
      <c r="B219" s="44"/>
      <c r="C219" s="285" t="s">
        <v>615</v>
      </c>
      <c r="D219" s="285" t="s">
        <v>616</v>
      </c>
      <c r="E219" s="17" t="s">
        <v>19</v>
      </c>
      <c r="F219" s="286">
        <v>2</v>
      </c>
      <c r="G219" s="38"/>
      <c r="H219" s="44"/>
    </row>
    <row r="220" s="2" customFormat="1" ht="16.8" customHeight="1">
      <c r="A220" s="38"/>
      <c r="B220" s="44"/>
      <c r="C220" s="281" t="s">
        <v>656</v>
      </c>
      <c r="D220" s="282" t="s">
        <v>656</v>
      </c>
      <c r="E220" s="283" t="s">
        <v>19</v>
      </c>
      <c r="F220" s="284">
        <v>94</v>
      </c>
      <c r="G220" s="38"/>
      <c r="H220" s="44"/>
    </row>
    <row r="221" s="2" customFormat="1" ht="16.8" customHeight="1">
      <c r="A221" s="38"/>
      <c r="B221" s="44"/>
      <c r="C221" s="285" t="s">
        <v>656</v>
      </c>
      <c r="D221" s="285" t="s">
        <v>657</v>
      </c>
      <c r="E221" s="17" t="s">
        <v>19</v>
      </c>
      <c r="F221" s="286">
        <v>94</v>
      </c>
      <c r="G221" s="38"/>
      <c r="H221" s="44"/>
    </row>
    <row r="222" s="2" customFormat="1" ht="16.8" customHeight="1">
      <c r="A222" s="38"/>
      <c r="B222" s="44"/>
      <c r="C222" s="281" t="s">
        <v>261</v>
      </c>
      <c r="D222" s="282" t="s">
        <v>261</v>
      </c>
      <c r="E222" s="283" t="s">
        <v>19</v>
      </c>
      <c r="F222" s="284">
        <v>5</v>
      </c>
      <c r="G222" s="38"/>
      <c r="H222" s="44"/>
    </row>
    <row r="223" s="2" customFormat="1" ht="16.8" customHeight="1">
      <c r="A223" s="38"/>
      <c r="B223" s="44"/>
      <c r="C223" s="285" t="s">
        <v>261</v>
      </c>
      <c r="D223" s="285" t="s">
        <v>458</v>
      </c>
      <c r="E223" s="17" t="s">
        <v>19</v>
      </c>
      <c r="F223" s="286">
        <v>5</v>
      </c>
      <c r="G223" s="38"/>
      <c r="H223" s="44"/>
    </row>
    <row r="224" s="2" customFormat="1" ht="16.8" customHeight="1">
      <c r="A224" s="38"/>
      <c r="B224" s="44"/>
      <c r="C224" s="281" t="s">
        <v>683</v>
      </c>
      <c r="D224" s="282" t="s">
        <v>683</v>
      </c>
      <c r="E224" s="283" t="s">
        <v>19</v>
      </c>
      <c r="F224" s="284">
        <v>30.359999999999999</v>
      </c>
      <c r="G224" s="38"/>
      <c r="H224" s="44"/>
    </row>
    <row r="225" s="2" customFormat="1" ht="16.8" customHeight="1">
      <c r="A225" s="38"/>
      <c r="B225" s="44"/>
      <c r="C225" s="285" t="s">
        <v>683</v>
      </c>
      <c r="D225" s="285" t="s">
        <v>684</v>
      </c>
      <c r="E225" s="17" t="s">
        <v>19</v>
      </c>
      <c r="F225" s="286">
        <v>30.359999999999999</v>
      </c>
      <c r="G225" s="38"/>
      <c r="H225" s="44"/>
    </row>
    <row r="226" s="2" customFormat="1" ht="16.8" customHeight="1">
      <c r="A226" s="38"/>
      <c r="B226" s="44"/>
      <c r="C226" s="281" t="s">
        <v>680</v>
      </c>
      <c r="D226" s="282" t="s">
        <v>680</v>
      </c>
      <c r="E226" s="283" t="s">
        <v>19</v>
      </c>
      <c r="F226" s="284">
        <v>455.39999999999998</v>
      </c>
      <c r="G226" s="38"/>
      <c r="H226" s="44"/>
    </row>
    <row r="227" s="2" customFormat="1" ht="16.8" customHeight="1">
      <c r="A227" s="38"/>
      <c r="B227" s="44"/>
      <c r="C227" s="285" t="s">
        <v>680</v>
      </c>
      <c r="D227" s="285" t="s">
        <v>681</v>
      </c>
      <c r="E227" s="17" t="s">
        <v>19</v>
      </c>
      <c r="F227" s="286">
        <v>455.39999999999998</v>
      </c>
      <c r="G227" s="38"/>
      <c r="H227" s="44"/>
    </row>
    <row r="228" s="2" customFormat="1" ht="16.8" customHeight="1">
      <c r="A228" s="38"/>
      <c r="B228" s="44"/>
      <c r="C228" s="281" t="s">
        <v>676</v>
      </c>
      <c r="D228" s="282" t="s">
        <v>676</v>
      </c>
      <c r="E228" s="283" t="s">
        <v>19</v>
      </c>
      <c r="F228" s="284">
        <v>30.359999999999999</v>
      </c>
      <c r="G228" s="38"/>
      <c r="H228" s="44"/>
    </row>
    <row r="229" s="2" customFormat="1" ht="16.8" customHeight="1">
      <c r="A229" s="38"/>
      <c r="B229" s="44"/>
      <c r="C229" s="285" t="s">
        <v>676</v>
      </c>
      <c r="D229" s="285" t="s">
        <v>677</v>
      </c>
      <c r="E229" s="17" t="s">
        <v>19</v>
      </c>
      <c r="F229" s="286">
        <v>30.359999999999999</v>
      </c>
      <c r="G229" s="38"/>
      <c r="H229" s="44"/>
    </row>
    <row r="230" s="2" customFormat="1" ht="16.8" customHeight="1">
      <c r="A230" s="38"/>
      <c r="B230" s="44"/>
      <c r="C230" s="281" t="s">
        <v>289</v>
      </c>
      <c r="D230" s="282" t="s">
        <v>289</v>
      </c>
      <c r="E230" s="283" t="s">
        <v>19</v>
      </c>
      <c r="F230" s="284">
        <v>10</v>
      </c>
      <c r="G230" s="38"/>
      <c r="H230" s="44"/>
    </row>
    <row r="231" s="2" customFormat="1" ht="16.8" customHeight="1">
      <c r="A231" s="38"/>
      <c r="B231" s="44"/>
      <c r="C231" s="285" t="s">
        <v>289</v>
      </c>
      <c r="D231" s="285" t="s">
        <v>489</v>
      </c>
      <c r="E231" s="17" t="s">
        <v>19</v>
      </c>
      <c r="F231" s="286">
        <v>10</v>
      </c>
      <c r="G231" s="38"/>
      <c r="H231" s="44"/>
    </row>
    <row r="232" s="2" customFormat="1" ht="16.8" customHeight="1">
      <c r="A232" s="38"/>
      <c r="B232" s="44"/>
      <c r="C232" s="281" t="s">
        <v>125</v>
      </c>
      <c r="D232" s="282" t="s">
        <v>125</v>
      </c>
      <c r="E232" s="283" t="s">
        <v>19</v>
      </c>
      <c r="F232" s="284">
        <v>10</v>
      </c>
      <c r="G232" s="38"/>
      <c r="H232" s="44"/>
    </row>
    <row r="233" s="2" customFormat="1" ht="16.8" customHeight="1">
      <c r="A233" s="38"/>
      <c r="B233" s="44"/>
      <c r="C233" s="285" t="s">
        <v>125</v>
      </c>
      <c r="D233" s="285" t="s">
        <v>489</v>
      </c>
      <c r="E233" s="17" t="s">
        <v>19</v>
      </c>
      <c r="F233" s="286">
        <v>10</v>
      </c>
      <c r="G233" s="38"/>
      <c r="H233" s="44"/>
    </row>
    <row r="234" s="2" customFormat="1" ht="16.8" customHeight="1">
      <c r="A234" s="38"/>
      <c r="B234" s="44"/>
      <c r="C234" s="281" t="s">
        <v>2933</v>
      </c>
      <c r="D234" s="282" t="s">
        <v>2933</v>
      </c>
      <c r="E234" s="283" t="s">
        <v>19</v>
      </c>
      <c r="F234" s="284">
        <v>62</v>
      </c>
      <c r="G234" s="38"/>
      <c r="H234" s="44"/>
    </row>
    <row r="235" s="2" customFormat="1" ht="16.8" customHeight="1">
      <c r="A235" s="38"/>
      <c r="B235" s="44"/>
      <c r="C235" s="285" t="s">
        <v>2933</v>
      </c>
      <c r="D235" s="285" t="s">
        <v>2934</v>
      </c>
      <c r="E235" s="17" t="s">
        <v>19</v>
      </c>
      <c r="F235" s="286">
        <v>62</v>
      </c>
      <c r="G235" s="38"/>
      <c r="H235" s="44"/>
    </row>
    <row r="236" s="2" customFormat="1" ht="16.8" customHeight="1">
      <c r="A236" s="38"/>
      <c r="B236" s="44"/>
      <c r="C236" s="281" t="s">
        <v>2935</v>
      </c>
      <c r="D236" s="282" t="s">
        <v>2935</v>
      </c>
      <c r="E236" s="283" t="s">
        <v>19</v>
      </c>
      <c r="F236" s="284">
        <v>8.6999999999999993</v>
      </c>
      <c r="G236" s="38"/>
      <c r="H236" s="44"/>
    </row>
    <row r="237" s="2" customFormat="1" ht="16.8" customHeight="1">
      <c r="A237" s="38"/>
      <c r="B237" s="44"/>
      <c r="C237" s="285" t="s">
        <v>2935</v>
      </c>
      <c r="D237" s="285" t="s">
        <v>579</v>
      </c>
      <c r="E237" s="17" t="s">
        <v>19</v>
      </c>
      <c r="F237" s="286">
        <v>8.6999999999999993</v>
      </c>
      <c r="G237" s="38"/>
      <c r="H237" s="44"/>
    </row>
    <row r="238" s="2" customFormat="1" ht="16.8" customHeight="1">
      <c r="A238" s="38"/>
      <c r="B238" s="44"/>
      <c r="C238" s="281" t="s">
        <v>2936</v>
      </c>
      <c r="D238" s="282" t="s">
        <v>2936</v>
      </c>
      <c r="E238" s="283" t="s">
        <v>19</v>
      </c>
      <c r="F238" s="284">
        <v>62</v>
      </c>
      <c r="G238" s="38"/>
      <c r="H238" s="44"/>
    </row>
    <row r="239" s="2" customFormat="1" ht="16.8" customHeight="1">
      <c r="A239" s="38"/>
      <c r="B239" s="44"/>
      <c r="C239" s="285" t="s">
        <v>2936</v>
      </c>
      <c r="D239" s="285" t="s">
        <v>2934</v>
      </c>
      <c r="E239" s="17" t="s">
        <v>19</v>
      </c>
      <c r="F239" s="286">
        <v>62</v>
      </c>
      <c r="G239" s="38"/>
      <c r="H239" s="44"/>
    </row>
    <row r="240" s="2" customFormat="1" ht="16.8" customHeight="1">
      <c r="A240" s="38"/>
      <c r="B240" s="44"/>
      <c r="C240" s="281" t="s">
        <v>2937</v>
      </c>
      <c r="D240" s="282" t="s">
        <v>2937</v>
      </c>
      <c r="E240" s="283" t="s">
        <v>19</v>
      </c>
      <c r="F240" s="284">
        <v>10</v>
      </c>
      <c r="G240" s="38"/>
      <c r="H240" s="44"/>
    </row>
    <row r="241" s="2" customFormat="1" ht="16.8" customHeight="1">
      <c r="A241" s="38"/>
      <c r="B241" s="44"/>
      <c r="C241" s="285" t="s">
        <v>2937</v>
      </c>
      <c r="D241" s="285" t="s">
        <v>629</v>
      </c>
      <c r="E241" s="17" t="s">
        <v>19</v>
      </c>
      <c r="F241" s="286">
        <v>10</v>
      </c>
      <c r="G241" s="38"/>
      <c r="H241" s="44"/>
    </row>
    <row r="242" s="2" customFormat="1" ht="16.8" customHeight="1">
      <c r="A242" s="38"/>
      <c r="B242" s="44"/>
      <c r="C242" s="281" t="s">
        <v>2938</v>
      </c>
      <c r="D242" s="282" t="s">
        <v>2938</v>
      </c>
      <c r="E242" s="283" t="s">
        <v>19</v>
      </c>
      <c r="F242" s="284">
        <v>26</v>
      </c>
      <c r="G242" s="38"/>
      <c r="H242" s="44"/>
    </row>
    <row r="243" s="2" customFormat="1" ht="16.8" customHeight="1">
      <c r="A243" s="38"/>
      <c r="B243" s="44"/>
      <c r="C243" s="285" t="s">
        <v>2938</v>
      </c>
      <c r="D243" s="285" t="s">
        <v>2939</v>
      </c>
      <c r="E243" s="17" t="s">
        <v>19</v>
      </c>
      <c r="F243" s="286">
        <v>26</v>
      </c>
      <c r="G243" s="38"/>
      <c r="H243" s="44"/>
    </row>
    <row r="244" s="2" customFormat="1" ht="16.8" customHeight="1">
      <c r="A244" s="38"/>
      <c r="B244" s="44"/>
      <c r="C244" s="281" t="s">
        <v>2940</v>
      </c>
      <c r="D244" s="282" t="s">
        <v>2940</v>
      </c>
      <c r="E244" s="283" t="s">
        <v>19</v>
      </c>
      <c r="F244" s="284">
        <v>25.5</v>
      </c>
      <c r="G244" s="38"/>
      <c r="H244" s="44"/>
    </row>
    <row r="245" s="2" customFormat="1" ht="16.8" customHeight="1">
      <c r="A245" s="38"/>
      <c r="B245" s="44"/>
      <c r="C245" s="285" t="s">
        <v>2940</v>
      </c>
      <c r="D245" s="285" t="s">
        <v>2941</v>
      </c>
      <c r="E245" s="17" t="s">
        <v>19</v>
      </c>
      <c r="F245" s="286">
        <v>25.5</v>
      </c>
      <c r="G245" s="38"/>
      <c r="H245" s="44"/>
    </row>
    <row r="246" s="2" customFormat="1" ht="16.8" customHeight="1">
      <c r="A246" s="38"/>
      <c r="B246" s="44"/>
      <c r="C246" s="281" t="s">
        <v>2942</v>
      </c>
      <c r="D246" s="282" t="s">
        <v>2942</v>
      </c>
      <c r="E246" s="283" t="s">
        <v>19</v>
      </c>
      <c r="F246" s="284">
        <v>26</v>
      </c>
      <c r="G246" s="38"/>
      <c r="H246" s="44"/>
    </row>
    <row r="247" s="2" customFormat="1" ht="16.8" customHeight="1">
      <c r="A247" s="38"/>
      <c r="B247" s="44"/>
      <c r="C247" s="285" t="s">
        <v>2942</v>
      </c>
      <c r="D247" s="285" t="s">
        <v>2939</v>
      </c>
      <c r="E247" s="17" t="s">
        <v>19</v>
      </c>
      <c r="F247" s="286">
        <v>26</v>
      </c>
      <c r="G247" s="38"/>
      <c r="H247" s="44"/>
    </row>
    <row r="248" s="2" customFormat="1" ht="26.4" customHeight="1">
      <c r="A248" s="38"/>
      <c r="B248" s="44"/>
      <c r="C248" s="280" t="s">
        <v>2943</v>
      </c>
      <c r="D248" s="280" t="s">
        <v>95</v>
      </c>
      <c r="E248" s="38"/>
      <c r="F248" s="38"/>
      <c r="G248" s="38"/>
      <c r="H248" s="44"/>
    </row>
    <row r="249" s="2" customFormat="1" ht="16.8" customHeight="1">
      <c r="A249" s="38"/>
      <c r="B249" s="44"/>
      <c r="C249" s="281" t="s">
        <v>124</v>
      </c>
      <c r="D249" s="282" t="s">
        <v>124</v>
      </c>
      <c r="E249" s="283" t="s">
        <v>19</v>
      </c>
      <c r="F249" s="284">
        <v>100</v>
      </c>
      <c r="G249" s="38"/>
      <c r="H249" s="44"/>
    </row>
    <row r="250" s="2" customFormat="1" ht="16.8" customHeight="1">
      <c r="A250" s="38"/>
      <c r="B250" s="44"/>
      <c r="C250" s="285" t="s">
        <v>124</v>
      </c>
      <c r="D250" s="285" t="s">
        <v>705</v>
      </c>
      <c r="E250" s="17" t="s">
        <v>19</v>
      </c>
      <c r="F250" s="286">
        <v>100</v>
      </c>
      <c r="G250" s="38"/>
      <c r="H250" s="44"/>
    </row>
    <row r="251" s="2" customFormat="1" ht="16.8" customHeight="1">
      <c r="A251" s="38"/>
      <c r="B251" s="44"/>
      <c r="C251" s="281" t="s">
        <v>244</v>
      </c>
      <c r="D251" s="282" t="s">
        <v>244</v>
      </c>
      <c r="E251" s="283" t="s">
        <v>19</v>
      </c>
      <c r="F251" s="284">
        <v>230</v>
      </c>
      <c r="G251" s="38"/>
      <c r="H251" s="44"/>
    </row>
    <row r="252" s="2" customFormat="1" ht="16.8" customHeight="1">
      <c r="A252" s="38"/>
      <c r="B252" s="44"/>
      <c r="C252" s="285" t="s">
        <v>244</v>
      </c>
      <c r="D252" s="285" t="s">
        <v>2944</v>
      </c>
      <c r="E252" s="17" t="s">
        <v>19</v>
      </c>
      <c r="F252" s="286">
        <v>230</v>
      </c>
      <c r="G252" s="38"/>
      <c r="H252" s="44"/>
    </row>
    <row r="253" s="2" customFormat="1" ht="16.8" customHeight="1">
      <c r="A253" s="38"/>
      <c r="B253" s="44"/>
      <c r="C253" s="281" t="s">
        <v>238</v>
      </c>
      <c r="D253" s="282" t="s">
        <v>238</v>
      </c>
      <c r="E253" s="283" t="s">
        <v>19</v>
      </c>
      <c r="F253" s="284">
        <v>230</v>
      </c>
      <c r="G253" s="38"/>
      <c r="H253" s="44"/>
    </row>
    <row r="254" s="2" customFormat="1" ht="16.8" customHeight="1">
      <c r="A254" s="38"/>
      <c r="B254" s="44"/>
      <c r="C254" s="285" t="s">
        <v>238</v>
      </c>
      <c r="D254" s="285" t="s">
        <v>2945</v>
      </c>
      <c r="E254" s="17" t="s">
        <v>19</v>
      </c>
      <c r="F254" s="286">
        <v>230</v>
      </c>
      <c r="G254" s="38"/>
      <c r="H254" s="44"/>
    </row>
    <row r="255" s="2" customFormat="1" ht="16.8" customHeight="1">
      <c r="A255" s="38"/>
      <c r="B255" s="44"/>
      <c r="C255" s="281" t="s">
        <v>271</v>
      </c>
      <c r="D255" s="282" t="s">
        <v>271</v>
      </c>
      <c r="E255" s="283" t="s">
        <v>19</v>
      </c>
      <c r="F255" s="284">
        <v>451.30000000000001</v>
      </c>
      <c r="G255" s="38"/>
      <c r="H255" s="44"/>
    </row>
    <row r="256" s="2" customFormat="1" ht="16.8" customHeight="1">
      <c r="A256" s="38"/>
      <c r="B256" s="44"/>
      <c r="C256" s="285" t="s">
        <v>271</v>
      </c>
      <c r="D256" s="285" t="s">
        <v>727</v>
      </c>
      <c r="E256" s="17" t="s">
        <v>19</v>
      </c>
      <c r="F256" s="286">
        <v>451.30000000000001</v>
      </c>
      <c r="G256" s="38"/>
      <c r="H256" s="44"/>
    </row>
    <row r="257" s="2" customFormat="1" ht="16.8" customHeight="1">
      <c r="A257" s="38"/>
      <c r="B257" s="44"/>
      <c r="C257" s="281" t="s">
        <v>322</v>
      </c>
      <c r="D257" s="282" t="s">
        <v>322</v>
      </c>
      <c r="E257" s="283" t="s">
        <v>19</v>
      </c>
      <c r="F257" s="284">
        <v>482.19999999999999</v>
      </c>
      <c r="G257" s="38"/>
      <c r="H257" s="44"/>
    </row>
    <row r="258" s="2" customFormat="1" ht="16.8" customHeight="1">
      <c r="A258" s="38"/>
      <c r="B258" s="44"/>
      <c r="C258" s="285" t="s">
        <v>322</v>
      </c>
      <c r="D258" s="285" t="s">
        <v>2946</v>
      </c>
      <c r="E258" s="17" t="s">
        <v>19</v>
      </c>
      <c r="F258" s="286">
        <v>482.19999999999999</v>
      </c>
      <c r="G258" s="38"/>
      <c r="H258" s="44"/>
    </row>
    <row r="259" s="2" customFormat="1" ht="16.8" customHeight="1">
      <c r="A259" s="38"/>
      <c r="B259" s="44"/>
      <c r="C259" s="281" t="s">
        <v>317</v>
      </c>
      <c r="D259" s="282" t="s">
        <v>317</v>
      </c>
      <c r="E259" s="283" t="s">
        <v>19</v>
      </c>
      <c r="F259" s="284">
        <v>516</v>
      </c>
      <c r="G259" s="38"/>
      <c r="H259" s="44"/>
    </row>
    <row r="260" s="2" customFormat="1" ht="16.8" customHeight="1">
      <c r="A260" s="38"/>
      <c r="B260" s="44"/>
      <c r="C260" s="285" t="s">
        <v>317</v>
      </c>
      <c r="D260" s="285" t="s">
        <v>710</v>
      </c>
      <c r="E260" s="17" t="s">
        <v>19</v>
      </c>
      <c r="F260" s="286">
        <v>516</v>
      </c>
      <c r="G260" s="38"/>
      <c r="H260" s="44"/>
    </row>
    <row r="261" s="2" customFormat="1" ht="16.8" customHeight="1">
      <c r="A261" s="38"/>
      <c r="B261" s="44"/>
      <c r="C261" s="281" t="s">
        <v>312</v>
      </c>
      <c r="D261" s="282" t="s">
        <v>312</v>
      </c>
      <c r="E261" s="283" t="s">
        <v>19</v>
      </c>
      <c r="F261" s="284">
        <v>40.25</v>
      </c>
      <c r="G261" s="38"/>
      <c r="H261" s="44"/>
    </row>
    <row r="262" s="2" customFormat="1" ht="16.8" customHeight="1">
      <c r="A262" s="38"/>
      <c r="B262" s="44"/>
      <c r="C262" s="285" t="s">
        <v>312</v>
      </c>
      <c r="D262" s="285" t="s">
        <v>692</v>
      </c>
      <c r="E262" s="17" t="s">
        <v>19</v>
      </c>
      <c r="F262" s="286">
        <v>40.25</v>
      </c>
      <c r="G262" s="38"/>
      <c r="H262" s="44"/>
    </row>
    <row r="263" s="2" customFormat="1" ht="16.8" customHeight="1">
      <c r="A263" s="38"/>
      <c r="B263" s="44"/>
      <c r="C263" s="281" t="s">
        <v>306</v>
      </c>
      <c r="D263" s="282" t="s">
        <v>306</v>
      </c>
      <c r="E263" s="283" t="s">
        <v>19</v>
      </c>
      <c r="F263" s="284">
        <v>14.244999999999999</v>
      </c>
      <c r="G263" s="38"/>
      <c r="H263" s="44"/>
    </row>
    <row r="264" s="2" customFormat="1" ht="16.8" customHeight="1">
      <c r="A264" s="38"/>
      <c r="B264" s="44"/>
      <c r="C264" s="285" t="s">
        <v>306</v>
      </c>
      <c r="D264" s="285" t="s">
        <v>690</v>
      </c>
      <c r="E264" s="17" t="s">
        <v>19</v>
      </c>
      <c r="F264" s="286">
        <v>14.244999999999999</v>
      </c>
      <c r="G264" s="38"/>
      <c r="H264" s="44"/>
    </row>
    <row r="265" s="2" customFormat="1" ht="16.8" customHeight="1">
      <c r="A265" s="38"/>
      <c r="B265" s="44"/>
      <c r="C265" s="281" t="s">
        <v>280</v>
      </c>
      <c r="D265" s="282" t="s">
        <v>280</v>
      </c>
      <c r="E265" s="283" t="s">
        <v>19</v>
      </c>
      <c r="F265" s="284">
        <v>2</v>
      </c>
      <c r="G265" s="38"/>
      <c r="H265" s="44"/>
    </row>
    <row r="266" s="2" customFormat="1" ht="16.8" customHeight="1">
      <c r="A266" s="38"/>
      <c r="B266" s="44"/>
      <c r="C266" s="285" t="s">
        <v>280</v>
      </c>
      <c r="D266" s="285" t="s">
        <v>703</v>
      </c>
      <c r="E266" s="17" t="s">
        <v>19</v>
      </c>
      <c r="F266" s="286">
        <v>2</v>
      </c>
      <c r="G266" s="38"/>
      <c r="H266" s="44"/>
    </row>
    <row r="267" s="2" customFormat="1" ht="16.8" customHeight="1">
      <c r="A267" s="38"/>
      <c r="B267" s="44"/>
      <c r="C267" s="281" t="s">
        <v>355</v>
      </c>
      <c r="D267" s="282" t="s">
        <v>355</v>
      </c>
      <c r="E267" s="283" t="s">
        <v>19</v>
      </c>
      <c r="F267" s="284">
        <v>6</v>
      </c>
      <c r="G267" s="38"/>
      <c r="H267" s="44"/>
    </row>
    <row r="268" s="2" customFormat="1" ht="16.8" customHeight="1">
      <c r="A268" s="38"/>
      <c r="B268" s="44"/>
      <c r="C268" s="281" t="s">
        <v>340</v>
      </c>
      <c r="D268" s="282" t="s">
        <v>340</v>
      </c>
      <c r="E268" s="283" t="s">
        <v>19</v>
      </c>
      <c r="F268" s="284">
        <v>9</v>
      </c>
      <c r="G268" s="38"/>
      <c r="H268" s="44"/>
    </row>
    <row r="269" s="2" customFormat="1" ht="16.8" customHeight="1">
      <c r="A269" s="38"/>
      <c r="B269" s="44"/>
      <c r="C269" s="281" t="s">
        <v>390</v>
      </c>
      <c r="D269" s="282" t="s">
        <v>390</v>
      </c>
      <c r="E269" s="283" t="s">
        <v>19</v>
      </c>
      <c r="F269" s="284">
        <v>1.472</v>
      </c>
      <c r="G269" s="38"/>
      <c r="H269" s="44"/>
    </row>
    <row r="270" s="2" customFormat="1" ht="16.8" customHeight="1">
      <c r="A270" s="38"/>
      <c r="B270" s="44"/>
      <c r="C270" s="285" t="s">
        <v>390</v>
      </c>
      <c r="D270" s="285" t="s">
        <v>735</v>
      </c>
      <c r="E270" s="17" t="s">
        <v>19</v>
      </c>
      <c r="F270" s="286">
        <v>1.472</v>
      </c>
      <c r="G270" s="38"/>
      <c r="H270" s="44"/>
    </row>
    <row r="271" s="2" customFormat="1" ht="16.8" customHeight="1">
      <c r="A271" s="38"/>
      <c r="B271" s="44"/>
      <c r="C271" s="281" t="s">
        <v>410</v>
      </c>
      <c r="D271" s="282" t="s">
        <v>410</v>
      </c>
      <c r="E271" s="283" t="s">
        <v>19</v>
      </c>
      <c r="F271" s="284">
        <v>0.82799999999999996</v>
      </c>
      <c r="G271" s="38"/>
      <c r="H271" s="44"/>
    </row>
    <row r="272" s="2" customFormat="1" ht="16.8" customHeight="1">
      <c r="A272" s="38"/>
      <c r="B272" s="44"/>
      <c r="C272" s="285" t="s">
        <v>410</v>
      </c>
      <c r="D272" s="285" t="s">
        <v>741</v>
      </c>
      <c r="E272" s="17" t="s">
        <v>19</v>
      </c>
      <c r="F272" s="286">
        <v>0.82799999999999996</v>
      </c>
      <c r="G272" s="38"/>
      <c r="H272" s="44"/>
    </row>
    <row r="273" s="2" customFormat="1" ht="16.8" customHeight="1">
      <c r="A273" s="38"/>
      <c r="B273" s="44"/>
      <c r="C273" s="281" t="s">
        <v>414</v>
      </c>
      <c r="D273" s="282" t="s">
        <v>414</v>
      </c>
      <c r="E273" s="283" t="s">
        <v>19</v>
      </c>
      <c r="F273" s="284">
        <v>1.9870000000000001</v>
      </c>
      <c r="G273" s="38"/>
      <c r="H273" s="44"/>
    </row>
    <row r="274" s="2" customFormat="1" ht="16.8" customHeight="1">
      <c r="A274" s="38"/>
      <c r="B274" s="44"/>
      <c r="C274" s="285" t="s">
        <v>414</v>
      </c>
      <c r="D274" s="285" t="s">
        <v>745</v>
      </c>
      <c r="E274" s="17" t="s">
        <v>19</v>
      </c>
      <c r="F274" s="286">
        <v>1.9870000000000001</v>
      </c>
      <c r="G274" s="38"/>
      <c r="H274" s="44"/>
    </row>
    <row r="275" s="2" customFormat="1" ht="16.8" customHeight="1">
      <c r="A275" s="38"/>
      <c r="B275" s="44"/>
      <c r="C275" s="281" t="s">
        <v>379</v>
      </c>
      <c r="D275" s="282" t="s">
        <v>379</v>
      </c>
      <c r="E275" s="283" t="s">
        <v>19</v>
      </c>
      <c r="F275" s="284">
        <v>4</v>
      </c>
      <c r="G275" s="38"/>
      <c r="H275" s="44"/>
    </row>
    <row r="276" s="2" customFormat="1" ht="16.8" customHeight="1">
      <c r="A276" s="38"/>
      <c r="B276" s="44"/>
      <c r="C276" s="285" t="s">
        <v>379</v>
      </c>
      <c r="D276" s="285" t="s">
        <v>759</v>
      </c>
      <c r="E276" s="17" t="s">
        <v>19</v>
      </c>
      <c r="F276" s="286">
        <v>4</v>
      </c>
      <c r="G276" s="38"/>
      <c r="H276" s="44"/>
    </row>
    <row r="277" s="2" customFormat="1" ht="16.8" customHeight="1">
      <c r="A277" s="38"/>
      <c r="B277" s="44"/>
      <c r="C277" s="281" t="s">
        <v>294</v>
      </c>
      <c r="D277" s="282" t="s">
        <v>294</v>
      </c>
      <c r="E277" s="283" t="s">
        <v>19</v>
      </c>
      <c r="F277" s="284">
        <v>3</v>
      </c>
      <c r="G277" s="38"/>
      <c r="H277" s="44"/>
    </row>
    <row r="278" s="2" customFormat="1" ht="16.8" customHeight="1">
      <c r="A278" s="38"/>
      <c r="B278" s="44"/>
      <c r="C278" s="285" t="s">
        <v>294</v>
      </c>
      <c r="D278" s="285" t="s">
        <v>701</v>
      </c>
      <c r="E278" s="17" t="s">
        <v>19</v>
      </c>
      <c r="F278" s="286">
        <v>3</v>
      </c>
      <c r="G278" s="38"/>
      <c r="H278" s="44"/>
    </row>
    <row r="279" s="2" customFormat="1" ht="16.8" customHeight="1">
      <c r="A279" s="38"/>
      <c r="B279" s="44"/>
      <c r="C279" s="281" t="s">
        <v>361</v>
      </c>
      <c r="D279" s="282" t="s">
        <v>361</v>
      </c>
      <c r="E279" s="283" t="s">
        <v>19</v>
      </c>
      <c r="F279" s="284">
        <v>4</v>
      </c>
      <c r="G279" s="38"/>
      <c r="H279" s="44"/>
    </row>
    <row r="280" s="2" customFormat="1" ht="16.8" customHeight="1">
      <c r="A280" s="38"/>
      <c r="B280" s="44"/>
      <c r="C280" s="285" t="s">
        <v>361</v>
      </c>
      <c r="D280" s="285" t="s">
        <v>759</v>
      </c>
      <c r="E280" s="17" t="s">
        <v>19</v>
      </c>
      <c r="F280" s="286">
        <v>4</v>
      </c>
      <c r="G280" s="38"/>
      <c r="H280" s="44"/>
    </row>
    <row r="281" s="2" customFormat="1" ht="16.8" customHeight="1">
      <c r="A281" s="38"/>
      <c r="B281" s="44"/>
      <c r="C281" s="281" t="s">
        <v>366</v>
      </c>
      <c r="D281" s="282" t="s">
        <v>366</v>
      </c>
      <c r="E281" s="283" t="s">
        <v>19</v>
      </c>
      <c r="F281" s="284">
        <v>0.23999999999999999</v>
      </c>
      <c r="G281" s="38"/>
      <c r="H281" s="44"/>
    </row>
    <row r="282" s="2" customFormat="1" ht="16.8" customHeight="1">
      <c r="A282" s="38"/>
      <c r="B282" s="44"/>
      <c r="C282" s="285" t="s">
        <v>366</v>
      </c>
      <c r="D282" s="285" t="s">
        <v>751</v>
      </c>
      <c r="E282" s="17" t="s">
        <v>19</v>
      </c>
      <c r="F282" s="286">
        <v>0.23999999999999999</v>
      </c>
      <c r="G282" s="38"/>
      <c r="H282" s="44"/>
    </row>
    <row r="283" s="2" customFormat="1" ht="16.8" customHeight="1">
      <c r="A283" s="38"/>
      <c r="B283" s="44"/>
      <c r="C283" s="281" t="s">
        <v>370</v>
      </c>
      <c r="D283" s="282" t="s">
        <v>370</v>
      </c>
      <c r="E283" s="283" t="s">
        <v>19</v>
      </c>
      <c r="F283" s="284">
        <v>0.01</v>
      </c>
      <c r="G283" s="38"/>
      <c r="H283" s="44"/>
    </row>
    <row r="284" s="2" customFormat="1" ht="16.8" customHeight="1">
      <c r="A284" s="38"/>
      <c r="B284" s="44"/>
      <c r="C284" s="285" t="s">
        <v>370</v>
      </c>
      <c r="D284" s="285" t="s">
        <v>755</v>
      </c>
      <c r="E284" s="17" t="s">
        <v>19</v>
      </c>
      <c r="F284" s="286">
        <v>0.01</v>
      </c>
      <c r="G284" s="38"/>
      <c r="H284" s="44"/>
    </row>
    <row r="285" s="2" customFormat="1" ht="16.8" customHeight="1">
      <c r="A285" s="38"/>
      <c r="B285" s="44"/>
      <c r="C285" s="281" t="s">
        <v>374</v>
      </c>
      <c r="D285" s="282" t="s">
        <v>374</v>
      </c>
      <c r="E285" s="283" t="s">
        <v>19</v>
      </c>
      <c r="F285" s="284">
        <v>819</v>
      </c>
      <c r="G285" s="38"/>
      <c r="H285" s="44"/>
    </row>
    <row r="286" s="2" customFormat="1" ht="16.8" customHeight="1">
      <c r="A286" s="38"/>
      <c r="B286" s="44"/>
      <c r="C286" s="285" t="s">
        <v>374</v>
      </c>
      <c r="D286" s="285" t="s">
        <v>779</v>
      </c>
      <c r="E286" s="17" t="s">
        <v>19</v>
      </c>
      <c r="F286" s="286">
        <v>819</v>
      </c>
      <c r="G286" s="38"/>
      <c r="H286" s="44"/>
    </row>
    <row r="287" s="2" customFormat="1" ht="16.8" customHeight="1">
      <c r="A287" s="38"/>
      <c r="B287" s="44"/>
      <c r="C287" s="281" t="s">
        <v>405</v>
      </c>
      <c r="D287" s="282" t="s">
        <v>405</v>
      </c>
      <c r="E287" s="283" t="s">
        <v>19</v>
      </c>
      <c r="F287" s="284">
        <v>502</v>
      </c>
      <c r="G287" s="38"/>
      <c r="H287" s="44"/>
    </row>
    <row r="288" s="2" customFormat="1" ht="16.8" customHeight="1">
      <c r="A288" s="38"/>
      <c r="B288" s="44"/>
      <c r="C288" s="285" t="s">
        <v>405</v>
      </c>
      <c r="D288" s="285" t="s">
        <v>781</v>
      </c>
      <c r="E288" s="17" t="s">
        <v>19</v>
      </c>
      <c r="F288" s="286">
        <v>502</v>
      </c>
      <c r="G288" s="38"/>
      <c r="H288" s="44"/>
    </row>
    <row r="289" s="2" customFormat="1" ht="16.8" customHeight="1">
      <c r="A289" s="38"/>
      <c r="B289" s="44"/>
      <c r="C289" s="281" t="s">
        <v>395</v>
      </c>
      <c r="D289" s="282" t="s">
        <v>395</v>
      </c>
      <c r="E289" s="283" t="s">
        <v>19</v>
      </c>
      <c r="F289" s="284">
        <v>502</v>
      </c>
      <c r="G289" s="38"/>
      <c r="H289" s="44"/>
    </row>
    <row r="290" s="2" customFormat="1" ht="16.8" customHeight="1">
      <c r="A290" s="38"/>
      <c r="B290" s="44"/>
      <c r="C290" s="285" t="s">
        <v>395</v>
      </c>
      <c r="D290" s="285" t="s">
        <v>781</v>
      </c>
      <c r="E290" s="17" t="s">
        <v>19</v>
      </c>
      <c r="F290" s="286">
        <v>502</v>
      </c>
      <c r="G290" s="38"/>
      <c r="H290" s="44"/>
    </row>
    <row r="291" s="2" customFormat="1" ht="16.8" customHeight="1">
      <c r="A291" s="38"/>
      <c r="B291" s="44"/>
      <c r="C291" s="281" t="s">
        <v>419</v>
      </c>
      <c r="D291" s="282" t="s">
        <v>419</v>
      </c>
      <c r="E291" s="283" t="s">
        <v>19</v>
      </c>
      <c r="F291" s="284">
        <v>210.65000000000001</v>
      </c>
      <c r="G291" s="38"/>
      <c r="H291" s="44"/>
    </row>
    <row r="292" s="2" customFormat="1" ht="16.8" customHeight="1">
      <c r="A292" s="38"/>
      <c r="B292" s="44"/>
      <c r="C292" s="285" t="s">
        <v>419</v>
      </c>
      <c r="D292" s="285" t="s">
        <v>2947</v>
      </c>
      <c r="E292" s="17" t="s">
        <v>19</v>
      </c>
      <c r="F292" s="286">
        <v>210.65000000000001</v>
      </c>
      <c r="G292" s="38"/>
      <c r="H292" s="44"/>
    </row>
    <row r="293" s="2" customFormat="1" ht="16.8" customHeight="1">
      <c r="A293" s="38"/>
      <c r="B293" s="44"/>
      <c r="C293" s="281" t="s">
        <v>424</v>
      </c>
      <c r="D293" s="282" t="s">
        <v>424</v>
      </c>
      <c r="E293" s="283" t="s">
        <v>19</v>
      </c>
      <c r="F293" s="284">
        <v>143</v>
      </c>
      <c r="G293" s="38"/>
      <c r="H293" s="44"/>
    </row>
    <row r="294" s="2" customFormat="1" ht="16.8" customHeight="1">
      <c r="A294" s="38"/>
      <c r="B294" s="44"/>
      <c r="C294" s="285" t="s">
        <v>424</v>
      </c>
      <c r="D294" s="285" t="s">
        <v>2948</v>
      </c>
      <c r="E294" s="17" t="s">
        <v>19</v>
      </c>
      <c r="F294" s="286">
        <v>143</v>
      </c>
      <c r="G294" s="38"/>
      <c r="H294" s="44"/>
    </row>
    <row r="295" s="2" customFormat="1" ht="16.8" customHeight="1">
      <c r="A295" s="38"/>
      <c r="B295" s="44"/>
      <c r="C295" s="281" t="s">
        <v>400</v>
      </c>
      <c r="D295" s="282" t="s">
        <v>400</v>
      </c>
      <c r="E295" s="283" t="s">
        <v>19</v>
      </c>
      <c r="F295" s="284">
        <v>185</v>
      </c>
      <c r="G295" s="38"/>
      <c r="H295" s="44"/>
    </row>
    <row r="296" s="2" customFormat="1" ht="16.8" customHeight="1">
      <c r="A296" s="38"/>
      <c r="B296" s="44"/>
      <c r="C296" s="285" t="s">
        <v>400</v>
      </c>
      <c r="D296" s="285" t="s">
        <v>777</v>
      </c>
      <c r="E296" s="17" t="s">
        <v>19</v>
      </c>
      <c r="F296" s="286">
        <v>185</v>
      </c>
      <c r="G296" s="38"/>
      <c r="H296" s="44"/>
    </row>
    <row r="297" s="2" customFormat="1" ht="16.8" customHeight="1">
      <c r="A297" s="38"/>
      <c r="B297" s="44"/>
      <c r="C297" s="281" t="s">
        <v>441</v>
      </c>
      <c r="D297" s="282" t="s">
        <v>441</v>
      </c>
      <c r="E297" s="283" t="s">
        <v>19</v>
      </c>
      <c r="F297" s="284">
        <v>2.2999999999999998</v>
      </c>
      <c r="G297" s="38"/>
      <c r="H297" s="44"/>
    </row>
    <row r="298" s="2" customFormat="1" ht="16.8" customHeight="1">
      <c r="A298" s="38"/>
      <c r="B298" s="44"/>
      <c r="C298" s="285" t="s">
        <v>441</v>
      </c>
      <c r="D298" s="285" t="s">
        <v>791</v>
      </c>
      <c r="E298" s="17" t="s">
        <v>19</v>
      </c>
      <c r="F298" s="286">
        <v>2.2999999999999998</v>
      </c>
      <c r="G298" s="38"/>
      <c r="H298" s="44"/>
    </row>
    <row r="299" s="2" customFormat="1" ht="16.8" customHeight="1">
      <c r="A299" s="38"/>
      <c r="B299" s="44"/>
      <c r="C299" s="281" t="s">
        <v>266</v>
      </c>
      <c r="D299" s="282" t="s">
        <v>266</v>
      </c>
      <c r="E299" s="283" t="s">
        <v>19</v>
      </c>
      <c r="F299" s="284">
        <v>100</v>
      </c>
      <c r="G299" s="38"/>
      <c r="H299" s="44"/>
    </row>
    <row r="300" s="2" customFormat="1" ht="16.8" customHeight="1">
      <c r="A300" s="38"/>
      <c r="B300" s="44"/>
      <c r="C300" s="285" t="s">
        <v>266</v>
      </c>
      <c r="D300" s="285" t="s">
        <v>697</v>
      </c>
      <c r="E300" s="17" t="s">
        <v>19</v>
      </c>
      <c r="F300" s="286">
        <v>100</v>
      </c>
      <c r="G300" s="38"/>
      <c r="H300" s="44"/>
    </row>
    <row r="301" s="2" customFormat="1" ht="16.8" customHeight="1">
      <c r="A301" s="38"/>
      <c r="B301" s="44"/>
      <c r="C301" s="281" t="s">
        <v>561</v>
      </c>
      <c r="D301" s="282" t="s">
        <v>561</v>
      </c>
      <c r="E301" s="283" t="s">
        <v>19</v>
      </c>
      <c r="F301" s="284">
        <v>177</v>
      </c>
      <c r="G301" s="38"/>
      <c r="H301" s="44"/>
    </row>
    <row r="302" s="2" customFormat="1" ht="16.8" customHeight="1">
      <c r="A302" s="38"/>
      <c r="B302" s="44"/>
      <c r="C302" s="285" t="s">
        <v>561</v>
      </c>
      <c r="D302" s="285" t="s">
        <v>795</v>
      </c>
      <c r="E302" s="17" t="s">
        <v>19</v>
      </c>
      <c r="F302" s="286">
        <v>177</v>
      </c>
      <c r="G302" s="38"/>
      <c r="H302" s="44"/>
    </row>
    <row r="303" s="2" customFormat="1" ht="16.8" customHeight="1">
      <c r="A303" s="38"/>
      <c r="B303" s="44"/>
      <c r="C303" s="281" t="s">
        <v>564</v>
      </c>
      <c r="D303" s="282" t="s">
        <v>564</v>
      </c>
      <c r="E303" s="283" t="s">
        <v>19</v>
      </c>
      <c r="F303" s="284">
        <v>103</v>
      </c>
      <c r="G303" s="38"/>
      <c r="H303" s="44"/>
    </row>
    <row r="304" s="2" customFormat="1" ht="16.8" customHeight="1">
      <c r="A304" s="38"/>
      <c r="B304" s="44"/>
      <c r="C304" s="285" t="s">
        <v>564</v>
      </c>
      <c r="D304" s="285" t="s">
        <v>2949</v>
      </c>
      <c r="E304" s="17" t="s">
        <v>19</v>
      </c>
      <c r="F304" s="286">
        <v>103</v>
      </c>
      <c r="G304" s="38"/>
      <c r="H304" s="44"/>
    </row>
    <row r="305" s="2" customFormat="1" ht="16.8" customHeight="1">
      <c r="A305" s="38"/>
      <c r="B305" s="44"/>
      <c r="C305" s="281" t="s">
        <v>430</v>
      </c>
      <c r="D305" s="282" t="s">
        <v>430</v>
      </c>
      <c r="E305" s="283" t="s">
        <v>19</v>
      </c>
      <c r="F305" s="284">
        <v>177</v>
      </c>
      <c r="G305" s="38"/>
      <c r="H305" s="44"/>
    </row>
    <row r="306" s="2" customFormat="1" ht="16.8" customHeight="1">
      <c r="A306" s="38"/>
      <c r="B306" s="44"/>
      <c r="C306" s="285" t="s">
        <v>430</v>
      </c>
      <c r="D306" s="285" t="s">
        <v>788</v>
      </c>
      <c r="E306" s="17" t="s">
        <v>19</v>
      </c>
      <c r="F306" s="286">
        <v>177</v>
      </c>
      <c r="G306" s="38"/>
      <c r="H306" s="44"/>
    </row>
    <row r="307" s="2" customFormat="1" ht="16.8" customHeight="1">
      <c r="A307" s="38"/>
      <c r="B307" s="44"/>
      <c r="C307" s="281" t="s">
        <v>951</v>
      </c>
      <c r="D307" s="282" t="s">
        <v>951</v>
      </c>
      <c r="E307" s="283" t="s">
        <v>19</v>
      </c>
      <c r="F307" s="284">
        <v>103</v>
      </c>
      <c r="G307" s="38"/>
      <c r="H307" s="44"/>
    </row>
    <row r="308" s="2" customFormat="1" ht="16.8" customHeight="1">
      <c r="A308" s="38"/>
      <c r="B308" s="44"/>
      <c r="C308" s="285" t="s">
        <v>951</v>
      </c>
      <c r="D308" s="285" t="s">
        <v>2949</v>
      </c>
      <c r="E308" s="17" t="s">
        <v>19</v>
      </c>
      <c r="F308" s="286">
        <v>103</v>
      </c>
      <c r="G308" s="38"/>
      <c r="H308" s="44"/>
    </row>
    <row r="309" s="2" customFormat="1" ht="16.8" customHeight="1">
      <c r="A309" s="38"/>
      <c r="B309" s="44"/>
      <c r="C309" s="281" t="s">
        <v>573</v>
      </c>
      <c r="D309" s="282" t="s">
        <v>573</v>
      </c>
      <c r="E309" s="283" t="s">
        <v>19</v>
      </c>
      <c r="F309" s="284">
        <v>2.2999999999999998</v>
      </c>
      <c r="G309" s="38"/>
      <c r="H309" s="44"/>
    </row>
    <row r="310" s="2" customFormat="1" ht="16.8" customHeight="1">
      <c r="A310" s="38"/>
      <c r="B310" s="44"/>
      <c r="C310" s="285" t="s">
        <v>573</v>
      </c>
      <c r="D310" s="285" t="s">
        <v>784</v>
      </c>
      <c r="E310" s="17" t="s">
        <v>19</v>
      </c>
      <c r="F310" s="286">
        <v>2.2999999999999998</v>
      </c>
      <c r="G310" s="38"/>
      <c r="H310" s="44"/>
    </row>
    <row r="311" s="2" customFormat="1" ht="16.8" customHeight="1">
      <c r="A311" s="38"/>
      <c r="B311" s="44"/>
      <c r="C311" s="281" t="s">
        <v>578</v>
      </c>
      <c r="D311" s="282" t="s">
        <v>578</v>
      </c>
      <c r="E311" s="283" t="s">
        <v>19</v>
      </c>
      <c r="F311" s="284">
        <v>201.5</v>
      </c>
      <c r="G311" s="38"/>
      <c r="H311" s="44"/>
    </row>
    <row r="312" s="2" customFormat="1" ht="16.8" customHeight="1">
      <c r="A312" s="38"/>
      <c r="B312" s="44"/>
      <c r="C312" s="285" t="s">
        <v>578</v>
      </c>
      <c r="D312" s="285" t="s">
        <v>766</v>
      </c>
      <c r="E312" s="17" t="s">
        <v>19</v>
      </c>
      <c r="F312" s="286">
        <v>201.5</v>
      </c>
      <c r="G312" s="38"/>
      <c r="H312" s="44"/>
    </row>
    <row r="313" s="2" customFormat="1" ht="16.8" customHeight="1">
      <c r="A313" s="38"/>
      <c r="B313" s="44"/>
      <c r="C313" s="281" t="s">
        <v>556</v>
      </c>
      <c r="D313" s="282" t="s">
        <v>556</v>
      </c>
      <c r="E313" s="283" t="s">
        <v>19</v>
      </c>
      <c r="F313" s="284">
        <v>201.5</v>
      </c>
      <c r="G313" s="38"/>
      <c r="H313" s="44"/>
    </row>
    <row r="314" s="2" customFormat="1" ht="16.8" customHeight="1">
      <c r="A314" s="38"/>
      <c r="B314" s="44"/>
      <c r="C314" s="285" t="s">
        <v>556</v>
      </c>
      <c r="D314" s="285" t="s">
        <v>766</v>
      </c>
      <c r="E314" s="17" t="s">
        <v>19</v>
      </c>
      <c r="F314" s="286">
        <v>201.5</v>
      </c>
      <c r="G314" s="38"/>
      <c r="H314" s="44"/>
    </row>
    <row r="315" s="2" customFormat="1" ht="16.8" customHeight="1">
      <c r="A315" s="38"/>
      <c r="B315" s="44"/>
      <c r="C315" s="281" t="s">
        <v>1096</v>
      </c>
      <c r="D315" s="282" t="s">
        <v>1096</v>
      </c>
      <c r="E315" s="283" t="s">
        <v>19</v>
      </c>
      <c r="F315" s="284">
        <v>103</v>
      </c>
      <c r="G315" s="38"/>
      <c r="H315" s="44"/>
    </row>
    <row r="316" s="2" customFormat="1" ht="16.8" customHeight="1">
      <c r="A316" s="38"/>
      <c r="B316" s="44"/>
      <c r="C316" s="285" t="s">
        <v>1096</v>
      </c>
      <c r="D316" s="285" t="s">
        <v>2949</v>
      </c>
      <c r="E316" s="17" t="s">
        <v>19</v>
      </c>
      <c r="F316" s="286">
        <v>103</v>
      </c>
      <c r="G316" s="38"/>
      <c r="H316" s="44"/>
    </row>
    <row r="317" s="2" customFormat="1" ht="16.8" customHeight="1">
      <c r="A317" s="38"/>
      <c r="B317" s="44"/>
      <c r="C317" s="281" t="s">
        <v>774</v>
      </c>
      <c r="D317" s="282" t="s">
        <v>774</v>
      </c>
      <c r="E317" s="283" t="s">
        <v>19</v>
      </c>
      <c r="F317" s="284">
        <v>2.7999999999999998</v>
      </c>
      <c r="G317" s="38"/>
      <c r="H317" s="44"/>
    </row>
    <row r="318" s="2" customFormat="1" ht="16.8" customHeight="1">
      <c r="A318" s="38"/>
      <c r="B318" s="44"/>
      <c r="C318" s="285" t="s">
        <v>774</v>
      </c>
      <c r="D318" s="285" t="s">
        <v>775</v>
      </c>
      <c r="E318" s="17" t="s">
        <v>19</v>
      </c>
      <c r="F318" s="286">
        <v>2.7999999999999998</v>
      </c>
      <c r="G318" s="38"/>
      <c r="H318" s="44"/>
    </row>
    <row r="319" s="2" customFormat="1" ht="16.8" customHeight="1">
      <c r="A319" s="38"/>
      <c r="B319" s="44"/>
      <c r="C319" s="281" t="s">
        <v>669</v>
      </c>
      <c r="D319" s="282" t="s">
        <v>669</v>
      </c>
      <c r="E319" s="283" t="s">
        <v>19</v>
      </c>
      <c r="F319" s="284">
        <v>4</v>
      </c>
      <c r="G319" s="38"/>
      <c r="H319" s="44"/>
    </row>
    <row r="320" s="2" customFormat="1" ht="16.8" customHeight="1">
      <c r="A320" s="38"/>
      <c r="B320" s="44"/>
      <c r="C320" s="285" t="s">
        <v>669</v>
      </c>
      <c r="D320" s="285" t="s">
        <v>827</v>
      </c>
      <c r="E320" s="17" t="s">
        <v>19</v>
      </c>
      <c r="F320" s="286">
        <v>4</v>
      </c>
      <c r="G320" s="38"/>
      <c r="H320" s="44"/>
    </row>
    <row r="321" s="2" customFormat="1" ht="16.8" customHeight="1">
      <c r="A321" s="38"/>
      <c r="B321" s="44"/>
      <c r="C321" s="281" t="s">
        <v>250</v>
      </c>
      <c r="D321" s="282" t="s">
        <v>250</v>
      </c>
      <c r="E321" s="283" t="s">
        <v>19</v>
      </c>
      <c r="F321" s="284">
        <v>860.60500000000002</v>
      </c>
      <c r="G321" s="38"/>
      <c r="H321" s="44"/>
    </row>
    <row r="322" s="2" customFormat="1" ht="16.8" customHeight="1">
      <c r="A322" s="38"/>
      <c r="B322" s="44"/>
      <c r="C322" s="285" t="s">
        <v>250</v>
      </c>
      <c r="D322" s="285" t="s">
        <v>725</v>
      </c>
      <c r="E322" s="17" t="s">
        <v>19</v>
      </c>
      <c r="F322" s="286">
        <v>860.60500000000002</v>
      </c>
      <c r="G322" s="38"/>
      <c r="H322" s="44"/>
    </row>
    <row r="323" s="2" customFormat="1" ht="16.8" customHeight="1">
      <c r="A323" s="38"/>
      <c r="B323" s="44"/>
      <c r="C323" s="281" t="s">
        <v>673</v>
      </c>
      <c r="D323" s="282" t="s">
        <v>673</v>
      </c>
      <c r="E323" s="283" t="s">
        <v>19</v>
      </c>
      <c r="F323" s="284">
        <v>71</v>
      </c>
      <c r="G323" s="38"/>
      <c r="H323" s="44"/>
    </row>
    <row r="324" s="2" customFormat="1" ht="16.8" customHeight="1">
      <c r="A324" s="38"/>
      <c r="B324" s="44"/>
      <c r="C324" s="285" t="s">
        <v>673</v>
      </c>
      <c r="D324" s="285" t="s">
        <v>2950</v>
      </c>
      <c r="E324" s="17" t="s">
        <v>19</v>
      </c>
      <c r="F324" s="286">
        <v>71</v>
      </c>
      <c r="G324" s="38"/>
      <c r="H324" s="44"/>
    </row>
    <row r="325" s="2" customFormat="1" ht="16.8" customHeight="1">
      <c r="A325" s="38"/>
      <c r="B325" s="44"/>
      <c r="C325" s="281" t="s">
        <v>636</v>
      </c>
      <c r="D325" s="282" t="s">
        <v>636</v>
      </c>
      <c r="E325" s="283" t="s">
        <v>19</v>
      </c>
      <c r="F325" s="284">
        <v>79.5</v>
      </c>
      <c r="G325" s="38"/>
      <c r="H325" s="44"/>
    </row>
    <row r="326" s="2" customFormat="1" ht="16.8" customHeight="1">
      <c r="A326" s="38"/>
      <c r="B326" s="44"/>
      <c r="C326" s="285" t="s">
        <v>636</v>
      </c>
      <c r="D326" s="285" t="s">
        <v>2951</v>
      </c>
      <c r="E326" s="17" t="s">
        <v>19</v>
      </c>
      <c r="F326" s="286">
        <v>79.5</v>
      </c>
      <c r="G326" s="38"/>
      <c r="H326" s="44"/>
    </row>
    <row r="327" s="2" customFormat="1" ht="16.8" customHeight="1">
      <c r="A327" s="38"/>
      <c r="B327" s="44"/>
      <c r="C327" s="281" t="s">
        <v>623</v>
      </c>
      <c r="D327" s="282" t="s">
        <v>623</v>
      </c>
      <c r="E327" s="283" t="s">
        <v>19</v>
      </c>
      <c r="F327" s="284">
        <v>10.425000000000001</v>
      </c>
      <c r="G327" s="38"/>
      <c r="H327" s="44"/>
    </row>
    <row r="328" s="2" customFormat="1" ht="16.8" customHeight="1">
      <c r="A328" s="38"/>
      <c r="B328" s="44"/>
      <c r="C328" s="285" t="s">
        <v>623</v>
      </c>
      <c r="D328" s="285" t="s">
        <v>838</v>
      </c>
      <c r="E328" s="17" t="s">
        <v>19</v>
      </c>
      <c r="F328" s="286">
        <v>10.425000000000001</v>
      </c>
      <c r="G328" s="38"/>
      <c r="H328" s="44"/>
    </row>
    <row r="329" s="2" customFormat="1" ht="16.8" customHeight="1">
      <c r="A329" s="38"/>
      <c r="B329" s="44"/>
      <c r="C329" s="281" t="s">
        <v>628</v>
      </c>
      <c r="D329" s="282" t="s">
        <v>628</v>
      </c>
      <c r="E329" s="283" t="s">
        <v>19</v>
      </c>
      <c r="F329" s="284">
        <v>121</v>
      </c>
      <c r="G329" s="38"/>
      <c r="H329" s="44"/>
    </row>
    <row r="330" s="2" customFormat="1" ht="16.8" customHeight="1">
      <c r="A330" s="38"/>
      <c r="B330" s="44"/>
      <c r="C330" s="285" t="s">
        <v>628</v>
      </c>
      <c r="D330" s="285" t="s">
        <v>2952</v>
      </c>
      <c r="E330" s="17" t="s">
        <v>19</v>
      </c>
      <c r="F330" s="286">
        <v>121</v>
      </c>
      <c r="G330" s="38"/>
      <c r="H330" s="44"/>
    </row>
    <row r="331" s="2" customFormat="1" ht="16.8" customHeight="1">
      <c r="A331" s="38"/>
      <c r="B331" s="44"/>
      <c r="C331" s="281" t="s">
        <v>829</v>
      </c>
      <c r="D331" s="282" t="s">
        <v>829</v>
      </c>
      <c r="E331" s="283" t="s">
        <v>19</v>
      </c>
      <c r="F331" s="284">
        <v>2</v>
      </c>
      <c r="G331" s="38"/>
      <c r="H331" s="44"/>
    </row>
    <row r="332" s="2" customFormat="1" ht="16.8" customHeight="1">
      <c r="A332" s="38"/>
      <c r="B332" s="44"/>
      <c r="C332" s="285" t="s">
        <v>829</v>
      </c>
      <c r="D332" s="285" t="s">
        <v>830</v>
      </c>
      <c r="E332" s="17" t="s">
        <v>19</v>
      </c>
      <c r="F332" s="286">
        <v>2</v>
      </c>
      <c r="G332" s="38"/>
      <c r="H332" s="44"/>
    </row>
    <row r="333" s="2" customFormat="1" ht="16.8" customHeight="1">
      <c r="A333" s="38"/>
      <c r="B333" s="44"/>
      <c r="C333" s="281" t="s">
        <v>641</v>
      </c>
      <c r="D333" s="282" t="s">
        <v>641</v>
      </c>
      <c r="E333" s="283" t="s">
        <v>19</v>
      </c>
      <c r="F333" s="284">
        <v>3</v>
      </c>
      <c r="G333" s="38"/>
      <c r="H333" s="44"/>
    </row>
    <row r="334" s="2" customFormat="1" ht="16.8" customHeight="1">
      <c r="A334" s="38"/>
      <c r="B334" s="44"/>
      <c r="C334" s="285" t="s">
        <v>641</v>
      </c>
      <c r="D334" s="285" t="s">
        <v>820</v>
      </c>
      <c r="E334" s="17" t="s">
        <v>19</v>
      </c>
      <c r="F334" s="286">
        <v>3</v>
      </c>
      <c r="G334" s="38"/>
      <c r="H334" s="44"/>
    </row>
    <row r="335" s="2" customFormat="1" ht="16.8" customHeight="1">
      <c r="A335" s="38"/>
      <c r="B335" s="44"/>
      <c r="C335" s="281" t="s">
        <v>646</v>
      </c>
      <c r="D335" s="282" t="s">
        <v>646</v>
      </c>
      <c r="E335" s="283" t="s">
        <v>19</v>
      </c>
      <c r="F335" s="284">
        <v>2</v>
      </c>
      <c r="G335" s="38"/>
      <c r="H335" s="44"/>
    </row>
    <row r="336" s="2" customFormat="1" ht="16.8" customHeight="1">
      <c r="A336" s="38"/>
      <c r="B336" s="44"/>
      <c r="C336" s="285" t="s">
        <v>646</v>
      </c>
      <c r="D336" s="285" t="s">
        <v>802</v>
      </c>
      <c r="E336" s="17" t="s">
        <v>19</v>
      </c>
      <c r="F336" s="286">
        <v>2</v>
      </c>
      <c r="G336" s="38"/>
      <c r="H336" s="44"/>
    </row>
    <row r="337" s="2" customFormat="1" ht="16.8" customHeight="1">
      <c r="A337" s="38"/>
      <c r="B337" s="44"/>
      <c r="C337" s="281" t="s">
        <v>661</v>
      </c>
      <c r="D337" s="282" t="s">
        <v>661</v>
      </c>
      <c r="E337" s="283" t="s">
        <v>19</v>
      </c>
      <c r="F337" s="284">
        <v>2</v>
      </c>
      <c r="G337" s="38"/>
      <c r="H337" s="44"/>
    </row>
    <row r="338" s="2" customFormat="1" ht="16.8" customHeight="1">
      <c r="A338" s="38"/>
      <c r="B338" s="44"/>
      <c r="C338" s="285" t="s">
        <v>661</v>
      </c>
      <c r="D338" s="285" t="s">
        <v>802</v>
      </c>
      <c r="E338" s="17" t="s">
        <v>19</v>
      </c>
      <c r="F338" s="286">
        <v>2</v>
      </c>
      <c r="G338" s="38"/>
      <c r="H338" s="44"/>
    </row>
    <row r="339" s="2" customFormat="1" ht="16.8" customHeight="1">
      <c r="A339" s="38"/>
      <c r="B339" s="44"/>
      <c r="C339" s="281" t="s">
        <v>605</v>
      </c>
      <c r="D339" s="282" t="s">
        <v>605</v>
      </c>
      <c r="E339" s="283" t="s">
        <v>19</v>
      </c>
      <c r="F339" s="284">
        <v>2</v>
      </c>
      <c r="G339" s="38"/>
      <c r="H339" s="44"/>
    </row>
    <row r="340" s="2" customFormat="1" ht="16.8" customHeight="1">
      <c r="A340" s="38"/>
      <c r="B340" s="44"/>
      <c r="C340" s="285" t="s">
        <v>605</v>
      </c>
      <c r="D340" s="285" t="s">
        <v>802</v>
      </c>
      <c r="E340" s="17" t="s">
        <v>19</v>
      </c>
      <c r="F340" s="286">
        <v>2</v>
      </c>
      <c r="G340" s="38"/>
      <c r="H340" s="44"/>
    </row>
    <row r="341" s="2" customFormat="1" ht="16.8" customHeight="1">
      <c r="A341" s="38"/>
      <c r="B341" s="44"/>
      <c r="C341" s="281" t="s">
        <v>610</v>
      </c>
      <c r="D341" s="282" t="s">
        <v>610</v>
      </c>
      <c r="E341" s="283" t="s">
        <v>19</v>
      </c>
      <c r="F341" s="284">
        <v>42</v>
      </c>
      <c r="G341" s="38"/>
      <c r="H341" s="44"/>
    </row>
    <row r="342" s="2" customFormat="1" ht="16.8" customHeight="1">
      <c r="A342" s="38"/>
      <c r="B342" s="44"/>
      <c r="C342" s="285" t="s">
        <v>610</v>
      </c>
      <c r="D342" s="285" t="s">
        <v>818</v>
      </c>
      <c r="E342" s="17" t="s">
        <v>19</v>
      </c>
      <c r="F342" s="286">
        <v>42</v>
      </c>
      <c r="G342" s="38"/>
      <c r="H342" s="44"/>
    </row>
    <row r="343" s="2" customFormat="1" ht="16.8" customHeight="1">
      <c r="A343" s="38"/>
      <c r="B343" s="44"/>
      <c r="C343" s="281" t="s">
        <v>256</v>
      </c>
      <c r="D343" s="282" t="s">
        <v>256</v>
      </c>
      <c r="E343" s="283" t="s">
        <v>19</v>
      </c>
      <c r="F343" s="284">
        <v>2264.75</v>
      </c>
      <c r="G343" s="38"/>
      <c r="H343" s="44"/>
    </row>
    <row r="344" s="2" customFormat="1" ht="16.8" customHeight="1">
      <c r="A344" s="38"/>
      <c r="B344" s="44"/>
      <c r="C344" s="285" t="s">
        <v>256</v>
      </c>
      <c r="D344" s="285" t="s">
        <v>719</v>
      </c>
      <c r="E344" s="17" t="s">
        <v>19</v>
      </c>
      <c r="F344" s="286">
        <v>2264.75</v>
      </c>
      <c r="G344" s="38"/>
      <c r="H344" s="44"/>
    </row>
    <row r="345" s="2" customFormat="1" ht="16.8" customHeight="1">
      <c r="A345" s="38"/>
      <c r="B345" s="44"/>
      <c r="C345" s="281" t="s">
        <v>618</v>
      </c>
      <c r="D345" s="282" t="s">
        <v>618</v>
      </c>
      <c r="E345" s="283" t="s">
        <v>19</v>
      </c>
      <c r="F345" s="284">
        <v>1</v>
      </c>
      <c r="G345" s="38"/>
      <c r="H345" s="44"/>
    </row>
    <row r="346" s="2" customFormat="1" ht="16.8" customHeight="1">
      <c r="A346" s="38"/>
      <c r="B346" s="44"/>
      <c r="C346" s="285" t="s">
        <v>618</v>
      </c>
      <c r="D346" s="285" t="s">
        <v>810</v>
      </c>
      <c r="E346" s="17" t="s">
        <v>19</v>
      </c>
      <c r="F346" s="286">
        <v>1</v>
      </c>
      <c r="G346" s="38"/>
      <c r="H346" s="44"/>
    </row>
    <row r="347" s="2" customFormat="1" ht="16.8" customHeight="1">
      <c r="A347" s="38"/>
      <c r="B347" s="44"/>
      <c r="C347" s="281" t="s">
        <v>649</v>
      </c>
      <c r="D347" s="282" t="s">
        <v>649</v>
      </c>
      <c r="E347" s="283" t="s">
        <v>19</v>
      </c>
      <c r="F347" s="284">
        <v>8</v>
      </c>
      <c r="G347" s="38"/>
      <c r="H347" s="44"/>
    </row>
    <row r="348" s="2" customFormat="1" ht="16.8" customHeight="1">
      <c r="A348" s="38"/>
      <c r="B348" s="44"/>
      <c r="C348" s="285" t="s">
        <v>649</v>
      </c>
      <c r="D348" s="285" t="s">
        <v>806</v>
      </c>
      <c r="E348" s="17" t="s">
        <v>19</v>
      </c>
      <c r="F348" s="286">
        <v>8</v>
      </c>
      <c r="G348" s="38"/>
      <c r="H348" s="44"/>
    </row>
    <row r="349" s="2" customFormat="1" ht="16.8" customHeight="1">
      <c r="A349" s="38"/>
      <c r="B349" s="44"/>
      <c r="C349" s="281" t="s">
        <v>651</v>
      </c>
      <c r="D349" s="282" t="s">
        <v>651</v>
      </c>
      <c r="E349" s="283" t="s">
        <v>19</v>
      </c>
      <c r="F349" s="284">
        <v>71</v>
      </c>
      <c r="G349" s="38"/>
      <c r="H349" s="44"/>
    </row>
    <row r="350" s="2" customFormat="1" ht="16.8" customHeight="1">
      <c r="A350" s="38"/>
      <c r="B350" s="44"/>
      <c r="C350" s="285" t="s">
        <v>651</v>
      </c>
      <c r="D350" s="285" t="s">
        <v>2950</v>
      </c>
      <c r="E350" s="17" t="s">
        <v>19</v>
      </c>
      <c r="F350" s="286">
        <v>71</v>
      </c>
      <c r="G350" s="38"/>
      <c r="H350" s="44"/>
    </row>
    <row r="351" s="2" customFormat="1" ht="16.8" customHeight="1">
      <c r="A351" s="38"/>
      <c r="B351" s="44"/>
      <c r="C351" s="281" t="s">
        <v>590</v>
      </c>
      <c r="D351" s="282" t="s">
        <v>590</v>
      </c>
      <c r="E351" s="283" t="s">
        <v>19</v>
      </c>
      <c r="F351" s="284">
        <v>2</v>
      </c>
      <c r="G351" s="38"/>
      <c r="H351" s="44"/>
    </row>
    <row r="352" s="2" customFormat="1" ht="16.8" customHeight="1">
      <c r="A352" s="38"/>
      <c r="B352" s="44"/>
      <c r="C352" s="285" t="s">
        <v>590</v>
      </c>
      <c r="D352" s="285" t="s">
        <v>800</v>
      </c>
      <c r="E352" s="17" t="s">
        <v>19</v>
      </c>
      <c r="F352" s="286">
        <v>2</v>
      </c>
      <c r="G352" s="38"/>
      <c r="H352" s="44"/>
    </row>
    <row r="353" s="2" customFormat="1" ht="16.8" customHeight="1">
      <c r="A353" s="38"/>
      <c r="B353" s="44"/>
      <c r="C353" s="281" t="s">
        <v>593</v>
      </c>
      <c r="D353" s="282" t="s">
        <v>593</v>
      </c>
      <c r="E353" s="283" t="s">
        <v>19</v>
      </c>
      <c r="F353" s="284">
        <v>2</v>
      </c>
      <c r="G353" s="38"/>
      <c r="H353" s="44"/>
    </row>
    <row r="354" s="2" customFormat="1" ht="16.8" customHeight="1">
      <c r="A354" s="38"/>
      <c r="B354" s="44"/>
      <c r="C354" s="285" t="s">
        <v>593</v>
      </c>
      <c r="D354" s="285" t="s">
        <v>812</v>
      </c>
      <c r="E354" s="17" t="s">
        <v>19</v>
      </c>
      <c r="F354" s="286">
        <v>2</v>
      </c>
      <c r="G354" s="38"/>
      <c r="H354" s="44"/>
    </row>
    <row r="355" s="2" customFormat="1" ht="16.8" customHeight="1">
      <c r="A355" s="38"/>
      <c r="B355" s="44"/>
      <c r="C355" s="281" t="s">
        <v>595</v>
      </c>
      <c r="D355" s="282" t="s">
        <v>595</v>
      </c>
      <c r="E355" s="283" t="s">
        <v>19</v>
      </c>
      <c r="F355" s="284">
        <v>2</v>
      </c>
      <c r="G355" s="38"/>
      <c r="H355" s="44"/>
    </row>
    <row r="356" s="2" customFormat="1" ht="16.8" customHeight="1">
      <c r="A356" s="38"/>
      <c r="B356" s="44"/>
      <c r="C356" s="285" t="s">
        <v>595</v>
      </c>
      <c r="D356" s="285" t="s">
        <v>800</v>
      </c>
      <c r="E356" s="17" t="s">
        <v>19</v>
      </c>
      <c r="F356" s="286">
        <v>2</v>
      </c>
      <c r="G356" s="38"/>
      <c r="H356" s="44"/>
    </row>
    <row r="357" s="2" customFormat="1" ht="16.8" customHeight="1">
      <c r="A357" s="38"/>
      <c r="B357" s="44"/>
      <c r="C357" s="281" t="s">
        <v>597</v>
      </c>
      <c r="D357" s="282" t="s">
        <v>597</v>
      </c>
      <c r="E357" s="283" t="s">
        <v>19</v>
      </c>
      <c r="F357" s="284">
        <v>1</v>
      </c>
      <c r="G357" s="38"/>
      <c r="H357" s="44"/>
    </row>
    <row r="358" s="2" customFormat="1" ht="16.8" customHeight="1">
      <c r="A358" s="38"/>
      <c r="B358" s="44"/>
      <c r="C358" s="285" t="s">
        <v>597</v>
      </c>
      <c r="D358" s="285" t="s">
        <v>808</v>
      </c>
      <c r="E358" s="17" t="s">
        <v>19</v>
      </c>
      <c r="F358" s="286">
        <v>1</v>
      </c>
      <c r="G358" s="38"/>
      <c r="H358" s="44"/>
    </row>
    <row r="359" s="2" customFormat="1" ht="16.8" customHeight="1">
      <c r="A359" s="38"/>
      <c r="B359" s="44"/>
      <c r="C359" s="281" t="s">
        <v>602</v>
      </c>
      <c r="D359" s="282" t="s">
        <v>602</v>
      </c>
      <c r="E359" s="283" t="s">
        <v>19</v>
      </c>
      <c r="F359" s="284">
        <v>60</v>
      </c>
      <c r="G359" s="38"/>
      <c r="H359" s="44"/>
    </row>
    <row r="360" s="2" customFormat="1" ht="16.8" customHeight="1">
      <c r="A360" s="38"/>
      <c r="B360" s="44"/>
      <c r="C360" s="285" t="s">
        <v>602</v>
      </c>
      <c r="D360" s="285" t="s">
        <v>834</v>
      </c>
      <c r="E360" s="17" t="s">
        <v>19</v>
      </c>
      <c r="F360" s="286">
        <v>60</v>
      </c>
      <c r="G360" s="38"/>
      <c r="H360" s="44"/>
    </row>
    <row r="361" s="2" customFormat="1" ht="16.8" customHeight="1">
      <c r="A361" s="38"/>
      <c r="B361" s="44"/>
      <c r="C361" s="281" t="s">
        <v>615</v>
      </c>
      <c r="D361" s="282" t="s">
        <v>615</v>
      </c>
      <c r="E361" s="283" t="s">
        <v>19</v>
      </c>
      <c r="F361" s="284">
        <v>6</v>
      </c>
      <c r="G361" s="38"/>
      <c r="H361" s="44"/>
    </row>
    <row r="362" s="2" customFormat="1" ht="16.8" customHeight="1">
      <c r="A362" s="38"/>
      <c r="B362" s="44"/>
      <c r="C362" s="285" t="s">
        <v>615</v>
      </c>
      <c r="D362" s="285" t="s">
        <v>816</v>
      </c>
      <c r="E362" s="17" t="s">
        <v>19</v>
      </c>
      <c r="F362" s="286">
        <v>6</v>
      </c>
      <c r="G362" s="38"/>
      <c r="H362" s="44"/>
    </row>
    <row r="363" s="2" customFormat="1" ht="16.8" customHeight="1">
      <c r="A363" s="38"/>
      <c r="B363" s="44"/>
      <c r="C363" s="281" t="s">
        <v>656</v>
      </c>
      <c r="D363" s="282" t="s">
        <v>656</v>
      </c>
      <c r="E363" s="283" t="s">
        <v>19</v>
      </c>
      <c r="F363" s="284">
        <v>118.68000000000001</v>
      </c>
      <c r="G363" s="38"/>
      <c r="H363" s="44"/>
    </row>
    <row r="364" s="2" customFormat="1" ht="16.8" customHeight="1">
      <c r="A364" s="38"/>
      <c r="B364" s="44"/>
      <c r="C364" s="285" t="s">
        <v>656</v>
      </c>
      <c r="D364" s="285" t="s">
        <v>845</v>
      </c>
      <c r="E364" s="17" t="s">
        <v>19</v>
      </c>
      <c r="F364" s="286">
        <v>118.68000000000001</v>
      </c>
      <c r="G364" s="38"/>
      <c r="H364" s="44"/>
    </row>
    <row r="365" s="2" customFormat="1" ht="16.8" customHeight="1">
      <c r="A365" s="38"/>
      <c r="B365" s="44"/>
      <c r="C365" s="281" t="s">
        <v>261</v>
      </c>
      <c r="D365" s="282" t="s">
        <v>261</v>
      </c>
      <c r="E365" s="283" t="s">
        <v>19</v>
      </c>
      <c r="F365" s="284">
        <v>452.94999999999999</v>
      </c>
      <c r="G365" s="38"/>
      <c r="H365" s="44"/>
    </row>
    <row r="366" s="2" customFormat="1" ht="16.8" customHeight="1">
      <c r="A366" s="38"/>
      <c r="B366" s="44"/>
      <c r="C366" s="285" t="s">
        <v>261</v>
      </c>
      <c r="D366" s="285" t="s">
        <v>717</v>
      </c>
      <c r="E366" s="17" t="s">
        <v>19</v>
      </c>
      <c r="F366" s="286">
        <v>452.94999999999999</v>
      </c>
      <c r="G366" s="38"/>
      <c r="H366" s="44"/>
    </row>
    <row r="367" s="2" customFormat="1" ht="16.8" customHeight="1">
      <c r="A367" s="38"/>
      <c r="B367" s="44"/>
      <c r="C367" s="281" t="s">
        <v>683</v>
      </c>
      <c r="D367" s="282" t="s">
        <v>683</v>
      </c>
      <c r="E367" s="283" t="s">
        <v>19</v>
      </c>
      <c r="F367" s="284">
        <v>1780.2000000000001</v>
      </c>
      <c r="G367" s="38"/>
      <c r="H367" s="44"/>
    </row>
    <row r="368" s="2" customFormat="1" ht="16.8" customHeight="1">
      <c r="A368" s="38"/>
      <c r="B368" s="44"/>
      <c r="C368" s="285" t="s">
        <v>683</v>
      </c>
      <c r="D368" s="285" t="s">
        <v>2953</v>
      </c>
      <c r="E368" s="17" t="s">
        <v>19</v>
      </c>
      <c r="F368" s="286">
        <v>1780.2000000000001</v>
      </c>
      <c r="G368" s="38"/>
      <c r="H368" s="44"/>
    </row>
    <row r="369" s="2" customFormat="1" ht="16.8" customHeight="1">
      <c r="A369" s="38"/>
      <c r="B369" s="44"/>
      <c r="C369" s="281" t="s">
        <v>840</v>
      </c>
      <c r="D369" s="282" t="s">
        <v>840</v>
      </c>
      <c r="E369" s="283" t="s">
        <v>19</v>
      </c>
      <c r="F369" s="284">
        <v>118.68000000000001</v>
      </c>
      <c r="G369" s="38"/>
      <c r="H369" s="44"/>
    </row>
    <row r="370" s="2" customFormat="1" ht="16.8" customHeight="1">
      <c r="A370" s="38"/>
      <c r="B370" s="44"/>
      <c r="C370" s="285" t="s">
        <v>840</v>
      </c>
      <c r="D370" s="285" t="s">
        <v>841</v>
      </c>
      <c r="E370" s="17" t="s">
        <v>19</v>
      </c>
      <c r="F370" s="286">
        <v>118.68000000000001</v>
      </c>
      <c r="G370" s="38"/>
      <c r="H370" s="44"/>
    </row>
    <row r="371" s="2" customFormat="1" ht="16.8" customHeight="1">
      <c r="A371" s="38"/>
      <c r="B371" s="44"/>
      <c r="C371" s="281" t="s">
        <v>289</v>
      </c>
      <c r="D371" s="282" t="s">
        <v>289</v>
      </c>
      <c r="E371" s="283" t="s">
        <v>19</v>
      </c>
      <c r="F371" s="284">
        <v>30.899999999999999</v>
      </c>
      <c r="G371" s="38"/>
      <c r="H371" s="44"/>
    </row>
    <row r="372" s="2" customFormat="1" ht="16.8" customHeight="1">
      <c r="A372" s="38"/>
      <c r="B372" s="44"/>
      <c r="C372" s="285" t="s">
        <v>289</v>
      </c>
      <c r="D372" s="285" t="s">
        <v>723</v>
      </c>
      <c r="E372" s="17" t="s">
        <v>19</v>
      </c>
      <c r="F372" s="286">
        <v>30.899999999999999</v>
      </c>
      <c r="G372" s="38"/>
      <c r="H372" s="44"/>
    </row>
    <row r="373" s="2" customFormat="1" ht="16.8" customHeight="1">
      <c r="A373" s="38"/>
      <c r="B373" s="44"/>
      <c r="C373" s="281" t="s">
        <v>125</v>
      </c>
      <c r="D373" s="282" t="s">
        <v>125</v>
      </c>
      <c r="E373" s="283" t="s">
        <v>19</v>
      </c>
      <c r="F373" s="284">
        <v>640.95000000000005</v>
      </c>
      <c r="G373" s="38"/>
      <c r="H373" s="44"/>
    </row>
    <row r="374" s="2" customFormat="1" ht="16.8" customHeight="1">
      <c r="A374" s="38"/>
      <c r="B374" s="44"/>
      <c r="C374" s="285" t="s">
        <v>125</v>
      </c>
      <c r="D374" s="285" t="s">
        <v>731</v>
      </c>
      <c r="E374" s="17" t="s">
        <v>19</v>
      </c>
      <c r="F374" s="286">
        <v>640.95000000000005</v>
      </c>
      <c r="G374" s="38"/>
      <c r="H374" s="44"/>
    </row>
    <row r="375" s="2" customFormat="1" ht="16.8" customHeight="1">
      <c r="A375" s="38"/>
      <c r="B375" s="44"/>
      <c r="C375" s="281" t="s">
        <v>2954</v>
      </c>
      <c r="D375" s="282" t="s">
        <v>2954</v>
      </c>
      <c r="E375" s="283" t="s">
        <v>19</v>
      </c>
      <c r="F375" s="284">
        <v>88.5</v>
      </c>
      <c r="G375" s="38"/>
      <c r="H375" s="44"/>
    </row>
    <row r="376" s="2" customFormat="1" ht="16.8" customHeight="1">
      <c r="A376" s="38"/>
      <c r="B376" s="44"/>
      <c r="C376" s="285" t="s">
        <v>2954</v>
      </c>
      <c r="D376" s="285" t="s">
        <v>2955</v>
      </c>
      <c r="E376" s="17" t="s">
        <v>19</v>
      </c>
      <c r="F376" s="286">
        <v>88.5</v>
      </c>
      <c r="G376" s="38"/>
      <c r="H376" s="44"/>
    </row>
    <row r="377" s="2" customFormat="1" ht="16.8" customHeight="1">
      <c r="A377" s="38"/>
      <c r="B377" s="44"/>
      <c r="C377" s="281" t="s">
        <v>2956</v>
      </c>
      <c r="D377" s="282" t="s">
        <v>2956</v>
      </c>
      <c r="E377" s="283" t="s">
        <v>19</v>
      </c>
      <c r="F377" s="284">
        <v>88.5</v>
      </c>
      <c r="G377" s="38"/>
      <c r="H377" s="44"/>
    </row>
    <row r="378" s="2" customFormat="1" ht="16.8" customHeight="1">
      <c r="A378" s="38"/>
      <c r="B378" s="44"/>
      <c r="C378" s="285" t="s">
        <v>2956</v>
      </c>
      <c r="D378" s="285" t="s">
        <v>2955</v>
      </c>
      <c r="E378" s="17" t="s">
        <v>19</v>
      </c>
      <c r="F378" s="286">
        <v>88.5</v>
      </c>
      <c r="G378" s="38"/>
      <c r="H378" s="44"/>
    </row>
    <row r="379" s="2" customFormat="1" ht="16.8" customHeight="1">
      <c r="A379" s="38"/>
      <c r="B379" s="44"/>
      <c r="C379" s="281" t="s">
        <v>2957</v>
      </c>
      <c r="D379" s="282" t="s">
        <v>2957</v>
      </c>
      <c r="E379" s="283" t="s">
        <v>19</v>
      </c>
      <c r="F379" s="284">
        <v>1.6499999999999999</v>
      </c>
      <c r="G379" s="38"/>
      <c r="H379" s="44"/>
    </row>
    <row r="380" s="2" customFormat="1" ht="16.8" customHeight="1">
      <c r="A380" s="38"/>
      <c r="B380" s="44"/>
      <c r="C380" s="285" t="s">
        <v>2957</v>
      </c>
      <c r="D380" s="285" t="s">
        <v>2958</v>
      </c>
      <c r="E380" s="17" t="s">
        <v>19</v>
      </c>
      <c r="F380" s="286">
        <v>1.6499999999999999</v>
      </c>
      <c r="G380" s="38"/>
      <c r="H380" s="44"/>
    </row>
    <row r="381" s="2" customFormat="1" ht="16.8" customHeight="1">
      <c r="A381" s="38"/>
      <c r="B381" s="44"/>
      <c r="C381" s="281" t="s">
        <v>693</v>
      </c>
      <c r="D381" s="282" t="s">
        <v>693</v>
      </c>
      <c r="E381" s="283" t="s">
        <v>19</v>
      </c>
      <c r="F381" s="284">
        <v>4.6459999999999999</v>
      </c>
      <c r="G381" s="38"/>
      <c r="H381" s="44"/>
    </row>
    <row r="382" s="2" customFormat="1" ht="16.8" customHeight="1">
      <c r="A382" s="38"/>
      <c r="B382" s="44"/>
      <c r="C382" s="285" t="s">
        <v>693</v>
      </c>
      <c r="D382" s="285" t="s">
        <v>694</v>
      </c>
      <c r="E382" s="17" t="s">
        <v>19</v>
      </c>
      <c r="F382" s="286">
        <v>4.6459999999999999</v>
      </c>
      <c r="G382" s="38"/>
      <c r="H382" s="44"/>
    </row>
    <row r="383" s="2" customFormat="1" ht="16.8" customHeight="1">
      <c r="A383" s="38"/>
      <c r="B383" s="44"/>
      <c r="C383" s="281" t="s">
        <v>2959</v>
      </c>
      <c r="D383" s="282" t="s">
        <v>2959</v>
      </c>
      <c r="E383" s="283" t="s">
        <v>19</v>
      </c>
      <c r="F383" s="284">
        <v>59.5</v>
      </c>
      <c r="G383" s="38"/>
      <c r="H383" s="44"/>
    </row>
    <row r="384" s="2" customFormat="1" ht="16.8" customHeight="1">
      <c r="A384" s="38"/>
      <c r="B384" s="44"/>
      <c r="C384" s="285" t="s">
        <v>2959</v>
      </c>
      <c r="D384" s="285" t="s">
        <v>2960</v>
      </c>
      <c r="E384" s="17" t="s">
        <v>19</v>
      </c>
      <c r="F384" s="286">
        <v>59.5</v>
      </c>
      <c r="G384" s="38"/>
      <c r="H384" s="44"/>
    </row>
    <row r="385" s="2" customFormat="1" ht="16.8" customHeight="1">
      <c r="A385" s="38"/>
      <c r="B385" s="44"/>
      <c r="C385" s="281" t="s">
        <v>2961</v>
      </c>
      <c r="D385" s="282" t="s">
        <v>2961</v>
      </c>
      <c r="E385" s="283" t="s">
        <v>19</v>
      </c>
      <c r="F385" s="284">
        <v>42</v>
      </c>
      <c r="G385" s="38"/>
      <c r="H385" s="44"/>
    </row>
    <row r="386" s="2" customFormat="1" ht="16.8" customHeight="1">
      <c r="A386" s="38"/>
      <c r="B386" s="44"/>
      <c r="C386" s="285" t="s">
        <v>2961</v>
      </c>
      <c r="D386" s="285" t="s">
        <v>2962</v>
      </c>
      <c r="E386" s="17" t="s">
        <v>19</v>
      </c>
      <c r="F386" s="286">
        <v>42</v>
      </c>
      <c r="G386" s="38"/>
      <c r="H386" s="44"/>
    </row>
    <row r="387" s="2" customFormat="1" ht="16.8" customHeight="1">
      <c r="A387" s="38"/>
      <c r="B387" s="44"/>
      <c r="C387" s="281" t="s">
        <v>2963</v>
      </c>
      <c r="D387" s="282" t="s">
        <v>2963</v>
      </c>
      <c r="E387" s="283" t="s">
        <v>19</v>
      </c>
      <c r="F387" s="284">
        <v>64</v>
      </c>
      <c r="G387" s="38"/>
      <c r="H387" s="44"/>
    </row>
    <row r="388" s="2" customFormat="1" ht="16.8" customHeight="1">
      <c r="A388" s="38"/>
      <c r="B388" s="44"/>
      <c r="C388" s="285" t="s">
        <v>2963</v>
      </c>
      <c r="D388" s="285" t="s">
        <v>2964</v>
      </c>
      <c r="E388" s="17" t="s">
        <v>19</v>
      </c>
      <c r="F388" s="286">
        <v>64</v>
      </c>
      <c r="G388" s="38"/>
      <c r="H388" s="44"/>
    </row>
    <row r="389" s="2" customFormat="1" ht="16.8" customHeight="1">
      <c r="A389" s="38"/>
      <c r="B389" s="44"/>
      <c r="C389" s="281" t="s">
        <v>2935</v>
      </c>
      <c r="D389" s="282" t="s">
        <v>2935</v>
      </c>
      <c r="E389" s="283" t="s">
        <v>19</v>
      </c>
      <c r="F389" s="284">
        <v>64</v>
      </c>
      <c r="G389" s="38"/>
      <c r="H389" s="44"/>
    </row>
    <row r="390" s="2" customFormat="1" ht="16.8" customHeight="1">
      <c r="A390" s="38"/>
      <c r="B390" s="44"/>
      <c r="C390" s="285" t="s">
        <v>2935</v>
      </c>
      <c r="D390" s="285" t="s">
        <v>2964</v>
      </c>
      <c r="E390" s="17" t="s">
        <v>19</v>
      </c>
      <c r="F390" s="286">
        <v>64</v>
      </c>
      <c r="G390" s="38"/>
      <c r="H390" s="44"/>
    </row>
    <row r="391" s="2" customFormat="1" ht="16.8" customHeight="1">
      <c r="A391" s="38"/>
      <c r="B391" s="44"/>
      <c r="C391" s="281" t="s">
        <v>2936</v>
      </c>
      <c r="D391" s="282" t="s">
        <v>2936</v>
      </c>
      <c r="E391" s="283" t="s">
        <v>19</v>
      </c>
      <c r="F391" s="284">
        <v>64</v>
      </c>
      <c r="G391" s="38"/>
      <c r="H391" s="44"/>
    </row>
    <row r="392" s="2" customFormat="1" ht="16.8" customHeight="1">
      <c r="A392" s="38"/>
      <c r="B392" s="44"/>
      <c r="C392" s="285" t="s">
        <v>2936</v>
      </c>
      <c r="D392" s="285" t="s">
        <v>2964</v>
      </c>
      <c r="E392" s="17" t="s">
        <v>19</v>
      </c>
      <c r="F392" s="286">
        <v>64</v>
      </c>
      <c r="G392" s="38"/>
      <c r="H392" s="44"/>
    </row>
    <row r="393" s="2" customFormat="1" ht="16.8" customHeight="1">
      <c r="A393" s="38"/>
      <c r="B393" s="44"/>
      <c r="C393" s="281" t="s">
        <v>2965</v>
      </c>
      <c r="D393" s="282" t="s">
        <v>2965</v>
      </c>
      <c r="E393" s="283" t="s">
        <v>19</v>
      </c>
      <c r="F393" s="284">
        <v>35</v>
      </c>
      <c r="G393" s="38"/>
      <c r="H393" s="44"/>
    </row>
    <row r="394" s="2" customFormat="1" ht="16.8" customHeight="1">
      <c r="A394" s="38"/>
      <c r="B394" s="44"/>
      <c r="C394" s="285" t="s">
        <v>2965</v>
      </c>
      <c r="D394" s="285" t="s">
        <v>2966</v>
      </c>
      <c r="E394" s="17" t="s">
        <v>19</v>
      </c>
      <c r="F394" s="286">
        <v>35</v>
      </c>
      <c r="G394" s="38"/>
      <c r="H394" s="44"/>
    </row>
    <row r="395" s="2" customFormat="1" ht="16.8" customHeight="1">
      <c r="A395" s="38"/>
      <c r="B395" s="44"/>
      <c r="C395" s="281" t="s">
        <v>2967</v>
      </c>
      <c r="D395" s="282" t="s">
        <v>2967</v>
      </c>
      <c r="E395" s="283" t="s">
        <v>19</v>
      </c>
      <c r="F395" s="284">
        <v>35.5</v>
      </c>
      <c r="G395" s="38"/>
      <c r="H395" s="44"/>
    </row>
    <row r="396" s="2" customFormat="1" ht="16.8" customHeight="1">
      <c r="A396" s="38"/>
      <c r="B396" s="44"/>
      <c r="C396" s="285" t="s">
        <v>2967</v>
      </c>
      <c r="D396" s="285" t="s">
        <v>2968</v>
      </c>
      <c r="E396" s="17" t="s">
        <v>19</v>
      </c>
      <c r="F396" s="286">
        <v>35.5</v>
      </c>
      <c r="G396" s="38"/>
      <c r="H396" s="44"/>
    </row>
    <row r="397" s="2" customFormat="1" ht="16.8" customHeight="1">
      <c r="A397" s="38"/>
      <c r="B397" s="44"/>
      <c r="C397" s="281" t="s">
        <v>2969</v>
      </c>
      <c r="D397" s="282" t="s">
        <v>2969</v>
      </c>
      <c r="E397" s="283" t="s">
        <v>19</v>
      </c>
      <c r="F397" s="284">
        <v>39</v>
      </c>
      <c r="G397" s="38"/>
      <c r="H397" s="44"/>
    </row>
    <row r="398" s="2" customFormat="1" ht="16.8" customHeight="1">
      <c r="A398" s="38"/>
      <c r="B398" s="44"/>
      <c r="C398" s="285" t="s">
        <v>2969</v>
      </c>
      <c r="D398" s="285" t="s">
        <v>2970</v>
      </c>
      <c r="E398" s="17" t="s">
        <v>19</v>
      </c>
      <c r="F398" s="286">
        <v>39</v>
      </c>
      <c r="G398" s="38"/>
      <c r="H398" s="44"/>
    </row>
    <row r="399" s="2" customFormat="1" ht="16.8" customHeight="1">
      <c r="A399" s="38"/>
      <c r="B399" s="44"/>
      <c r="C399" s="281" t="s">
        <v>2971</v>
      </c>
      <c r="D399" s="282" t="s">
        <v>2971</v>
      </c>
      <c r="E399" s="283" t="s">
        <v>19</v>
      </c>
      <c r="F399" s="284">
        <v>35</v>
      </c>
      <c r="G399" s="38"/>
      <c r="H399" s="44"/>
    </row>
    <row r="400" s="2" customFormat="1" ht="16.8" customHeight="1">
      <c r="A400" s="38"/>
      <c r="B400" s="44"/>
      <c r="C400" s="285" t="s">
        <v>2971</v>
      </c>
      <c r="D400" s="285" t="s">
        <v>2966</v>
      </c>
      <c r="E400" s="17" t="s">
        <v>19</v>
      </c>
      <c r="F400" s="286">
        <v>35</v>
      </c>
      <c r="G400" s="38"/>
      <c r="H400" s="44"/>
    </row>
    <row r="401" s="2" customFormat="1" ht="16.8" customHeight="1">
      <c r="A401" s="38"/>
      <c r="B401" s="44"/>
      <c r="C401" s="281" t="s">
        <v>2972</v>
      </c>
      <c r="D401" s="282" t="s">
        <v>2972</v>
      </c>
      <c r="E401" s="283" t="s">
        <v>19</v>
      </c>
      <c r="F401" s="284">
        <v>2.2999999999999998</v>
      </c>
      <c r="G401" s="38"/>
      <c r="H401" s="44"/>
    </row>
    <row r="402" s="2" customFormat="1" ht="16.8" customHeight="1">
      <c r="A402" s="38"/>
      <c r="B402" s="44"/>
      <c r="C402" s="285" t="s">
        <v>2972</v>
      </c>
      <c r="D402" s="285" t="s">
        <v>791</v>
      </c>
      <c r="E402" s="17" t="s">
        <v>19</v>
      </c>
      <c r="F402" s="286">
        <v>2.2999999999999998</v>
      </c>
      <c r="G402" s="38"/>
      <c r="H402" s="44"/>
    </row>
    <row r="403" s="2" customFormat="1" ht="16.8" customHeight="1">
      <c r="A403" s="38"/>
      <c r="B403" s="44"/>
      <c r="C403" s="281" t="s">
        <v>2973</v>
      </c>
      <c r="D403" s="282" t="s">
        <v>2973</v>
      </c>
      <c r="E403" s="283" t="s">
        <v>19</v>
      </c>
      <c r="F403" s="284">
        <v>47</v>
      </c>
      <c r="G403" s="38"/>
      <c r="H403" s="44"/>
    </row>
    <row r="404" s="2" customFormat="1" ht="16.8" customHeight="1">
      <c r="A404" s="38"/>
      <c r="B404" s="44"/>
      <c r="C404" s="285" t="s">
        <v>2973</v>
      </c>
      <c r="D404" s="285" t="s">
        <v>2974</v>
      </c>
      <c r="E404" s="17" t="s">
        <v>19</v>
      </c>
      <c r="F404" s="286">
        <v>47</v>
      </c>
      <c r="G404" s="38"/>
      <c r="H404" s="44"/>
    </row>
    <row r="405" s="2" customFormat="1" ht="16.8" customHeight="1">
      <c r="A405" s="38"/>
      <c r="B405" s="44"/>
      <c r="C405" s="281" t="s">
        <v>2975</v>
      </c>
      <c r="D405" s="282" t="s">
        <v>2975</v>
      </c>
      <c r="E405" s="283" t="s">
        <v>19</v>
      </c>
      <c r="F405" s="284">
        <v>47</v>
      </c>
      <c r="G405" s="38"/>
      <c r="H405" s="44"/>
    </row>
    <row r="406" s="2" customFormat="1" ht="16.8" customHeight="1">
      <c r="A406" s="38"/>
      <c r="B406" s="44"/>
      <c r="C406" s="285" t="s">
        <v>2975</v>
      </c>
      <c r="D406" s="285" t="s">
        <v>2974</v>
      </c>
      <c r="E406" s="17" t="s">
        <v>19</v>
      </c>
      <c r="F406" s="286">
        <v>47</v>
      </c>
      <c r="G406" s="38"/>
      <c r="H406" s="44"/>
    </row>
    <row r="407" s="2" customFormat="1" ht="26.4" customHeight="1">
      <c r="A407" s="38"/>
      <c r="B407" s="44"/>
      <c r="C407" s="280" t="s">
        <v>2976</v>
      </c>
      <c r="D407" s="280" t="s">
        <v>98</v>
      </c>
      <c r="E407" s="38"/>
      <c r="F407" s="38"/>
      <c r="G407" s="38"/>
      <c r="H407" s="44"/>
    </row>
    <row r="408" s="2" customFormat="1" ht="16.8" customHeight="1">
      <c r="A408" s="38"/>
      <c r="B408" s="44"/>
      <c r="C408" s="281" t="s">
        <v>124</v>
      </c>
      <c r="D408" s="282" t="s">
        <v>124</v>
      </c>
      <c r="E408" s="283" t="s">
        <v>19</v>
      </c>
      <c r="F408" s="284">
        <v>27.719999999999999</v>
      </c>
      <c r="G408" s="38"/>
      <c r="H408" s="44"/>
    </row>
    <row r="409" s="2" customFormat="1" ht="16.8" customHeight="1">
      <c r="A409" s="38"/>
      <c r="B409" s="44"/>
      <c r="C409" s="285" t="s">
        <v>124</v>
      </c>
      <c r="D409" s="285" t="s">
        <v>879</v>
      </c>
      <c r="E409" s="17" t="s">
        <v>19</v>
      </c>
      <c r="F409" s="286">
        <v>27.719999999999999</v>
      </c>
      <c r="G409" s="38"/>
      <c r="H409" s="44"/>
    </row>
    <row r="410" s="2" customFormat="1" ht="16.8" customHeight="1">
      <c r="A410" s="38"/>
      <c r="B410" s="44"/>
      <c r="C410" s="281" t="s">
        <v>244</v>
      </c>
      <c r="D410" s="282" t="s">
        <v>244</v>
      </c>
      <c r="E410" s="283" t="s">
        <v>19</v>
      </c>
      <c r="F410" s="284">
        <v>51.118000000000002</v>
      </c>
      <c r="G410" s="38"/>
      <c r="H410" s="44"/>
    </row>
    <row r="411" s="2" customFormat="1" ht="16.8" customHeight="1">
      <c r="A411" s="38"/>
      <c r="B411" s="44"/>
      <c r="C411" s="285" t="s">
        <v>244</v>
      </c>
      <c r="D411" s="285" t="s">
        <v>2977</v>
      </c>
      <c r="E411" s="17" t="s">
        <v>19</v>
      </c>
      <c r="F411" s="286">
        <v>51.118000000000002</v>
      </c>
      <c r="G411" s="38"/>
      <c r="H411" s="44"/>
    </row>
    <row r="412" s="2" customFormat="1" ht="16.8" customHeight="1">
      <c r="A412" s="38"/>
      <c r="B412" s="44"/>
      <c r="C412" s="281" t="s">
        <v>238</v>
      </c>
      <c r="D412" s="282" t="s">
        <v>238</v>
      </c>
      <c r="E412" s="283" t="s">
        <v>19</v>
      </c>
      <c r="F412" s="284">
        <v>21.456</v>
      </c>
      <c r="G412" s="38"/>
      <c r="H412" s="44"/>
    </row>
    <row r="413" s="2" customFormat="1" ht="16.8" customHeight="1">
      <c r="A413" s="38"/>
      <c r="B413" s="44"/>
      <c r="C413" s="285" t="s">
        <v>238</v>
      </c>
      <c r="D413" s="285" t="s">
        <v>853</v>
      </c>
      <c r="E413" s="17" t="s">
        <v>19</v>
      </c>
      <c r="F413" s="286">
        <v>21.456</v>
      </c>
      <c r="G413" s="38"/>
      <c r="H413" s="44"/>
    </row>
    <row r="414" s="2" customFormat="1" ht="16.8" customHeight="1">
      <c r="A414" s="38"/>
      <c r="B414" s="44"/>
      <c r="C414" s="281" t="s">
        <v>271</v>
      </c>
      <c r="D414" s="282" t="s">
        <v>271</v>
      </c>
      <c r="E414" s="283" t="s">
        <v>19</v>
      </c>
      <c r="F414" s="284">
        <v>488.91000000000002</v>
      </c>
      <c r="G414" s="38"/>
      <c r="H414" s="44"/>
    </row>
    <row r="415" s="2" customFormat="1" ht="16.8" customHeight="1">
      <c r="A415" s="38"/>
      <c r="B415" s="44"/>
      <c r="C415" s="285" t="s">
        <v>271</v>
      </c>
      <c r="D415" s="285" t="s">
        <v>2978</v>
      </c>
      <c r="E415" s="17" t="s">
        <v>19</v>
      </c>
      <c r="F415" s="286">
        <v>488.91000000000002</v>
      </c>
      <c r="G415" s="38"/>
      <c r="H415" s="44"/>
    </row>
    <row r="416" s="2" customFormat="1" ht="16.8" customHeight="1">
      <c r="A416" s="38"/>
      <c r="B416" s="44"/>
      <c r="C416" s="281" t="s">
        <v>322</v>
      </c>
      <c r="D416" s="282" t="s">
        <v>322</v>
      </c>
      <c r="E416" s="283" t="s">
        <v>19</v>
      </c>
      <c r="F416" s="284">
        <v>10.25</v>
      </c>
      <c r="G416" s="38"/>
      <c r="H416" s="44"/>
    </row>
    <row r="417" s="2" customFormat="1" ht="16.8" customHeight="1">
      <c r="A417" s="38"/>
      <c r="B417" s="44"/>
      <c r="C417" s="285" t="s">
        <v>322</v>
      </c>
      <c r="D417" s="285" t="s">
        <v>2979</v>
      </c>
      <c r="E417" s="17" t="s">
        <v>19</v>
      </c>
      <c r="F417" s="286">
        <v>10.25</v>
      </c>
      <c r="G417" s="38"/>
      <c r="H417" s="44"/>
    </row>
    <row r="418" s="2" customFormat="1" ht="16.8" customHeight="1">
      <c r="A418" s="38"/>
      <c r="B418" s="44"/>
      <c r="C418" s="281" t="s">
        <v>317</v>
      </c>
      <c r="D418" s="282" t="s">
        <v>317</v>
      </c>
      <c r="E418" s="283" t="s">
        <v>19</v>
      </c>
      <c r="F418" s="284">
        <v>495.06</v>
      </c>
      <c r="G418" s="38"/>
      <c r="H418" s="44"/>
    </row>
    <row r="419" s="2" customFormat="1" ht="16.8" customHeight="1">
      <c r="A419" s="38"/>
      <c r="B419" s="44"/>
      <c r="C419" s="285" t="s">
        <v>317</v>
      </c>
      <c r="D419" s="285" t="s">
        <v>856</v>
      </c>
      <c r="E419" s="17" t="s">
        <v>19</v>
      </c>
      <c r="F419" s="286">
        <v>495.06</v>
      </c>
      <c r="G419" s="38"/>
      <c r="H419" s="44"/>
    </row>
    <row r="420" s="2" customFormat="1" ht="16.8" customHeight="1">
      <c r="A420" s="38"/>
      <c r="B420" s="44"/>
      <c r="C420" s="281" t="s">
        <v>312</v>
      </c>
      <c r="D420" s="282" t="s">
        <v>312</v>
      </c>
      <c r="E420" s="283" t="s">
        <v>19</v>
      </c>
      <c r="F420" s="284">
        <v>34</v>
      </c>
      <c r="G420" s="38"/>
      <c r="H420" s="44"/>
    </row>
    <row r="421" s="2" customFormat="1" ht="16.8" customHeight="1">
      <c r="A421" s="38"/>
      <c r="B421" s="44"/>
      <c r="C421" s="285" t="s">
        <v>312</v>
      </c>
      <c r="D421" s="285" t="s">
        <v>861</v>
      </c>
      <c r="E421" s="17" t="s">
        <v>19</v>
      </c>
      <c r="F421" s="286">
        <v>34</v>
      </c>
      <c r="G421" s="38"/>
      <c r="H421" s="44"/>
    </row>
    <row r="422" s="2" customFormat="1" ht="16.8" customHeight="1">
      <c r="A422" s="38"/>
      <c r="B422" s="44"/>
      <c r="C422" s="281" t="s">
        <v>306</v>
      </c>
      <c r="D422" s="282" t="s">
        <v>306</v>
      </c>
      <c r="E422" s="283" t="s">
        <v>19</v>
      </c>
      <c r="F422" s="284">
        <v>82</v>
      </c>
      <c r="G422" s="38"/>
      <c r="H422" s="44"/>
    </row>
    <row r="423" s="2" customFormat="1" ht="16.8" customHeight="1">
      <c r="A423" s="38"/>
      <c r="B423" s="44"/>
      <c r="C423" s="285" t="s">
        <v>306</v>
      </c>
      <c r="D423" s="285" t="s">
        <v>881</v>
      </c>
      <c r="E423" s="17" t="s">
        <v>19</v>
      </c>
      <c r="F423" s="286">
        <v>82</v>
      </c>
      <c r="G423" s="38"/>
      <c r="H423" s="44"/>
    </row>
    <row r="424" s="2" customFormat="1" ht="16.8" customHeight="1">
      <c r="A424" s="38"/>
      <c r="B424" s="44"/>
      <c r="C424" s="281" t="s">
        <v>301</v>
      </c>
      <c r="D424" s="282" t="s">
        <v>301</v>
      </c>
      <c r="E424" s="283" t="s">
        <v>19</v>
      </c>
      <c r="F424" s="284">
        <v>41</v>
      </c>
      <c r="G424" s="38"/>
      <c r="H424" s="44"/>
    </row>
    <row r="425" s="2" customFormat="1" ht="16.8" customHeight="1">
      <c r="A425" s="38"/>
      <c r="B425" s="44"/>
      <c r="C425" s="285" t="s">
        <v>301</v>
      </c>
      <c r="D425" s="285" t="s">
        <v>887</v>
      </c>
      <c r="E425" s="17" t="s">
        <v>19</v>
      </c>
      <c r="F425" s="286">
        <v>41</v>
      </c>
      <c r="G425" s="38"/>
      <c r="H425" s="44"/>
    </row>
    <row r="426" s="2" customFormat="1" ht="16.8" customHeight="1">
      <c r="A426" s="38"/>
      <c r="B426" s="44"/>
      <c r="C426" s="281" t="s">
        <v>345</v>
      </c>
      <c r="D426" s="282" t="s">
        <v>345</v>
      </c>
      <c r="E426" s="283" t="s">
        <v>19</v>
      </c>
      <c r="F426" s="284">
        <v>41</v>
      </c>
      <c r="G426" s="38"/>
      <c r="H426" s="44"/>
    </row>
    <row r="427" s="2" customFormat="1" ht="16.8" customHeight="1">
      <c r="A427" s="38"/>
      <c r="B427" s="44"/>
      <c r="C427" s="285" t="s">
        <v>345</v>
      </c>
      <c r="D427" s="285" t="s">
        <v>885</v>
      </c>
      <c r="E427" s="17" t="s">
        <v>19</v>
      </c>
      <c r="F427" s="286">
        <v>41</v>
      </c>
      <c r="G427" s="38"/>
      <c r="H427" s="44"/>
    </row>
    <row r="428" s="2" customFormat="1" ht="16.8" customHeight="1">
      <c r="A428" s="38"/>
      <c r="B428" s="44"/>
      <c r="C428" s="281" t="s">
        <v>350</v>
      </c>
      <c r="D428" s="282" t="s">
        <v>350</v>
      </c>
      <c r="E428" s="283" t="s">
        <v>19</v>
      </c>
      <c r="F428" s="284">
        <v>2.0499999999999998</v>
      </c>
      <c r="G428" s="38"/>
      <c r="H428" s="44"/>
    </row>
    <row r="429" s="2" customFormat="1" ht="16.8" customHeight="1">
      <c r="A429" s="38"/>
      <c r="B429" s="44"/>
      <c r="C429" s="285" t="s">
        <v>350</v>
      </c>
      <c r="D429" s="285" t="s">
        <v>883</v>
      </c>
      <c r="E429" s="17" t="s">
        <v>19</v>
      </c>
      <c r="F429" s="286">
        <v>2.0499999999999998</v>
      </c>
      <c r="G429" s="38"/>
      <c r="H429" s="44"/>
    </row>
    <row r="430" s="2" customFormat="1" ht="16.8" customHeight="1">
      <c r="A430" s="38"/>
      <c r="B430" s="44"/>
      <c r="C430" s="281" t="s">
        <v>280</v>
      </c>
      <c r="D430" s="282" t="s">
        <v>280</v>
      </c>
      <c r="E430" s="283" t="s">
        <v>19</v>
      </c>
      <c r="F430" s="284">
        <v>8.8000000000000007</v>
      </c>
      <c r="G430" s="38"/>
      <c r="H430" s="44"/>
    </row>
    <row r="431" s="2" customFormat="1" ht="16.8" customHeight="1">
      <c r="A431" s="38"/>
      <c r="B431" s="44"/>
      <c r="C431" s="285" t="s">
        <v>280</v>
      </c>
      <c r="D431" s="285" t="s">
        <v>871</v>
      </c>
      <c r="E431" s="17" t="s">
        <v>19</v>
      </c>
      <c r="F431" s="286">
        <v>8.8000000000000007</v>
      </c>
      <c r="G431" s="38"/>
      <c r="H431" s="44"/>
    </row>
    <row r="432" s="2" customFormat="1" ht="16.8" customHeight="1">
      <c r="A432" s="38"/>
      <c r="B432" s="44"/>
      <c r="C432" s="281" t="s">
        <v>355</v>
      </c>
      <c r="D432" s="282" t="s">
        <v>355</v>
      </c>
      <c r="E432" s="283" t="s">
        <v>19</v>
      </c>
      <c r="F432" s="284">
        <v>82</v>
      </c>
      <c r="G432" s="38"/>
      <c r="H432" s="44"/>
    </row>
    <row r="433" s="2" customFormat="1" ht="16.8" customHeight="1">
      <c r="A433" s="38"/>
      <c r="B433" s="44"/>
      <c r="C433" s="285" t="s">
        <v>355</v>
      </c>
      <c r="D433" s="285" t="s">
        <v>881</v>
      </c>
      <c r="E433" s="17" t="s">
        <v>19</v>
      </c>
      <c r="F433" s="286">
        <v>82</v>
      </c>
      <c r="G433" s="38"/>
      <c r="H433" s="44"/>
    </row>
    <row r="434" s="2" customFormat="1" ht="16.8" customHeight="1">
      <c r="A434" s="38"/>
      <c r="B434" s="44"/>
      <c r="C434" s="281" t="s">
        <v>340</v>
      </c>
      <c r="D434" s="282" t="s">
        <v>340</v>
      </c>
      <c r="E434" s="283" t="s">
        <v>19</v>
      </c>
      <c r="F434" s="284">
        <v>2</v>
      </c>
      <c r="G434" s="38"/>
      <c r="H434" s="44"/>
    </row>
    <row r="435" s="2" customFormat="1" ht="16.8" customHeight="1">
      <c r="A435" s="38"/>
      <c r="B435" s="44"/>
      <c r="C435" s="285" t="s">
        <v>340</v>
      </c>
      <c r="D435" s="285" t="s">
        <v>892</v>
      </c>
      <c r="E435" s="17" t="s">
        <v>19</v>
      </c>
      <c r="F435" s="286">
        <v>2</v>
      </c>
      <c r="G435" s="38"/>
      <c r="H435" s="44"/>
    </row>
    <row r="436" s="2" customFormat="1" ht="16.8" customHeight="1">
      <c r="A436" s="38"/>
      <c r="B436" s="44"/>
      <c r="C436" s="281" t="s">
        <v>328</v>
      </c>
      <c r="D436" s="282" t="s">
        <v>328</v>
      </c>
      <c r="E436" s="283" t="s">
        <v>19</v>
      </c>
      <c r="F436" s="284">
        <v>10</v>
      </c>
      <c r="G436" s="38"/>
      <c r="H436" s="44"/>
    </row>
    <row r="437" s="2" customFormat="1" ht="16.8" customHeight="1">
      <c r="A437" s="38"/>
      <c r="B437" s="44"/>
      <c r="C437" s="285" t="s">
        <v>328</v>
      </c>
      <c r="D437" s="285" t="s">
        <v>896</v>
      </c>
      <c r="E437" s="17" t="s">
        <v>19</v>
      </c>
      <c r="F437" s="286">
        <v>10</v>
      </c>
      <c r="G437" s="38"/>
      <c r="H437" s="44"/>
    </row>
    <row r="438" s="2" customFormat="1" ht="16.8" customHeight="1">
      <c r="A438" s="38"/>
      <c r="B438" s="44"/>
      <c r="C438" s="281" t="s">
        <v>332</v>
      </c>
      <c r="D438" s="282" t="s">
        <v>332</v>
      </c>
      <c r="E438" s="283" t="s">
        <v>19</v>
      </c>
      <c r="F438" s="284">
        <v>696</v>
      </c>
      <c r="G438" s="38"/>
      <c r="H438" s="44"/>
    </row>
    <row r="439" s="2" customFormat="1" ht="16.8" customHeight="1">
      <c r="A439" s="38"/>
      <c r="B439" s="44"/>
      <c r="C439" s="285" t="s">
        <v>332</v>
      </c>
      <c r="D439" s="285" t="s">
        <v>2980</v>
      </c>
      <c r="E439" s="17" t="s">
        <v>19</v>
      </c>
      <c r="F439" s="286">
        <v>696</v>
      </c>
      <c r="G439" s="38"/>
      <c r="H439" s="44"/>
    </row>
    <row r="440" s="2" customFormat="1" ht="16.8" customHeight="1">
      <c r="A440" s="38"/>
      <c r="B440" s="44"/>
      <c r="C440" s="281" t="s">
        <v>1069</v>
      </c>
      <c r="D440" s="282" t="s">
        <v>1069</v>
      </c>
      <c r="E440" s="283" t="s">
        <v>19</v>
      </c>
      <c r="F440" s="284">
        <v>696</v>
      </c>
      <c r="G440" s="38"/>
      <c r="H440" s="44"/>
    </row>
    <row r="441" s="2" customFormat="1" ht="16.8" customHeight="1">
      <c r="A441" s="38"/>
      <c r="B441" s="44"/>
      <c r="C441" s="285" t="s">
        <v>1069</v>
      </c>
      <c r="D441" s="285" t="s">
        <v>2980</v>
      </c>
      <c r="E441" s="17" t="s">
        <v>19</v>
      </c>
      <c r="F441" s="286">
        <v>696</v>
      </c>
      <c r="G441" s="38"/>
      <c r="H441" s="44"/>
    </row>
    <row r="442" s="2" customFormat="1" ht="16.8" customHeight="1">
      <c r="A442" s="38"/>
      <c r="B442" s="44"/>
      <c r="C442" s="281" t="s">
        <v>384</v>
      </c>
      <c r="D442" s="282" t="s">
        <v>384</v>
      </c>
      <c r="E442" s="283" t="s">
        <v>19</v>
      </c>
      <c r="F442" s="284">
        <v>641.85000000000002</v>
      </c>
      <c r="G442" s="38"/>
      <c r="H442" s="44"/>
    </row>
    <row r="443" s="2" customFormat="1" ht="16.8" customHeight="1">
      <c r="A443" s="38"/>
      <c r="B443" s="44"/>
      <c r="C443" s="285" t="s">
        <v>384</v>
      </c>
      <c r="D443" s="285" t="s">
        <v>899</v>
      </c>
      <c r="E443" s="17" t="s">
        <v>19</v>
      </c>
      <c r="F443" s="286">
        <v>641.85000000000002</v>
      </c>
      <c r="G443" s="38"/>
      <c r="H443" s="44"/>
    </row>
    <row r="444" s="2" customFormat="1" ht="16.8" customHeight="1">
      <c r="A444" s="38"/>
      <c r="B444" s="44"/>
      <c r="C444" s="281" t="s">
        <v>390</v>
      </c>
      <c r="D444" s="282" t="s">
        <v>390</v>
      </c>
      <c r="E444" s="283" t="s">
        <v>19</v>
      </c>
      <c r="F444" s="284">
        <v>65.099999999999994</v>
      </c>
      <c r="G444" s="38"/>
      <c r="H444" s="44"/>
    </row>
    <row r="445" s="2" customFormat="1" ht="16.8" customHeight="1">
      <c r="A445" s="38"/>
      <c r="B445" s="44"/>
      <c r="C445" s="285" t="s">
        <v>390</v>
      </c>
      <c r="D445" s="285" t="s">
        <v>2981</v>
      </c>
      <c r="E445" s="17" t="s">
        <v>19</v>
      </c>
      <c r="F445" s="286">
        <v>65.099999999999994</v>
      </c>
      <c r="G445" s="38"/>
      <c r="H445" s="44"/>
    </row>
    <row r="446" s="2" customFormat="1" ht="16.8" customHeight="1">
      <c r="A446" s="38"/>
      <c r="B446" s="44"/>
      <c r="C446" s="281" t="s">
        <v>410</v>
      </c>
      <c r="D446" s="282" t="s">
        <v>410</v>
      </c>
      <c r="E446" s="283" t="s">
        <v>19</v>
      </c>
      <c r="F446" s="284">
        <v>696</v>
      </c>
      <c r="G446" s="38"/>
      <c r="H446" s="44"/>
    </row>
    <row r="447" s="2" customFormat="1" ht="16.8" customHeight="1">
      <c r="A447" s="38"/>
      <c r="B447" s="44"/>
      <c r="C447" s="285" t="s">
        <v>410</v>
      </c>
      <c r="D447" s="285" t="s">
        <v>2980</v>
      </c>
      <c r="E447" s="17" t="s">
        <v>19</v>
      </c>
      <c r="F447" s="286">
        <v>696</v>
      </c>
      <c r="G447" s="38"/>
      <c r="H447" s="44"/>
    </row>
    <row r="448" s="2" customFormat="1" ht="16.8" customHeight="1">
      <c r="A448" s="38"/>
      <c r="B448" s="44"/>
      <c r="C448" s="281" t="s">
        <v>414</v>
      </c>
      <c r="D448" s="282" t="s">
        <v>414</v>
      </c>
      <c r="E448" s="283" t="s">
        <v>19</v>
      </c>
      <c r="F448" s="284">
        <v>5.9000000000000004</v>
      </c>
      <c r="G448" s="38"/>
      <c r="H448" s="44"/>
    </row>
    <row r="449" s="2" customFormat="1" ht="16.8" customHeight="1">
      <c r="A449" s="38"/>
      <c r="B449" s="44"/>
      <c r="C449" s="285" t="s">
        <v>414</v>
      </c>
      <c r="D449" s="285" t="s">
        <v>926</v>
      </c>
      <c r="E449" s="17" t="s">
        <v>19</v>
      </c>
      <c r="F449" s="286">
        <v>5.9000000000000004</v>
      </c>
      <c r="G449" s="38"/>
      <c r="H449" s="44"/>
    </row>
    <row r="450" s="2" customFormat="1" ht="16.8" customHeight="1">
      <c r="A450" s="38"/>
      <c r="B450" s="44"/>
      <c r="C450" s="281" t="s">
        <v>379</v>
      </c>
      <c r="D450" s="282" t="s">
        <v>379</v>
      </c>
      <c r="E450" s="283" t="s">
        <v>19</v>
      </c>
      <c r="F450" s="284">
        <v>641.85000000000002</v>
      </c>
      <c r="G450" s="38"/>
      <c r="H450" s="44"/>
    </row>
    <row r="451" s="2" customFormat="1" ht="16.8" customHeight="1">
      <c r="A451" s="38"/>
      <c r="B451" s="44"/>
      <c r="C451" s="285" t="s">
        <v>379</v>
      </c>
      <c r="D451" s="285" t="s">
        <v>899</v>
      </c>
      <c r="E451" s="17" t="s">
        <v>19</v>
      </c>
      <c r="F451" s="286">
        <v>641.85000000000002</v>
      </c>
      <c r="G451" s="38"/>
      <c r="H451" s="44"/>
    </row>
    <row r="452" s="2" customFormat="1" ht="16.8" customHeight="1">
      <c r="A452" s="38"/>
      <c r="B452" s="44"/>
      <c r="C452" s="281" t="s">
        <v>294</v>
      </c>
      <c r="D452" s="282" t="s">
        <v>294</v>
      </c>
      <c r="E452" s="283" t="s">
        <v>19</v>
      </c>
      <c r="F452" s="284">
        <v>6.5999999999999996</v>
      </c>
      <c r="G452" s="38"/>
      <c r="H452" s="44"/>
    </row>
    <row r="453" s="2" customFormat="1" ht="16.8" customHeight="1">
      <c r="A453" s="38"/>
      <c r="B453" s="44"/>
      <c r="C453" s="285" t="s">
        <v>294</v>
      </c>
      <c r="D453" s="285" t="s">
        <v>867</v>
      </c>
      <c r="E453" s="17" t="s">
        <v>19</v>
      </c>
      <c r="F453" s="286">
        <v>6.5999999999999996</v>
      </c>
      <c r="G453" s="38"/>
      <c r="H453" s="44"/>
    </row>
    <row r="454" s="2" customFormat="1" ht="16.8" customHeight="1">
      <c r="A454" s="38"/>
      <c r="B454" s="44"/>
      <c r="C454" s="281" t="s">
        <v>361</v>
      </c>
      <c r="D454" s="282" t="s">
        <v>361</v>
      </c>
      <c r="E454" s="283" t="s">
        <v>19</v>
      </c>
      <c r="F454" s="284">
        <v>65.099999999999994</v>
      </c>
      <c r="G454" s="38"/>
      <c r="H454" s="44"/>
    </row>
    <row r="455" s="2" customFormat="1" ht="16.8" customHeight="1">
      <c r="A455" s="38"/>
      <c r="B455" s="44"/>
      <c r="C455" s="285" t="s">
        <v>361</v>
      </c>
      <c r="D455" s="285" t="s">
        <v>2982</v>
      </c>
      <c r="E455" s="17" t="s">
        <v>19</v>
      </c>
      <c r="F455" s="286">
        <v>65.099999999999994</v>
      </c>
      <c r="G455" s="38"/>
      <c r="H455" s="44"/>
    </row>
    <row r="456" s="2" customFormat="1" ht="16.8" customHeight="1">
      <c r="A456" s="38"/>
      <c r="B456" s="44"/>
      <c r="C456" s="281" t="s">
        <v>366</v>
      </c>
      <c r="D456" s="282" t="s">
        <v>366</v>
      </c>
      <c r="E456" s="283" t="s">
        <v>19</v>
      </c>
      <c r="F456" s="284">
        <v>65.099999999999994</v>
      </c>
      <c r="G456" s="38"/>
      <c r="H456" s="44"/>
    </row>
    <row r="457" s="2" customFormat="1" ht="16.8" customHeight="1">
      <c r="A457" s="38"/>
      <c r="B457" s="44"/>
      <c r="C457" s="285" t="s">
        <v>366</v>
      </c>
      <c r="D457" s="285" t="s">
        <v>2982</v>
      </c>
      <c r="E457" s="17" t="s">
        <v>19</v>
      </c>
      <c r="F457" s="286">
        <v>65.099999999999994</v>
      </c>
      <c r="G457" s="38"/>
      <c r="H457" s="44"/>
    </row>
    <row r="458" s="2" customFormat="1" ht="16.8" customHeight="1">
      <c r="A458" s="38"/>
      <c r="B458" s="44"/>
      <c r="C458" s="281" t="s">
        <v>370</v>
      </c>
      <c r="D458" s="282" t="s">
        <v>370</v>
      </c>
      <c r="E458" s="283" t="s">
        <v>19</v>
      </c>
      <c r="F458" s="284">
        <v>696</v>
      </c>
      <c r="G458" s="38"/>
      <c r="H458" s="44"/>
    </row>
    <row r="459" s="2" customFormat="1" ht="16.8" customHeight="1">
      <c r="A459" s="38"/>
      <c r="B459" s="44"/>
      <c r="C459" s="285" t="s">
        <v>370</v>
      </c>
      <c r="D459" s="285" t="s">
        <v>2980</v>
      </c>
      <c r="E459" s="17" t="s">
        <v>19</v>
      </c>
      <c r="F459" s="286">
        <v>696</v>
      </c>
      <c r="G459" s="38"/>
      <c r="H459" s="44"/>
    </row>
    <row r="460" s="2" customFormat="1" ht="16.8" customHeight="1">
      <c r="A460" s="38"/>
      <c r="B460" s="44"/>
      <c r="C460" s="281" t="s">
        <v>374</v>
      </c>
      <c r="D460" s="282" t="s">
        <v>374</v>
      </c>
      <c r="E460" s="283" t="s">
        <v>19</v>
      </c>
      <c r="F460" s="284">
        <v>3.8999999999999999</v>
      </c>
      <c r="G460" s="38"/>
      <c r="H460" s="44"/>
    </row>
    <row r="461" s="2" customFormat="1" ht="16.8" customHeight="1">
      <c r="A461" s="38"/>
      <c r="B461" s="44"/>
      <c r="C461" s="285" t="s">
        <v>374</v>
      </c>
      <c r="D461" s="285" t="s">
        <v>921</v>
      </c>
      <c r="E461" s="17" t="s">
        <v>19</v>
      </c>
      <c r="F461" s="286">
        <v>3.8999999999999999</v>
      </c>
      <c r="G461" s="38"/>
      <c r="H461" s="44"/>
    </row>
    <row r="462" s="2" customFormat="1" ht="16.8" customHeight="1">
      <c r="A462" s="38"/>
      <c r="B462" s="44"/>
      <c r="C462" s="281" t="s">
        <v>405</v>
      </c>
      <c r="D462" s="282" t="s">
        <v>405</v>
      </c>
      <c r="E462" s="283" t="s">
        <v>19</v>
      </c>
      <c r="F462" s="284">
        <v>5.9000000000000004</v>
      </c>
      <c r="G462" s="38"/>
      <c r="H462" s="44"/>
    </row>
    <row r="463" s="2" customFormat="1" ht="16.8" customHeight="1">
      <c r="A463" s="38"/>
      <c r="B463" s="44"/>
      <c r="C463" s="285" t="s">
        <v>405</v>
      </c>
      <c r="D463" s="285" t="s">
        <v>917</v>
      </c>
      <c r="E463" s="17" t="s">
        <v>19</v>
      </c>
      <c r="F463" s="286">
        <v>5.9000000000000004</v>
      </c>
      <c r="G463" s="38"/>
      <c r="H463" s="44"/>
    </row>
    <row r="464" s="2" customFormat="1" ht="16.8" customHeight="1">
      <c r="A464" s="38"/>
      <c r="B464" s="44"/>
      <c r="C464" s="281" t="s">
        <v>395</v>
      </c>
      <c r="D464" s="282" t="s">
        <v>395</v>
      </c>
      <c r="E464" s="283" t="s">
        <v>19</v>
      </c>
      <c r="F464" s="284">
        <v>249</v>
      </c>
      <c r="G464" s="38"/>
      <c r="H464" s="44"/>
    </row>
    <row r="465" s="2" customFormat="1" ht="16.8" customHeight="1">
      <c r="A465" s="38"/>
      <c r="B465" s="44"/>
      <c r="C465" s="285" t="s">
        <v>395</v>
      </c>
      <c r="D465" s="285" t="s">
        <v>906</v>
      </c>
      <c r="E465" s="17" t="s">
        <v>19</v>
      </c>
      <c r="F465" s="286">
        <v>249</v>
      </c>
      <c r="G465" s="38"/>
      <c r="H465" s="44"/>
    </row>
    <row r="466" s="2" customFormat="1" ht="16.8" customHeight="1">
      <c r="A466" s="38"/>
      <c r="B466" s="44"/>
      <c r="C466" s="281" t="s">
        <v>419</v>
      </c>
      <c r="D466" s="282" t="s">
        <v>419</v>
      </c>
      <c r="E466" s="283" t="s">
        <v>19</v>
      </c>
      <c r="F466" s="284">
        <v>273</v>
      </c>
      <c r="G466" s="38"/>
      <c r="H466" s="44"/>
    </row>
    <row r="467" s="2" customFormat="1" ht="16.8" customHeight="1">
      <c r="A467" s="38"/>
      <c r="B467" s="44"/>
      <c r="C467" s="285" t="s">
        <v>419</v>
      </c>
      <c r="D467" s="285" t="s">
        <v>902</v>
      </c>
      <c r="E467" s="17" t="s">
        <v>19</v>
      </c>
      <c r="F467" s="286">
        <v>273</v>
      </c>
      <c r="G467" s="38"/>
      <c r="H467" s="44"/>
    </row>
    <row r="468" s="2" customFormat="1" ht="16.8" customHeight="1">
      <c r="A468" s="38"/>
      <c r="B468" s="44"/>
      <c r="C468" s="281" t="s">
        <v>424</v>
      </c>
      <c r="D468" s="282" t="s">
        <v>424</v>
      </c>
      <c r="E468" s="283" t="s">
        <v>19</v>
      </c>
      <c r="F468" s="284">
        <v>641.85000000000002</v>
      </c>
      <c r="G468" s="38"/>
      <c r="H468" s="44"/>
    </row>
    <row r="469" s="2" customFormat="1" ht="16.8" customHeight="1">
      <c r="A469" s="38"/>
      <c r="B469" s="44"/>
      <c r="C469" s="285" t="s">
        <v>424</v>
      </c>
      <c r="D469" s="285" t="s">
        <v>923</v>
      </c>
      <c r="E469" s="17" t="s">
        <v>19</v>
      </c>
      <c r="F469" s="286">
        <v>641.85000000000002</v>
      </c>
      <c r="G469" s="38"/>
      <c r="H469" s="44"/>
    </row>
    <row r="470" s="2" customFormat="1" ht="16.8" customHeight="1">
      <c r="A470" s="38"/>
      <c r="B470" s="44"/>
      <c r="C470" s="281" t="s">
        <v>400</v>
      </c>
      <c r="D470" s="282" t="s">
        <v>400</v>
      </c>
      <c r="E470" s="283" t="s">
        <v>19</v>
      </c>
      <c r="F470" s="284">
        <v>3.8999999999999999</v>
      </c>
      <c r="G470" s="38"/>
      <c r="H470" s="44"/>
    </row>
    <row r="471" s="2" customFormat="1" ht="16.8" customHeight="1">
      <c r="A471" s="38"/>
      <c r="B471" s="44"/>
      <c r="C471" s="285" t="s">
        <v>400</v>
      </c>
      <c r="D471" s="285" t="s">
        <v>921</v>
      </c>
      <c r="E471" s="17" t="s">
        <v>19</v>
      </c>
      <c r="F471" s="286">
        <v>3.8999999999999999</v>
      </c>
      <c r="G471" s="38"/>
      <c r="H471" s="44"/>
    </row>
    <row r="472" s="2" customFormat="1" ht="16.8" customHeight="1">
      <c r="A472" s="38"/>
      <c r="B472" s="44"/>
      <c r="C472" s="281" t="s">
        <v>441</v>
      </c>
      <c r="D472" s="282" t="s">
        <v>441</v>
      </c>
      <c r="E472" s="283" t="s">
        <v>19</v>
      </c>
      <c r="F472" s="284">
        <v>21.73</v>
      </c>
      <c r="G472" s="38"/>
      <c r="H472" s="44"/>
    </row>
    <row r="473" s="2" customFormat="1" ht="16.8" customHeight="1">
      <c r="A473" s="38"/>
      <c r="B473" s="44"/>
      <c r="C473" s="285" t="s">
        <v>441</v>
      </c>
      <c r="D473" s="285" t="s">
        <v>909</v>
      </c>
      <c r="E473" s="17" t="s">
        <v>19</v>
      </c>
      <c r="F473" s="286">
        <v>21.73</v>
      </c>
      <c r="G473" s="38"/>
      <c r="H473" s="44"/>
    </row>
    <row r="474" s="2" customFormat="1" ht="16.8" customHeight="1">
      <c r="A474" s="38"/>
      <c r="B474" s="44"/>
      <c r="C474" s="281" t="s">
        <v>266</v>
      </c>
      <c r="D474" s="282" t="s">
        <v>266</v>
      </c>
      <c r="E474" s="283" t="s">
        <v>19</v>
      </c>
      <c r="F474" s="284">
        <v>488.91000000000002</v>
      </c>
      <c r="G474" s="38"/>
      <c r="H474" s="44"/>
    </row>
    <row r="475" s="2" customFormat="1" ht="16.8" customHeight="1">
      <c r="A475" s="38"/>
      <c r="B475" s="44"/>
      <c r="C475" s="285" t="s">
        <v>266</v>
      </c>
      <c r="D475" s="285" t="s">
        <v>2978</v>
      </c>
      <c r="E475" s="17" t="s">
        <v>19</v>
      </c>
      <c r="F475" s="286">
        <v>488.91000000000002</v>
      </c>
      <c r="G475" s="38"/>
      <c r="H475" s="44"/>
    </row>
    <row r="476" s="2" customFormat="1" ht="16.8" customHeight="1">
      <c r="A476" s="38"/>
      <c r="B476" s="44"/>
      <c r="C476" s="281" t="s">
        <v>561</v>
      </c>
      <c r="D476" s="282" t="s">
        <v>561</v>
      </c>
      <c r="E476" s="283" t="s">
        <v>19</v>
      </c>
      <c r="F476" s="284">
        <v>22</v>
      </c>
      <c r="G476" s="38"/>
      <c r="H476" s="44"/>
    </row>
    <row r="477" s="2" customFormat="1" ht="16.8" customHeight="1">
      <c r="A477" s="38"/>
      <c r="B477" s="44"/>
      <c r="C477" s="285" t="s">
        <v>561</v>
      </c>
      <c r="D477" s="285" t="s">
        <v>944</v>
      </c>
      <c r="E477" s="17" t="s">
        <v>19</v>
      </c>
      <c r="F477" s="286">
        <v>22</v>
      </c>
      <c r="G477" s="38"/>
      <c r="H477" s="44"/>
    </row>
    <row r="478" s="2" customFormat="1" ht="16.8" customHeight="1">
      <c r="A478" s="38"/>
      <c r="B478" s="44"/>
      <c r="C478" s="281" t="s">
        <v>564</v>
      </c>
      <c r="D478" s="282" t="s">
        <v>564</v>
      </c>
      <c r="E478" s="283" t="s">
        <v>19</v>
      </c>
      <c r="F478" s="284">
        <v>1</v>
      </c>
      <c r="G478" s="38"/>
      <c r="H478" s="44"/>
    </row>
    <row r="479" s="2" customFormat="1" ht="16.8" customHeight="1">
      <c r="A479" s="38"/>
      <c r="B479" s="44"/>
      <c r="C479" s="285" t="s">
        <v>564</v>
      </c>
      <c r="D479" s="285" t="s">
        <v>937</v>
      </c>
      <c r="E479" s="17" t="s">
        <v>19</v>
      </c>
      <c r="F479" s="286">
        <v>1</v>
      </c>
      <c r="G479" s="38"/>
      <c r="H479" s="44"/>
    </row>
    <row r="480" s="2" customFormat="1" ht="16.8" customHeight="1">
      <c r="A480" s="38"/>
      <c r="B480" s="44"/>
      <c r="C480" s="281" t="s">
        <v>430</v>
      </c>
      <c r="D480" s="282" t="s">
        <v>430</v>
      </c>
      <c r="E480" s="283" t="s">
        <v>19</v>
      </c>
      <c r="F480" s="284">
        <v>1</v>
      </c>
      <c r="G480" s="38"/>
      <c r="H480" s="44"/>
    </row>
    <row r="481" s="2" customFormat="1" ht="16.8" customHeight="1">
      <c r="A481" s="38"/>
      <c r="B481" s="44"/>
      <c r="C481" s="285" t="s">
        <v>430</v>
      </c>
      <c r="D481" s="285" t="s">
        <v>937</v>
      </c>
      <c r="E481" s="17" t="s">
        <v>19</v>
      </c>
      <c r="F481" s="286">
        <v>1</v>
      </c>
      <c r="G481" s="38"/>
      <c r="H481" s="44"/>
    </row>
    <row r="482" s="2" customFormat="1" ht="16.8" customHeight="1">
      <c r="A482" s="38"/>
      <c r="B482" s="44"/>
      <c r="C482" s="281" t="s">
        <v>951</v>
      </c>
      <c r="D482" s="282" t="s">
        <v>951</v>
      </c>
      <c r="E482" s="283" t="s">
        <v>19</v>
      </c>
      <c r="F482" s="284">
        <v>1</v>
      </c>
      <c r="G482" s="38"/>
      <c r="H482" s="44"/>
    </row>
    <row r="483" s="2" customFormat="1" ht="16.8" customHeight="1">
      <c r="A483" s="38"/>
      <c r="B483" s="44"/>
      <c r="C483" s="285" t="s">
        <v>951</v>
      </c>
      <c r="D483" s="285" t="s">
        <v>937</v>
      </c>
      <c r="E483" s="17" t="s">
        <v>19</v>
      </c>
      <c r="F483" s="286">
        <v>1</v>
      </c>
      <c r="G483" s="38"/>
      <c r="H483" s="44"/>
    </row>
    <row r="484" s="2" customFormat="1" ht="16.8" customHeight="1">
      <c r="A484" s="38"/>
      <c r="B484" s="44"/>
      <c r="C484" s="281" t="s">
        <v>573</v>
      </c>
      <c r="D484" s="282" t="s">
        <v>573</v>
      </c>
      <c r="E484" s="283" t="s">
        <v>19</v>
      </c>
      <c r="F484" s="284">
        <v>1</v>
      </c>
      <c r="G484" s="38"/>
      <c r="H484" s="44"/>
    </row>
    <row r="485" s="2" customFormat="1" ht="16.8" customHeight="1">
      <c r="A485" s="38"/>
      <c r="B485" s="44"/>
      <c r="C485" s="285" t="s">
        <v>573</v>
      </c>
      <c r="D485" s="285" t="s">
        <v>937</v>
      </c>
      <c r="E485" s="17" t="s">
        <v>19</v>
      </c>
      <c r="F485" s="286">
        <v>1</v>
      </c>
      <c r="G485" s="38"/>
      <c r="H485" s="44"/>
    </row>
    <row r="486" s="2" customFormat="1" ht="16.8" customHeight="1">
      <c r="A486" s="38"/>
      <c r="B486" s="44"/>
      <c r="C486" s="281" t="s">
        <v>578</v>
      </c>
      <c r="D486" s="282" t="s">
        <v>578</v>
      </c>
      <c r="E486" s="283" t="s">
        <v>19</v>
      </c>
      <c r="F486" s="284">
        <v>11.5</v>
      </c>
      <c r="G486" s="38"/>
      <c r="H486" s="44"/>
    </row>
    <row r="487" s="2" customFormat="1" ht="16.8" customHeight="1">
      <c r="A487" s="38"/>
      <c r="B487" s="44"/>
      <c r="C487" s="285" t="s">
        <v>578</v>
      </c>
      <c r="D487" s="285" t="s">
        <v>986</v>
      </c>
      <c r="E487" s="17" t="s">
        <v>19</v>
      </c>
      <c r="F487" s="286">
        <v>11.5</v>
      </c>
      <c r="G487" s="38"/>
      <c r="H487" s="44"/>
    </row>
    <row r="488" s="2" customFormat="1" ht="16.8" customHeight="1">
      <c r="A488" s="38"/>
      <c r="B488" s="44"/>
      <c r="C488" s="281" t="s">
        <v>556</v>
      </c>
      <c r="D488" s="282" t="s">
        <v>556</v>
      </c>
      <c r="E488" s="283" t="s">
        <v>19</v>
      </c>
      <c r="F488" s="284">
        <v>11.5</v>
      </c>
      <c r="G488" s="38"/>
      <c r="H488" s="44"/>
    </row>
    <row r="489" s="2" customFormat="1" ht="16.8" customHeight="1">
      <c r="A489" s="38"/>
      <c r="B489" s="44"/>
      <c r="C489" s="285" t="s">
        <v>556</v>
      </c>
      <c r="D489" s="285" t="s">
        <v>986</v>
      </c>
      <c r="E489" s="17" t="s">
        <v>19</v>
      </c>
      <c r="F489" s="286">
        <v>11.5</v>
      </c>
      <c r="G489" s="38"/>
      <c r="H489" s="44"/>
    </row>
    <row r="490" s="2" customFormat="1" ht="16.8" customHeight="1">
      <c r="A490" s="38"/>
      <c r="B490" s="44"/>
      <c r="C490" s="281" t="s">
        <v>1096</v>
      </c>
      <c r="D490" s="282" t="s">
        <v>1096</v>
      </c>
      <c r="E490" s="283" t="s">
        <v>19</v>
      </c>
      <c r="F490" s="284">
        <v>216</v>
      </c>
      <c r="G490" s="38"/>
      <c r="H490" s="44"/>
    </row>
    <row r="491" s="2" customFormat="1" ht="16.8" customHeight="1">
      <c r="A491" s="38"/>
      <c r="B491" s="44"/>
      <c r="C491" s="285" t="s">
        <v>1096</v>
      </c>
      <c r="D491" s="285" t="s">
        <v>2983</v>
      </c>
      <c r="E491" s="17" t="s">
        <v>19</v>
      </c>
      <c r="F491" s="286">
        <v>216</v>
      </c>
      <c r="G491" s="38"/>
      <c r="H491" s="44"/>
    </row>
    <row r="492" s="2" customFormat="1" ht="16.8" customHeight="1">
      <c r="A492" s="38"/>
      <c r="B492" s="44"/>
      <c r="C492" s="281" t="s">
        <v>774</v>
      </c>
      <c r="D492" s="282" t="s">
        <v>774</v>
      </c>
      <c r="E492" s="283" t="s">
        <v>19</v>
      </c>
      <c r="F492" s="284">
        <v>14.182</v>
      </c>
      <c r="G492" s="38"/>
      <c r="H492" s="44"/>
    </row>
    <row r="493" s="2" customFormat="1" ht="16.8" customHeight="1">
      <c r="A493" s="38"/>
      <c r="B493" s="44"/>
      <c r="C493" s="285" t="s">
        <v>774</v>
      </c>
      <c r="D493" s="285" t="s">
        <v>996</v>
      </c>
      <c r="E493" s="17" t="s">
        <v>19</v>
      </c>
      <c r="F493" s="286">
        <v>14.182</v>
      </c>
      <c r="G493" s="38"/>
      <c r="H493" s="44"/>
    </row>
    <row r="494" s="2" customFormat="1" ht="16.8" customHeight="1">
      <c r="A494" s="38"/>
      <c r="B494" s="44"/>
      <c r="C494" s="281" t="s">
        <v>669</v>
      </c>
      <c r="D494" s="282" t="s">
        <v>669</v>
      </c>
      <c r="E494" s="283" t="s">
        <v>19</v>
      </c>
      <c r="F494" s="284">
        <v>8.1999999999999993</v>
      </c>
      <c r="G494" s="38"/>
      <c r="H494" s="44"/>
    </row>
    <row r="495" s="2" customFormat="1" ht="16.8" customHeight="1">
      <c r="A495" s="38"/>
      <c r="B495" s="44"/>
      <c r="C495" s="285" t="s">
        <v>669</v>
      </c>
      <c r="D495" s="285" t="s">
        <v>980</v>
      </c>
      <c r="E495" s="17" t="s">
        <v>19</v>
      </c>
      <c r="F495" s="286">
        <v>8.1999999999999993</v>
      </c>
      <c r="G495" s="38"/>
      <c r="H495" s="44"/>
    </row>
    <row r="496" s="2" customFormat="1" ht="16.8" customHeight="1">
      <c r="A496" s="38"/>
      <c r="B496" s="44"/>
      <c r="C496" s="281" t="s">
        <v>250</v>
      </c>
      <c r="D496" s="282" t="s">
        <v>250</v>
      </c>
      <c r="E496" s="283" t="s">
        <v>19</v>
      </c>
      <c r="F496" s="284">
        <v>928.92899999999997</v>
      </c>
      <c r="G496" s="38"/>
      <c r="H496" s="44"/>
    </row>
    <row r="497" s="2" customFormat="1" ht="16.8" customHeight="1">
      <c r="A497" s="38"/>
      <c r="B497" s="44"/>
      <c r="C497" s="285" t="s">
        <v>250</v>
      </c>
      <c r="D497" s="285" t="s">
        <v>2984</v>
      </c>
      <c r="E497" s="17" t="s">
        <v>19</v>
      </c>
      <c r="F497" s="286">
        <v>928.92899999999997</v>
      </c>
      <c r="G497" s="38"/>
      <c r="H497" s="44"/>
    </row>
    <row r="498" s="2" customFormat="1" ht="16.8" customHeight="1">
      <c r="A498" s="38"/>
      <c r="B498" s="44"/>
      <c r="C498" s="281" t="s">
        <v>673</v>
      </c>
      <c r="D498" s="282" t="s">
        <v>673</v>
      </c>
      <c r="E498" s="283" t="s">
        <v>19</v>
      </c>
      <c r="F498" s="284">
        <v>210.5</v>
      </c>
      <c r="G498" s="38"/>
      <c r="H498" s="44"/>
    </row>
    <row r="499" s="2" customFormat="1" ht="16.8" customHeight="1">
      <c r="A499" s="38"/>
      <c r="B499" s="44"/>
      <c r="C499" s="285" t="s">
        <v>673</v>
      </c>
      <c r="D499" s="285" t="s">
        <v>976</v>
      </c>
      <c r="E499" s="17" t="s">
        <v>19</v>
      </c>
      <c r="F499" s="286">
        <v>210.5</v>
      </c>
      <c r="G499" s="38"/>
      <c r="H499" s="44"/>
    </row>
    <row r="500" s="2" customFormat="1" ht="16.8" customHeight="1">
      <c r="A500" s="38"/>
      <c r="B500" s="44"/>
      <c r="C500" s="281" t="s">
        <v>636</v>
      </c>
      <c r="D500" s="282" t="s">
        <v>636</v>
      </c>
      <c r="E500" s="283" t="s">
        <v>19</v>
      </c>
      <c r="F500" s="284">
        <v>21.5</v>
      </c>
      <c r="G500" s="38"/>
      <c r="H500" s="44"/>
    </row>
    <row r="501" s="2" customFormat="1" ht="16.8" customHeight="1">
      <c r="A501" s="38"/>
      <c r="B501" s="44"/>
      <c r="C501" s="285" t="s">
        <v>636</v>
      </c>
      <c r="D501" s="285" t="s">
        <v>972</v>
      </c>
      <c r="E501" s="17" t="s">
        <v>19</v>
      </c>
      <c r="F501" s="286">
        <v>21.5</v>
      </c>
      <c r="G501" s="38"/>
      <c r="H501" s="44"/>
    </row>
    <row r="502" s="2" customFormat="1" ht="16.8" customHeight="1">
      <c r="A502" s="38"/>
      <c r="B502" s="44"/>
      <c r="C502" s="281" t="s">
        <v>623</v>
      </c>
      <c r="D502" s="282" t="s">
        <v>623</v>
      </c>
      <c r="E502" s="283" t="s">
        <v>19</v>
      </c>
      <c r="F502" s="284">
        <v>153</v>
      </c>
      <c r="G502" s="38"/>
      <c r="H502" s="44"/>
    </row>
    <row r="503" s="2" customFormat="1" ht="16.8" customHeight="1">
      <c r="A503" s="38"/>
      <c r="B503" s="44"/>
      <c r="C503" s="285" t="s">
        <v>623</v>
      </c>
      <c r="D503" s="285" t="s">
        <v>970</v>
      </c>
      <c r="E503" s="17" t="s">
        <v>19</v>
      </c>
      <c r="F503" s="286">
        <v>153</v>
      </c>
      <c r="G503" s="38"/>
      <c r="H503" s="44"/>
    </row>
    <row r="504" s="2" customFormat="1" ht="16.8" customHeight="1">
      <c r="A504" s="38"/>
      <c r="B504" s="44"/>
      <c r="C504" s="281" t="s">
        <v>628</v>
      </c>
      <c r="D504" s="282" t="s">
        <v>628</v>
      </c>
      <c r="E504" s="283" t="s">
        <v>19</v>
      </c>
      <c r="F504" s="284">
        <v>5</v>
      </c>
      <c r="G504" s="38"/>
      <c r="H504" s="44"/>
    </row>
    <row r="505" s="2" customFormat="1" ht="16.8" customHeight="1">
      <c r="A505" s="38"/>
      <c r="B505" s="44"/>
      <c r="C505" s="285" t="s">
        <v>628</v>
      </c>
      <c r="D505" s="285" t="s">
        <v>974</v>
      </c>
      <c r="E505" s="17" t="s">
        <v>19</v>
      </c>
      <c r="F505" s="286">
        <v>5</v>
      </c>
      <c r="G505" s="38"/>
      <c r="H505" s="44"/>
    </row>
    <row r="506" s="2" customFormat="1" ht="16.8" customHeight="1">
      <c r="A506" s="38"/>
      <c r="B506" s="44"/>
      <c r="C506" s="281" t="s">
        <v>829</v>
      </c>
      <c r="D506" s="282" t="s">
        <v>829</v>
      </c>
      <c r="E506" s="283" t="s">
        <v>19</v>
      </c>
      <c r="F506" s="284">
        <v>32</v>
      </c>
      <c r="G506" s="38"/>
      <c r="H506" s="44"/>
    </row>
    <row r="507" s="2" customFormat="1" ht="16.8" customHeight="1">
      <c r="A507" s="38"/>
      <c r="B507" s="44"/>
      <c r="C507" s="285" t="s">
        <v>829</v>
      </c>
      <c r="D507" s="285" t="s">
        <v>982</v>
      </c>
      <c r="E507" s="17" t="s">
        <v>19</v>
      </c>
      <c r="F507" s="286">
        <v>32</v>
      </c>
      <c r="G507" s="38"/>
      <c r="H507" s="44"/>
    </row>
    <row r="508" s="2" customFormat="1" ht="16.8" customHeight="1">
      <c r="A508" s="38"/>
      <c r="B508" s="44"/>
      <c r="C508" s="281" t="s">
        <v>641</v>
      </c>
      <c r="D508" s="282" t="s">
        <v>641</v>
      </c>
      <c r="E508" s="283" t="s">
        <v>19</v>
      </c>
      <c r="F508" s="284">
        <v>32</v>
      </c>
      <c r="G508" s="38"/>
      <c r="H508" s="44"/>
    </row>
    <row r="509" s="2" customFormat="1" ht="16.8" customHeight="1">
      <c r="A509" s="38"/>
      <c r="B509" s="44"/>
      <c r="C509" s="285" t="s">
        <v>641</v>
      </c>
      <c r="D509" s="285" t="s">
        <v>982</v>
      </c>
      <c r="E509" s="17" t="s">
        <v>19</v>
      </c>
      <c r="F509" s="286">
        <v>32</v>
      </c>
      <c r="G509" s="38"/>
      <c r="H509" s="44"/>
    </row>
    <row r="510" s="2" customFormat="1" ht="16.8" customHeight="1">
      <c r="A510" s="38"/>
      <c r="B510" s="44"/>
      <c r="C510" s="281" t="s">
        <v>646</v>
      </c>
      <c r="D510" s="282" t="s">
        <v>646</v>
      </c>
      <c r="E510" s="283" t="s">
        <v>19</v>
      </c>
      <c r="F510" s="284">
        <v>261</v>
      </c>
      <c r="G510" s="38"/>
      <c r="H510" s="44"/>
    </row>
    <row r="511" s="2" customFormat="1" ht="16.8" customHeight="1">
      <c r="A511" s="38"/>
      <c r="B511" s="44"/>
      <c r="C511" s="285" t="s">
        <v>646</v>
      </c>
      <c r="D511" s="285" t="s">
        <v>992</v>
      </c>
      <c r="E511" s="17" t="s">
        <v>19</v>
      </c>
      <c r="F511" s="286">
        <v>261</v>
      </c>
      <c r="G511" s="38"/>
      <c r="H511" s="44"/>
    </row>
    <row r="512" s="2" customFormat="1" ht="16.8" customHeight="1">
      <c r="A512" s="38"/>
      <c r="B512" s="44"/>
      <c r="C512" s="281" t="s">
        <v>661</v>
      </c>
      <c r="D512" s="282" t="s">
        <v>661</v>
      </c>
      <c r="E512" s="283" t="s">
        <v>19</v>
      </c>
      <c r="F512" s="284">
        <v>1</v>
      </c>
      <c r="G512" s="38"/>
      <c r="H512" s="44"/>
    </row>
    <row r="513" s="2" customFormat="1" ht="16.8" customHeight="1">
      <c r="A513" s="38"/>
      <c r="B513" s="44"/>
      <c r="C513" s="285" t="s">
        <v>661</v>
      </c>
      <c r="D513" s="285" t="s">
        <v>961</v>
      </c>
      <c r="E513" s="17" t="s">
        <v>19</v>
      </c>
      <c r="F513" s="286">
        <v>1</v>
      </c>
      <c r="G513" s="38"/>
      <c r="H513" s="44"/>
    </row>
    <row r="514" s="2" customFormat="1" ht="16.8" customHeight="1">
      <c r="A514" s="38"/>
      <c r="B514" s="44"/>
      <c r="C514" s="281" t="s">
        <v>605</v>
      </c>
      <c r="D514" s="282" t="s">
        <v>605</v>
      </c>
      <c r="E514" s="283" t="s">
        <v>19</v>
      </c>
      <c r="F514" s="284">
        <v>2</v>
      </c>
      <c r="G514" s="38"/>
      <c r="H514" s="44"/>
    </row>
    <row r="515" s="2" customFormat="1" ht="16.8" customHeight="1">
      <c r="A515" s="38"/>
      <c r="B515" s="44"/>
      <c r="C515" s="285" t="s">
        <v>605</v>
      </c>
      <c r="D515" s="285" t="s">
        <v>963</v>
      </c>
      <c r="E515" s="17" t="s">
        <v>19</v>
      </c>
      <c r="F515" s="286">
        <v>2</v>
      </c>
      <c r="G515" s="38"/>
      <c r="H515" s="44"/>
    </row>
    <row r="516" s="2" customFormat="1" ht="16.8" customHeight="1">
      <c r="A516" s="38"/>
      <c r="B516" s="44"/>
      <c r="C516" s="281" t="s">
        <v>610</v>
      </c>
      <c r="D516" s="282" t="s">
        <v>610</v>
      </c>
      <c r="E516" s="283" t="s">
        <v>19</v>
      </c>
      <c r="F516" s="284">
        <v>1</v>
      </c>
      <c r="G516" s="38"/>
      <c r="H516" s="44"/>
    </row>
    <row r="517" s="2" customFormat="1" ht="16.8" customHeight="1">
      <c r="A517" s="38"/>
      <c r="B517" s="44"/>
      <c r="C517" s="285" t="s">
        <v>610</v>
      </c>
      <c r="D517" s="285" t="s">
        <v>2985</v>
      </c>
      <c r="E517" s="17" t="s">
        <v>19</v>
      </c>
      <c r="F517" s="286">
        <v>1</v>
      </c>
      <c r="G517" s="38"/>
      <c r="H517" s="44"/>
    </row>
    <row r="518" s="2" customFormat="1" ht="16.8" customHeight="1">
      <c r="A518" s="38"/>
      <c r="B518" s="44"/>
      <c r="C518" s="281" t="s">
        <v>256</v>
      </c>
      <c r="D518" s="282" t="s">
        <v>256</v>
      </c>
      <c r="E518" s="283" t="s">
        <v>19</v>
      </c>
      <c r="F518" s="284">
        <v>2444.5500000000002</v>
      </c>
      <c r="G518" s="38"/>
      <c r="H518" s="44"/>
    </row>
    <row r="519" s="2" customFormat="1" ht="16.8" customHeight="1">
      <c r="A519" s="38"/>
      <c r="B519" s="44"/>
      <c r="C519" s="285" t="s">
        <v>256</v>
      </c>
      <c r="D519" s="285" t="s">
        <v>2986</v>
      </c>
      <c r="E519" s="17" t="s">
        <v>19</v>
      </c>
      <c r="F519" s="286">
        <v>2444.5500000000002</v>
      </c>
      <c r="G519" s="38"/>
      <c r="H519" s="44"/>
    </row>
    <row r="520" s="2" customFormat="1" ht="16.8" customHeight="1">
      <c r="A520" s="38"/>
      <c r="B520" s="44"/>
      <c r="C520" s="281" t="s">
        <v>618</v>
      </c>
      <c r="D520" s="282" t="s">
        <v>618</v>
      </c>
      <c r="E520" s="283" t="s">
        <v>19</v>
      </c>
      <c r="F520" s="284">
        <v>14</v>
      </c>
      <c r="G520" s="38"/>
      <c r="H520" s="44"/>
    </row>
    <row r="521" s="2" customFormat="1" ht="16.8" customHeight="1">
      <c r="A521" s="38"/>
      <c r="B521" s="44"/>
      <c r="C521" s="285" t="s">
        <v>618</v>
      </c>
      <c r="D521" s="285" t="s">
        <v>957</v>
      </c>
      <c r="E521" s="17" t="s">
        <v>19</v>
      </c>
      <c r="F521" s="286">
        <v>14</v>
      </c>
      <c r="G521" s="38"/>
      <c r="H521" s="44"/>
    </row>
    <row r="522" s="2" customFormat="1" ht="16.8" customHeight="1">
      <c r="A522" s="38"/>
      <c r="B522" s="44"/>
      <c r="C522" s="281" t="s">
        <v>649</v>
      </c>
      <c r="D522" s="282" t="s">
        <v>649</v>
      </c>
      <c r="E522" s="283" t="s">
        <v>19</v>
      </c>
      <c r="F522" s="284">
        <v>6</v>
      </c>
      <c r="G522" s="38"/>
      <c r="H522" s="44"/>
    </row>
    <row r="523" s="2" customFormat="1" ht="16.8" customHeight="1">
      <c r="A523" s="38"/>
      <c r="B523" s="44"/>
      <c r="C523" s="285" t="s">
        <v>649</v>
      </c>
      <c r="D523" s="285" t="s">
        <v>953</v>
      </c>
      <c r="E523" s="17" t="s">
        <v>19</v>
      </c>
      <c r="F523" s="286">
        <v>6</v>
      </c>
      <c r="G523" s="38"/>
      <c r="H523" s="44"/>
    </row>
    <row r="524" s="2" customFormat="1" ht="16.8" customHeight="1">
      <c r="A524" s="38"/>
      <c r="B524" s="44"/>
      <c r="C524" s="281" t="s">
        <v>651</v>
      </c>
      <c r="D524" s="282" t="s">
        <v>651</v>
      </c>
      <c r="E524" s="283" t="s">
        <v>19</v>
      </c>
      <c r="F524" s="284">
        <v>6</v>
      </c>
      <c r="G524" s="38"/>
      <c r="H524" s="44"/>
    </row>
    <row r="525" s="2" customFormat="1" ht="16.8" customHeight="1">
      <c r="A525" s="38"/>
      <c r="B525" s="44"/>
      <c r="C525" s="285" t="s">
        <v>651</v>
      </c>
      <c r="D525" s="285" t="s">
        <v>953</v>
      </c>
      <c r="E525" s="17" t="s">
        <v>19</v>
      </c>
      <c r="F525" s="286">
        <v>6</v>
      </c>
      <c r="G525" s="38"/>
      <c r="H525" s="44"/>
    </row>
    <row r="526" s="2" customFormat="1" ht="16.8" customHeight="1">
      <c r="A526" s="38"/>
      <c r="B526" s="44"/>
      <c r="C526" s="281" t="s">
        <v>590</v>
      </c>
      <c r="D526" s="282" t="s">
        <v>590</v>
      </c>
      <c r="E526" s="283" t="s">
        <v>19</v>
      </c>
      <c r="F526" s="284">
        <v>6</v>
      </c>
      <c r="G526" s="38"/>
      <c r="H526" s="44"/>
    </row>
    <row r="527" s="2" customFormat="1" ht="16.8" customHeight="1">
      <c r="A527" s="38"/>
      <c r="B527" s="44"/>
      <c r="C527" s="285" t="s">
        <v>590</v>
      </c>
      <c r="D527" s="285" t="s">
        <v>953</v>
      </c>
      <c r="E527" s="17" t="s">
        <v>19</v>
      </c>
      <c r="F527" s="286">
        <v>6</v>
      </c>
      <c r="G527" s="38"/>
      <c r="H527" s="44"/>
    </row>
    <row r="528" s="2" customFormat="1" ht="16.8" customHeight="1">
      <c r="A528" s="38"/>
      <c r="B528" s="44"/>
      <c r="C528" s="281" t="s">
        <v>593</v>
      </c>
      <c r="D528" s="282" t="s">
        <v>593</v>
      </c>
      <c r="E528" s="283" t="s">
        <v>19</v>
      </c>
      <c r="F528" s="284">
        <v>7</v>
      </c>
      <c r="G528" s="38"/>
      <c r="H528" s="44"/>
    </row>
    <row r="529" s="2" customFormat="1" ht="16.8" customHeight="1">
      <c r="A529" s="38"/>
      <c r="B529" s="44"/>
      <c r="C529" s="285" t="s">
        <v>593</v>
      </c>
      <c r="D529" s="285" t="s">
        <v>988</v>
      </c>
      <c r="E529" s="17" t="s">
        <v>19</v>
      </c>
      <c r="F529" s="286">
        <v>7</v>
      </c>
      <c r="G529" s="38"/>
      <c r="H529" s="44"/>
    </row>
    <row r="530" s="2" customFormat="1" ht="16.8" customHeight="1">
      <c r="A530" s="38"/>
      <c r="B530" s="44"/>
      <c r="C530" s="281" t="s">
        <v>595</v>
      </c>
      <c r="D530" s="282" t="s">
        <v>595</v>
      </c>
      <c r="E530" s="283" t="s">
        <v>19</v>
      </c>
      <c r="F530" s="284">
        <v>6</v>
      </c>
      <c r="G530" s="38"/>
      <c r="H530" s="44"/>
    </row>
    <row r="531" s="2" customFormat="1" ht="16.8" customHeight="1">
      <c r="A531" s="38"/>
      <c r="B531" s="44"/>
      <c r="C531" s="285" t="s">
        <v>595</v>
      </c>
      <c r="D531" s="285" t="s">
        <v>990</v>
      </c>
      <c r="E531" s="17" t="s">
        <v>19</v>
      </c>
      <c r="F531" s="286">
        <v>6</v>
      </c>
      <c r="G531" s="38"/>
      <c r="H531" s="44"/>
    </row>
    <row r="532" s="2" customFormat="1" ht="16.8" customHeight="1">
      <c r="A532" s="38"/>
      <c r="B532" s="44"/>
      <c r="C532" s="281" t="s">
        <v>597</v>
      </c>
      <c r="D532" s="282" t="s">
        <v>597</v>
      </c>
      <c r="E532" s="283" t="s">
        <v>19</v>
      </c>
      <c r="F532" s="284">
        <v>1</v>
      </c>
      <c r="G532" s="38"/>
      <c r="H532" s="44"/>
    </row>
    <row r="533" s="2" customFormat="1" ht="16.8" customHeight="1">
      <c r="A533" s="38"/>
      <c r="B533" s="44"/>
      <c r="C533" s="285" t="s">
        <v>597</v>
      </c>
      <c r="D533" s="285" t="s">
        <v>966</v>
      </c>
      <c r="E533" s="17" t="s">
        <v>19</v>
      </c>
      <c r="F533" s="286">
        <v>1</v>
      </c>
      <c r="G533" s="38"/>
      <c r="H533" s="44"/>
    </row>
    <row r="534" s="2" customFormat="1" ht="16.8" customHeight="1">
      <c r="A534" s="38"/>
      <c r="B534" s="44"/>
      <c r="C534" s="281" t="s">
        <v>261</v>
      </c>
      <c r="D534" s="282" t="s">
        <v>261</v>
      </c>
      <c r="E534" s="283" t="s">
        <v>19</v>
      </c>
      <c r="F534" s="284">
        <v>1830.9000000000001</v>
      </c>
      <c r="G534" s="38"/>
      <c r="H534" s="44"/>
    </row>
    <row r="535" s="2" customFormat="1" ht="16.8" customHeight="1">
      <c r="A535" s="38"/>
      <c r="B535" s="44"/>
      <c r="C535" s="285" t="s">
        <v>261</v>
      </c>
      <c r="D535" s="285" t="s">
        <v>875</v>
      </c>
      <c r="E535" s="17" t="s">
        <v>19</v>
      </c>
      <c r="F535" s="286">
        <v>1830.9000000000001</v>
      </c>
      <c r="G535" s="38"/>
      <c r="H535" s="44"/>
    </row>
    <row r="536" s="2" customFormat="1" ht="16.8" customHeight="1">
      <c r="A536" s="38"/>
      <c r="B536" s="44"/>
      <c r="C536" s="281" t="s">
        <v>289</v>
      </c>
      <c r="D536" s="282" t="s">
        <v>289</v>
      </c>
      <c r="E536" s="283" t="s">
        <v>19</v>
      </c>
      <c r="F536" s="284">
        <v>292.10000000000002</v>
      </c>
      <c r="G536" s="38"/>
      <c r="H536" s="44"/>
    </row>
    <row r="537" s="2" customFormat="1" ht="16.8" customHeight="1">
      <c r="A537" s="38"/>
      <c r="B537" s="44"/>
      <c r="C537" s="285" t="s">
        <v>289</v>
      </c>
      <c r="D537" s="285" t="s">
        <v>2987</v>
      </c>
      <c r="E537" s="17" t="s">
        <v>19</v>
      </c>
      <c r="F537" s="286">
        <v>292.10000000000002</v>
      </c>
      <c r="G537" s="38"/>
      <c r="H537" s="44"/>
    </row>
    <row r="538" s="2" customFormat="1" ht="16.8" customHeight="1">
      <c r="A538" s="38"/>
      <c r="B538" s="44"/>
      <c r="C538" s="281" t="s">
        <v>125</v>
      </c>
      <c r="D538" s="282" t="s">
        <v>125</v>
      </c>
      <c r="E538" s="283" t="s">
        <v>19</v>
      </c>
      <c r="F538" s="284">
        <v>292.10000000000002</v>
      </c>
      <c r="G538" s="38"/>
      <c r="H538" s="44"/>
    </row>
    <row r="539" s="2" customFormat="1" ht="16.8" customHeight="1">
      <c r="A539" s="38"/>
      <c r="B539" s="44"/>
      <c r="C539" s="285" t="s">
        <v>125</v>
      </c>
      <c r="D539" s="285" t="s">
        <v>2988</v>
      </c>
      <c r="E539" s="17" t="s">
        <v>19</v>
      </c>
      <c r="F539" s="286">
        <v>292.10000000000002</v>
      </c>
      <c r="G539" s="38"/>
      <c r="H539" s="44"/>
    </row>
    <row r="540" s="2" customFormat="1" ht="16.8" customHeight="1">
      <c r="A540" s="38"/>
      <c r="B540" s="44"/>
      <c r="C540" s="281" t="s">
        <v>2954</v>
      </c>
      <c r="D540" s="282" t="s">
        <v>2954</v>
      </c>
      <c r="E540" s="283" t="s">
        <v>19</v>
      </c>
      <c r="F540" s="284">
        <v>16.849</v>
      </c>
      <c r="G540" s="38"/>
      <c r="H540" s="44"/>
    </row>
    <row r="541" s="2" customFormat="1" ht="16.8" customHeight="1">
      <c r="A541" s="38"/>
      <c r="B541" s="44"/>
      <c r="C541" s="285" t="s">
        <v>2954</v>
      </c>
      <c r="D541" s="285" t="s">
        <v>2989</v>
      </c>
      <c r="E541" s="17" t="s">
        <v>19</v>
      </c>
      <c r="F541" s="286">
        <v>16.849</v>
      </c>
      <c r="G541" s="38"/>
      <c r="H541" s="44"/>
    </row>
    <row r="542" s="2" customFormat="1" ht="16.8" customHeight="1">
      <c r="A542" s="38"/>
      <c r="B542" s="44"/>
      <c r="C542" s="281" t="s">
        <v>2990</v>
      </c>
      <c r="D542" s="282" t="s">
        <v>2990</v>
      </c>
      <c r="E542" s="283" t="s">
        <v>19</v>
      </c>
      <c r="F542" s="284">
        <v>-143.90000000000001</v>
      </c>
      <c r="G542" s="38"/>
      <c r="H542" s="44"/>
    </row>
    <row r="543" s="2" customFormat="1" ht="16.8" customHeight="1">
      <c r="A543" s="38"/>
      <c r="B543" s="44"/>
      <c r="C543" s="285" t="s">
        <v>2990</v>
      </c>
      <c r="D543" s="285" t="s">
        <v>2991</v>
      </c>
      <c r="E543" s="17" t="s">
        <v>19</v>
      </c>
      <c r="F543" s="286">
        <v>-143.90000000000001</v>
      </c>
      <c r="G543" s="38"/>
      <c r="H543" s="44"/>
    </row>
    <row r="544" s="2" customFormat="1" ht="16.8" customHeight="1">
      <c r="A544" s="38"/>
      <c r="B544" s="44"/>
      <c r="C544" s="281" t="s">
        <v>2957</v>
      </c>
      <c r="D544" s="282" t="s">
        <v>2957</v>
      </c>
      <c r="E544" s="283" t="s">
        <v>19</v>
      </c>
      <c r="F544" s="284">
        <v>17.600000000000001</v>
      </c>
      <c r="G544" s="38"/>
      <c r="H544" s="44"/>
    </row>
    <row r="545" s="2" customFormat="1" ht="16.8" customHeight="1">
      <c r="A545" s="38"/>
      <c r="B545" s="44"/>
      <c r="C545" s="285" t="s">
        <v>2957</v>
      </c>
      <c r="D545" s="285" t="s">
        <v>2992</v>
      </c>
      <c r="E545" s="17" t="s">
        <v>19</v>
      </c>
      <c r="F545" s="286">
        <v>17.600000000000001</v>
      </c>
      <c r="G545" s="38"/>
      <c r="H545" s="44"/>
    </row>
    <row r="546" s="2" customFormat="1" ht="16.8" customHeight="1">
      <c r="A546" s="38"/>
      <c r="B546" s="44"/>
      <c r="C546" s="281" t="s">
        <v>2993</v>
      </c>
      <c r="D546" s="282" t="s">
        <v>2993</v>
      </c>
      <c r="E546" s="283" t="s">
        <v>19</v>
      </c>
      <c r="F546" s="284">
        <v>29</v>
      </c>
      <c r="G546" s="38"/>
      <c r="H546" s="44"/>
    </row>
    <row r="547" s="2" customFormat="1" ht="16.8" customHeight="1">
      <c r="A547" s="38"/>
      <c r="B547" s="44"/>
      <c r="C547" s="285" t="s">
        <v>2993</v>
      </c>
      <c r="D547" s="285" t="s">
        <v>2994</v>
      </c>
      <c r="E547" s="17" t="s">
        <v>19</v>
      </c>
      <c r="F547" s="286">
        <v>29</v>
      </c>
      <c r="G547" s="38"/>
      <c r="H547" s="44"/>
    </row>
    <row r="548" s="2" customFormat="1" ht="16.8" customHeight="1">
      <c r="A548" s="38"/>
      <c r="B548" s="44"/>
      <c r="C548" s="281" t="s">
        <v>2995</v>
      </c>
      <c r="D548" s="282" t="s">
        <v>2995</v>
      </c>
      <c r="E548" s="283" t="s">
        <v>19</v>
      </c>
      <c r="F548" s="284">
        <v>34.899999999999999</v>
      </c>
      <c r="G548" s="38"/>
      <c r="H548" s="44"/>
    </row>
    <row r="549" s="2" customFormat="1" ht="16.8" customHeight="1">
      <c r="A549" s="38"/>
      <c r="B549" s="44"/>
      <c r="C549" s="285" t="s">
        <v>2995</v>
      </c>
      <c r="D549" s="285" t="s">
        <v>2996</v>
      </c>
      <c r="E549" s="17" t="s">
        <v>19</v>
      </c>
      <c r="F549" s="286">
        <v>34.899999999999999</v>
      </c>
      <c r="G549" s="38"/>
      <c r="H549" s="44"/>
    </row>
    <row r="550" s="2" customFormat="1" ht="16.8" customHeight="1">
      <c r="A550" s="38"/>
      <c r="B550" s="44"/>
      <c r="C550" s="281" t="s">
        <v>2997</v>
      </c>
      <c r="D550" s="282" t="s">
        <v>2997</v>
      </c>
      <c r="E550" s="283" t="s">
        <v>19</v>
      </c>
      <c r="F550" s="284">
        <v>2.1000000000000001</v>
      </c>
      <c r="G550" s="38"/>
      <c r="H550" s="44"/>
    </row>
    <row r="551" s="2" customFormat="1" ht="16.8" customHeight="1">
      <c r="A551" s="38"/>
      <c r="B551" s="44"/>
      <c r="C551" s="285" t="s">
        <v>2997</v>
      </c>
      <c r="D551" s="285" t="s">
        <v>2998</v>
      </c>
      <c r="E551" s="17" t="s">
        <v>19</v>
      </c>
      <c r="F551" s="286">
        <v>2.1000000000000001</v>
      </c>
      <c r="G551" s="38"/>
      <c r="H551" s="44"/>
    </row>
    <row r="552" s="2" customFormat="1" ht="16.8" customHeight="1">
      <c r="A552" s="38"/>
      <c r="B552" s="44"/>
      <c r="C552" s="281" t="s">
        <v>2999</v>
      </c>
      <c r="D552" s="282" t="s">
        <v>2999</v>
      </c>
      <c r="E552" s="283" t="s">
        <v>19</v>
      </c>
      <c r="F552" s="284">
        <v>34.899999999999999</v>
      </c>
      <c r="G552" s="38"/>
      <c r="H552" s="44"/>
    </row>
    <row r="553" s="2" customFormat="1" ht="16.8" customHeight="1">
      <c r="A553" s="38"/>
      <c r="B553" s="44"/>
      <c r="C553" s="285" t="s">
        <v>2999</v>
      </c>
      <c r="D553" s="285" t="s">
        <v>3000</v>
      </c>
      <c r="E553" s="17" t="s">
        <v>19</v>
      </c>
      <c r="F553" s="286">
        <v>34.899999999999999</v>
      </c>
      <c r="G553" s="38"/>
      <c r="H553" s="44"/>
    </row>
    <row r="554" s="2" customFormat="1" ht="16.8" customHeight="1">
      <c r="A554" s="38"/>
      <c r="B554" s="44"/>
      <c r="C554" s="281" t="s">
        <v>3001</v>
      </c>
      <c r="D554" s="282" t="s">
        <v>3001</v>
      </c>
      <c r="E554" s="283" t="s">
        <v>19</v>
      </c>
      <c r="F554" s="284">
        <v>2.3999999999999999</v>
      </c>
      <c r="G554" s="38"/>
      <c r="H554" s="44"/>
    </row>
    <row r="555" s="2" customFormat="1" ht="16.8" customHeight="1">
      <c r="A555" s="38"/>
      <c r="B555" s="44"/>
      <c r="C555" s="285" t="s">
        <v>3001</v>
      </c>
      <c r="D555" s="285" t="s">
        <v>3002</v>
      </c>
      <c r="E555" s="17" t="s">
        <v>19</v>
      </c>
      <c r="F555" s="286">
        <v>2.3999999999999999</v>
      </c>
      <c r="G555" s="38"/>
      <c r="H555" s="44"/>
    </row>
    <row r="556" s="2" customFormat="1" ht="16.8" customHeight="1">
      <c r="A556" s="38"/>
      <c r="B556" s="44"/>
      <c r="C556" s="281" t="s">
        <v>3003</v>
      </c>
      <c r="D556" s="282" t="s">
        <v>3003</v>
      </c>
      <c r="E556" s="283" t="s">
        <v>19</v>
      </c>
      <c r="F556" s="284">
        <v>2.3999999999999999</v>
      </c>
      <c r="G556" s="38"/>
      <c r="H556" s="44"/>
    </row>
    <row r="557" s="2" customFormat="1" ht="16.8" customHeight="1">
      <c r="A557" s="38"/>
      <c r="B557" s="44"/>
      <c r="C557" s="285" t="s">
        <v>3003</v>
      </c>
      <c r="D557" s="285" t="s">
        <v>3002</v>
      </c>
      <c r="E557" s="17" t="s">
        <v>19</v>
      </c>
      <c r="F557" s="286">
        <v>2.3999999999999999</v>
      </c>
      <c r="G557" s="38"/>
      <c r="H557" s="44"/>
    </row>
    <row r="558" s="2" customFormat="1" ht="16.8" customHeight="1">
      <c r="A558" s="38"/>
      <c r="B558" s="44"/>
      <c r="C558" s="281" t="s">
        <v>3004</v>
      </c>
      <c r="D558" s="282" t="s">
        <v>3004</v>
      </c>
      <c r="E558" s="283" t="s">
        <v>19</v>
      </c>
      <c r="F558" s="284">
        <v>29</v>
      </c>
      <c r="G558" s="38"/>
      <c r="H558" s="44"/>
    </row>
    <row r="559" s="2" customFormat="1" ht="16.8" customHeight="1">
      <c r="A559" s="38"/>
      <c r="B559" s="44"/>
      <c r="C559" s="285" t="s">
        <v>3004</v>
      </c>
      <c r="D559" s="285" t="s">
        <v>2994</v>
      </c>
      <c r="E559" s="17" t="s">
        <v>19</v>
      </c>
      <c r="F559" s="286">
        <v>29</v>
      </c>
      <c r="G559" s="38"/>
      <c r="H559" s="44"/>
    </row>
    <row r="560" s="2" customFormat="1" ht="16.8" customHeight="1">
      <c r="A560" s="38"/>
      <c r="B560" s="44"/>
      <c r="C560" s="281" t="s">
        <v>3005</v>
      </c>
      <c r="D560" s="282" t="s">
        <v>3005</v>
      </c>
      <c r="E560" s="283" t="s">
        <v>19</v>
      </c>
      <c r="F560" s="284">
        <v>-143.90000000000001</v>
      </c>
      <c r="G560" s="38"/>
      <c r="H560" s="44"/>
    </row>
    <row r="561" s="2" customFormat="1" ht="16.8" customHeight="1">
      <c r="A561" s="38"/>
      <c r="B561" s="44"/>
      <c r="C561" s="285" t="s">
        <v>3005</v>
      </c>
      <c r="D561" s="285" t="s">
        <v>3006</v>
      </c>
      <c r="E561" s="17" t="s">
        <v>19</v>
      </c>
      <c r="F561" s="286">
        <v>-143.90000000000001</v>
      </c>
      <c r="G561" s="38"/>
      <c r="H561" s="44"/>
    </row>
    <row r="562" s="2" customFormat="1" ht="16.8" customHeight="1">
      <c r="A562" s="38"/>
      <c r="B562" s="44"/>
      <c r="C562" s="281" t="s">
        <v>2936</v>
      </c>
      <c r="D562" s="282" t="s">
        <v>2936</v>
      </c>
      <c r="E562" s="283" t="s">
        <v>19</v>
      </c>
      <c r="F562" s="284">
        <v>25</v>
      </c>
      <c r="G562" s="38"/>
      <c r="H562" s="44"/>
    </row>
    <row r="563" s="2" customFormat="1" ht="16.8" customHeight="1">
      <c r="A563" s="38"/>
      <c r="B563" s="44"/>
      <c r="C563" s="285" t="s">
        <v>2936</v>
      </c>
      <c r="D563" s="285" t="s">
        <v>3007</v>
      </c>
      <c r="E563" s="17" t="s">
        <v>19</v>
      </c>
      <c r="F563" s="286">
        <v>25</v>
      </c>
      <c r="G563" s="38"/>
      <c r="H563" s="44"/>
    </row>
    <row r="564" s="2" customFormat="1" ht="16.8" customHeight="1">
      <c r="A564" s="38"/>
      <c r="B564" s="44"/>
      <c r="C564" s="281" t="s">
        <v>3008</v>
      </c>
      <c r="D564" s="282" t="s">
        <v>3008</v>
      </c>
      <c r="E564" s="283" t="s">
        <v>19</v>
      </c>
      <c r="F564" s="284">
        <v>-273.41000000000003</v>
      </c>
      <c r="G564" s="38"/>
      <c r="H564" s="44"/>
    </row>
    <row r="565" s="2" customFormat="1" ht="16.8" customHeight="1">
      <c r="A565" s="38"/>
      <c r="B565" s="44"/>
      <c r="C565" s="285" t="s">
        <v>3008</v>
      </c>
      <c r="D565" s="285" t="s">
        <v>3009</v>
      </c>
      <c r="E565" s="17" t="s">
        <v>19</v>
      </c>
      <c r="F565" s="286">
        <v>-273.41000000000003</v>
      </c>
      <c r="G565" s="38"/>
      <c r="H565" s="44"/>
    </row>
    <row r="566" s="2" customFormat="1" ht="16.8" customHeight="1">
      <c r="A566" s="38"/>
      <c r="B566" s="44"/>
      <c r="C566" s="281" t="s">
        <v>3010</v>
      </c>
      <c r="D566" s="282" t="s">
        <v>3010</v>
      </c>
      <c r="E566" s="283" t="s">
        <v>19</v>
      </c>
      <c r="F566" s="284">
        <v>2</v>
      </c>
      <c r="G566" s="38"/>
      <c r="H566" s="44"/>
    </row>
    <row r="567" s="2" customFormat="1" ht="16.8" customHeight="1">
      <c r="A567" s="38"/>
      <c r="B567" s="44"/>
      <c r="C567" s="285" t="s">
        <v>3010</v>
      </c>
      <c r="D567" s="285" t="s">
        <v>3011</v>
      </c>
      <c r="E567" s="17" t="s">
        <v>19</v>
      </c>
      <c r="F567" s="286">
        <v>2</v>
      </c>
      <c r="G567" s="38"/>
      <c r="H567" s="44"/>
    </row>
    <row r="568" s="2" customFormat="1" ht="16.8" customHeight="1">
      <c r="A568" s="38"/>
      <c r="B568" s="44"/>
      <c r="C568" s="281" t="s">
        <v>3012</v>
      </c>
      <c r="D568" s="282" t="s">
        <v>3012</v>
      </c>
      <c r="E568" s="283" t="s">
        <v>19</v>
      </c>
      <c r="F568" s="284">
        <v>-719.5</v>
      </c>
      <c r="G568" s="38"/>
      <c r="H568" s="44"/>
    </row>
    <row r="569" s="2" customFormat="1" ht="16.8" customHeight="1">
      <c r="A569" s="38"/>
      <c r="B569" s="44"/>
      <c r="C569" s="285" t="s">
        <v>3012</v>
      </c>
      <c r="D569" s="285" t="s">
        <v>3013</v>
      </c>
      <c r="E569" s="17" t="s">
        <v>19</v>
      </c>
      <c r="F569" s="286">
        <v>-719.5</v>
      </c>
      <c r="G569" s="38"/>
      <c r="H569" s="44"/>
    </row>
    <row r="570" s="2" customFormat="1" ht="16.8" customHeight="1">
      <c r="A570" s="38"/>
      <c r="B570" s="44"/>
      <c r="C570" s="281" t="s">
        <v>3014</v>
      </c>
      <c r="D570" s="282" t="s">
        <v>3014</v>
      </c>
      <c r="E570" s="283" t="s">
        <v>19</v>
      </c>
      <c r="F570" s="284">
        <v>320.92500000000001</v>
      </c>
      <c r="G570" s="38"/>
      <c r="H570" s="44"/>
    </row>
    <row r="571" s="2" customFormat="1" ht="16.8" customHeight="1">
      <c r="A571" s="38"/>
      <c r="B571" s="44"/>
      <c r="C571" s="285" t="s">
        <v>3014</v>
      </c>
      <c r="D571" s="285" t="s">
        <v>3015</v>
      </c>
      <c r="E571" s="17" t="s">
        <v>19</v>
      </c>
      <c r="F571" s="286">
        <v>320.92500000000001</v>
      </c>
      <c r="G571" s="38"/>
      <c r="H571" s="44"/>
    </row>
    <row r="572" s="2" customFormat="1" ht="16.8" customHeight="1">
      <c r="A572" s="38"/>
      <c r="B572" s="44"/>
      <c r="C572" s="281" t="s">
        <v>3016</v>
      </c>
      <c r="D572" s="282" t="s">
        <v>3016</v>
      </c>
      <c r="E572" s="283" t="s">
        <v>19</v>
      </c>
      <c r="F572" s="284">
        <v>320.92500000000001</v>
      </c>
      <c r="G572" s="38"/>
      <c r="H572" s="44"/>
    </row>
    <row r="573" s="2" customFormat="1" ht="16.8" customHeight="1">
      <c r="A573" s="38"/>
      <c r="B573" s="44"/>
      <c r="C573" s="285" t="s">
        <v>3016</v>
      </c>
      <c r="D573" s="285" t="s">
        <v>3015</v>
      </c>
      <c r="E573" s="17" t="s">
        <v>19</v>
      </c>
      <c r="F573" s="286">
        <v>320.92500000000001</v>
      </c>
      <c r="G573" s="38"/>
      <c r="H573" s="44"/>
    </row>
    <row r="574" s="2" customFormat="1" ht="16.8" customHeight="1">
      <c r="A574" s="38"/>
      <c r="B574" s="44"/>
      <c r="C574" s="281" t="s">
        <v>3017</v>
      </c>
      <c r="D574" s="282" t="s">
        <v>3017</v>
      </c>
      <c r="E574" s="283" t="s">
        <v>19</v>
      </c>
      <c r="F574" s="284">
        <v>52.200000000000003</v>
      </c>
      <c r="G574" s="38"/>
      <c r="H574" s="44"/>
    </row>
    <row r="575" s="2" customFormat="1" ht="16.8" customHeight="1">
      <c r="A575" s="38"/>
      <c r="B575" s="44"/>
      <c r="C575" s="285" t="s">
        <v>3017</v>
      </c>
      <c r="D575" s="285" t="s">
        <v>3018</v>
      </c>
      <c r="E575" s="17" t="s">
        <v>19</v>
      </c>
      <c r="F575" s="286">
        <v>52.200000000000003</v>
      </c>
      <c r="G575" s="38"/>
      <c r="H575" s="44"/>
    </row>
    <row r="576" s="2" customFormat="1" ht="16.8" customHeight="1">
      <c r="A576" s="38"/>
      <c r="B576" s="44"/>
      <c r="C576" s="281" t="s">
        <v>3019</v>
      </c>
      <c r="D576" s="282" t="s">
        <v>3019</v>
      </c>
      <c r="E576" s="283" t="s">
        <v>19</v>
      </c>
      <c r="F576" s="284">
        <v>684.96000000000004</v>
      </c>
      <c r="G576" s="38"/>
      <c r="H576" s="44"/>
    </row>
    <row r="577" s="2" customFormat="1" ht="16.8" customHeight="1">
      <c r="A577" s="38"/>
      <c r="B577" s="44"/>
      <c r="C577" s="285" t="s">
        <v>3019</v>
      </c>
      <c r="D577" s="285" t="s">
        <v>3020</v>
      </c>
      <c r="E577" s="17" t="s">
        <v>19</v>
      </c>
      <c r="F577" s="286">
        <v>684.96000000000004</v>
      </c>
      <c r="G577" s="38"/>
      <c r="H577" s="44"/>
    </row>
    <row r="578" s="2" customFormat="1" ht="16.8" customHeight="1">
      <c r="A578" s="38"/>
      <c r="B578" s="44"/>
      <c r="C578" s="281" t="s">
        <v>3021</v>
      </c>
      <c r="D578" s="282" t="s">
        <v>3021</v>
      </c>
      <c r="E578" s="283" t="s">
        <v>19</v>
      </c>
      <c r="F578" s="284">
        <v>35.100000000000001</v>
      </c>
      <c r="G578" s="38"/>
      <c r="H578" s="44"/>
    </row>
    <row r="579" s="2" customFormat="1" ht="16.8" customHeight="1">
      <c r="A579" s="38"/>
      <c r="B579" s="44"/>
      <c r="C579" s="285" t="s">
        <v>3021</v>
      </c>
      <c r="D579" s="285" t="s">
        <v>3022</v>
      </c>
      <c r="E579" s="17" t="s">
        <v>19</v>
      </c>
      <c r="F579" s="286">
        <v>35.100000000000001</v>
      </c>
      <c r="G579" s="38"/>
      <c r="H579" s="44"/>
    </row>
    <row r="580" s="2" customFormat="1" ht="16.8" customHeight="1">
      <c r="A580" s="38"/>
      <c r="B580" s="44"/>
      <c r="C580" s="281" t="s">
        <v>3023</v>
      </c>
      <c r="D580" s="282" t="s">
        <v>3023</v>
      </c>
      <c r="E580" s="283" t="s">
        <v>19</v>
      </c>
      <c r="F580" s="284">
        <v>52.200000000000003</v>
      </c>
      <c r="G580" s="38"/>
      <c r="H580" s="44"/>
    </row>
    <row r="581" s="2" customFormat="1" ht="16.8" customHeight="1">
      <c r="A581" s="38"/>
      <c r="B581" s="44"/>
      <c r="C581" s="285" t="s">
        <v>3023</v>
      </c>
      <c r="D581" s="285" t="s">
        <v>3018</v>
      </c>
      <c r="E581" s="17" t="s">
        <v>19</v>
      </c>
      <c r="F581" s="286">
        <v>52.200000000000003</v>
      </c>
      <c r="G581" s="38"/>
      <c r="H581" s="44"/>
    </row>
    <row r="582" s="2" customFormat="1" ht="16.8" customHeight="1">
      <c r="A582" s="38"/>
      <c r="B582" s="44"/>
      <c r="C582" s="281" t="s">
        <v>3024</v>
      </c>
      <c r="D582" s="282" t="s">
        <v>3024</v>
      </c>
      <c r="E582" s="283" t="s">
        <v>19</v>
      </c>
      <c r="F582" s="284">
        <v>35.100000000000001</v>
      </c>
      <c r="G582" s="38"/>
      <c r="H582" s="44"/>
    </row>
    <row r="583" s="2" customFormat="1" ht="16.8" customHeight="1">
      <c r="A583" s="38"/>
      <c r="B583" s="44"/>
      <c r="C583" s="285" t="s">
        <v>3024</v>
      </c>
      <c r="D583" s="285" t="s">
        <v>3022</v>
      </c>
      <c r="E583" s="17" t="s">
        <v>19</v>
      </c>
      <c r="F583" s="286">
        <v>35.100000000000001</v>
      </c>
      <c r="G583" s="38"/>
      <c r="H583" s="44"/>
    </row>
    <row r="584" s="2" customFormat="1" ht="16.8" customHeight="1">
      <c r="A584" s="38"/>
      <c r="B584" s="44"/>
      <c r="C584" s="281" t="s">
        <v>3025</v>
      </c>
      <c r="D584" s="282" t="s">
        <v>3025</v>
      </c>
      <c r="E584" s="283" t="s">
        <v>19</v>
      </c>
      <c r="F584" s="284">
        <v>35.100000000000001</v>
      </c>
      <c r="G584" s="38"/>
      <c r="H584" s="44"/>
    </row>
    <row r="585" s="2" customFormat="1" ht="16.8" customHeight="1">
      <c r="A585" s="38"/>
      <c r="B585" s="44"/>
      <c r="C585" s="285" t="s">
        <v>3025</v>
      </c>
      <c r="D585" s="285" t="s">
        <v>3022</v>
      </c>
      <c r="E585" s="17" t="s">
        <v>19</v>
      </c>
      <c r="F585" s="286">
        <v>35.100000000000001</v>
      </c>
      <c r="G585" s="38"/>
      <c r="H585" s="44"/>
    </row>
    <row r="586" s="2" customFormat="1" ht="16.8" customHeight="1">
      <c r="A586" s="38"/>
      <c r="B586" s="44"/>
      <c r="C586" s="281" t="s">
        <v>3026</v>
      </c>
      <c r="D586" s="282" t="s">
        <v>3026</v>
      </c>
      <c r="E586" s="283" t="s">
        <v>19</v>
      </c>
      <c r="F586" s="284">
        <v>52.200000000000003</v>
      </c>
      <c r="G586" s="38"/>
      <c r="H586" s="44"/>
    </row>
    <row r="587" s="2" customFormat="1" ht="16.8" customHeight="1">
      <c r="A587" s="38"/>
      <c r="B587" s="44"/>
      <c r="C587" s="285" t="s">
        <v>3026</v>
      </c>
      <c r="D587" s="285" t="s">
        <v>3018</v>
      </c>
      <c r="E587" s="17" t="s">
        <v>19</v>
      </c>
      <c r="F587" s="286">
        <v>52.200000000000003</v>
      </c>
      <c r="G587" s="38"/>
      <c r="H587" s="44"/>
    </row>
    <row r="588" s="2" customFormat="1" ht="16.8" customHeight="1">
      <c r="A588" s="38"/>
      <c r="B588" s="44"/>
      <c r="C588" s="281" t="s">
        <v>2972</v>
      </c>
      <c r="D588" s="282" t="s">
        <v>2972</v>
      </c>
      <c r="E588" s="283" t="s">
        <v>19</v>
      </c>
      <c r="F588" s="284">
        <v>8.1999999999999993</v>
      </c>
      <c r="G588" s="38"/>
      <c r="H588" s="44"/>
    </row>
    <row r="589" s="2" customFormat="1" ht="16.8" customHeight="1">
      <c r="A589" s="38"/>
      <c r="B589" s="44"/>
      <c r="C589" s="285" t="s">
        <v>2972</v>
      </c>
      <c r="D589" s="285" t="s">
        <v>980</v>
      </c>
      <c r="E589" s="17" t="s">
        <v>19</v>
      </c>
      <c r="F589" s="286">
        <v>8.1999999999999993</v>
      </c>
      <c r="G589" s="38"/>
      <c r="H589" s="44"/>
    </row>
    <row r="590" s="2" customFormat="1" ht="16.8" customHeight="1">
      <c r="A590" s="38"/>
      <c r="B590" s="44"/>
      <c r="C590" s="281" t="s">
        <v>3027</v>
      </c>
      <c r="D590" s="282" t="s">
        <v>3027</v>
      </c>
      <c r="E590" s="283" t="s">
        <v>19</v>
      </c>
      <c r="F590" s="284">
        <v>11.6</v>
      </c>
      <c r="G590" s="38"/>
      <c r="H590" s="44"/>
    </row>
    <row r="591" s="2" customFormat="1" ht="16.8" customHeight="1">
      <c r="A591" s="38"/>
      <c r="B591" s="44"/>
      <c r="C591" s="285" t="s">
        <v>3027</v>
      </c>
      <c r="D591" s="285" t="s">
        <v>3028</v>
      </c>
      <c r="E591" s="17" t="s">
        <v>19</v>
      </c>
      <c r="F591" s="286">
        <v>11.6</v>
      </c>
      <c r="G591" s="38"/>
      <c r="H591" s="44"/>
    </row>
    <row r="592" s="2" customFormat="1" ht="16.8" customHeight="1">
      <c r="A592" s="38"/>
      <c r="B592" s="44"/>
      <c r="C592" s="281" t="s">
        <v>3029</v>
      </c>
      <c r="D592" s="282" t="s">
        <v>3029</v>
      </c>
      <c r="E592" s="283" t="s">
        <v>19</v>
      </c>
      <c r="F592" s="284">
        <v>26.100000000000001</v>
      </c>
      <c r="G592" s="38"/>
      <c r="H592" s="44"/>
    </row>
    <row r="593" s="2" customFormat="1" ht="16.8" customHeight="1">
      <c r="A593" s="38"/>
      <c r="B593" s="44"/>
      <c r="C593" s="285" t="s">
        <v>3029</v>
      </c>
      <c r="D593" s="285" t="s">
        <v>3030</v>
      </c>
      <c r="E593" s="17" t="s">
        <v>19</v>
      </c>
      <c r="F593" s="286">
        <v>26.100000000000001</v>
      </c>
      <c r="G593" s="38"/>
      <c r="H593" s="44"/>
    </row>
    <row r="594" s="2" customFormat="1" ht="16.8" customHeight="1">
      <c r="A594" s="38"/>
      <c r="B594" s="44"/>
      <c r="C594" s="281" t="s">
        <v>3031</v>
      </c>
      <c r="D594" s="282" t="s">
        <v>3031</v>
      </c>
      <c r="E594" s="283" t="s">
        <v>19</v>
      </c>
      <c r="F594" s="284">
        <v>156</v>
      </c>
      <c r="G594" s="38"/>
      <c r="H594" s="44"/>
    </row>
    <row r="595" s="2" customFormat="1" ht="16.8" customHeight="1">
      <c r="A595" s="38"/>
      <c r="B595" s="44"/>
      <c r="C595" s="285" t="s">
        <v>3031</v>
      </c>
      <c r="D595" s="285" t="s">
        <v>3032</v>
      </c>
      <c r="E595" s="17" t="s">
        <v>19</v>
      </c>
      <c r="F595" s="286">
        <v>156</v>
      </c>
      <c r="G595" s="38"/>
      <c r="H595" s="44"/>
    </row>
    <row r="596" s="2" customFormat="1" ht="16.8" customHeight="1">
      <c r="A596" s="38"/>
      <c r="B596" s="44"/>
      <c r="C596" s="281" t="s">
        <v>3033</v>
      </c>
      <c r="D596" s="282" t="s">
        <v>3033</v>
      </c>
      <c r="E596" s="283" t="s">
        <v>19</v>
      </c>
      <c r="F596" s="284">
        <v>52.200000000000003</v>
      </c>
      <c r="G596" s="38"/>
      <c r="H596" s="44"/>
    </row>
    <row r="597" s="2" customFormat="1" ht="16.8" customHeight="1">
      <c r="A597" s="38"/>
      <c r="B597" s="44"/>
      <c r="C597" s="285" t="s">
        <v>3033</v>
      </c>
      <c r="D597" s="285" t="s">
        <v>3018</v>
      </c>
      <c r="E597" s="17" t="s">
        <v>19</v>
      </c>
      <c r="F597" s="286">
        <v>52.200000000000003</v>
      </c>
      <c r="G597" s="38"/>
      <c r="H597" s="44"/>
    </row>
    <row r="598" s="2" customFormat="1" ht="26.4" customHeight="1">
      <c r="A598" s="38"/>
      <c r="B598" s="44"/>
      <c r="C598" s="280" t="s">
        <v>3034</v>
      </c>
      <c r="D598" s="280" t="s">
        <v>101</v>
      </c>
      <c r="E598" s="38"/>
      <c r="F598" s="38"/>
      <c r="G598" s="38"/>
      <c r="H598" s="44"/>
    </row>
    <row r="599" s="2" customFormat="1" ht="16.8" customHeight="1">
      <c r="A599" s="38"/>
      <c r="B599" s="44"/>
      <c r="C599" s="281" t="s">
        <v>124</v>
      </c>
      <c r="D599" s="282" t="s">
        <v>124</v>
      </c>
      <c r="E599" s="283" t="s">
        <v>19</v>
      </c>
      <c r="F599" s="284">
        <v>63</v>
      </c>
      <c r="G599" s="38"/>
      <c r="H599" s="44"/>
    </row>
    <row r="600" s="2" customFormat="1" ht="16.8" customHeight="1">
      <c r="A600" s="38"/>
      <c r="B600" s="44"/>
      <c r="C600" s="285" t="s">
        <v>124</v>
      </c>
      <c r="D600" s="285" t="s">
        <v>1044</v>
      </c>
      <c r="E600" s="17" t="s">
        <v>19</v>
      </c>
      <c r="F600" s="286">
        <v>63</v>
      </c>
      <c r="G600" s="38"/>
      <c r="H600" s="44"/>
    </row>
    <row r="601" s="2" customFormat="1" ht="16.8" customHeight="1">
      <c r="A601" s="38"/>
      <c r="B601" s="44"/>
      <c r="C601" s="281" t="s">
        <v>244</v>
      </c>
      <c r="D601" s="282" t="s">
        <v>244</v>
      </c>
      <c r="E601" s="283" t="s">
        <v>19</v>
      </c>
      <c r="F601" s="284">
        <v>30</v>
      </c>
      <c r="G601" s="38"/>
      <c r="H601" s="44"/>
    </row>
    <row r="602" s="2" customFormat="1" ht="16.8" customHeight="1">
      <c r="A602" s="38"/>
      <c r="B602" s="44"/>
      <c r="C602" s="285" t="s">
        <v>244</v>
      </c>
      <c r="D602" s="285" t="s">
        <v>1027</v>
      </c>
      <c r="E602" s="17" t="s">
        <v>19</v>
      </c>
      <c r="F602" s="286">
        <v>30</v>
      </c>
      <c r="G602" s="38"/>
      <c r="H602" s="44"/>
    </row>
    <row r="603" s="2" customFormat="1" ht="16.8" customHeight="1">
      <c r="A603" s="38"/>
      <c r="B603" s="44"/>
      <c r="C603" s="281" t="s">
        <v>238</v>
      </c>
      <c r="D603" s="282" t="s">
        <v>238</v>
      </c>
      <c r="E603" s="283" t="s">
        <v>19</v>
      </c>
      <c r="F603" s="284">
        <v>200</v>
      </c>
      <c r="G603" s="38"/>
      <c r="H603" s="44"/>
    </row>
    <row r="604" s="2" customFormat="1" ht="16.8" customHeight="1">
      <c r="A604" s="38"/>
      <c r="B604" s="44"/>
      <c r="C604" s="285" t="s">
        <v>238</v>
      </c>
      <c r="D604" s="285" t="s">
        <v>1009</v>
      </c>
      <c r="E604" s="17" t="s">
        <v>19</v>
      </c>
      <c r="F604" s="286">
        <v>200</v>
      </c>
      <c r="G604" s="38"/>
      <c r="H604" s="44"/>
    </row>
    <row r="605" s="2" customFormat="1" ht="16.8" customHeight="1">
      <c r="A605" s="38"/>
      <c r="B605" s="44"/>
      <c r="C605" s="281" t="s">
        <v>271</v>
      </c>
      <c r="D605" s="282" t="s">
        <v>271</v>
      </c>
      <c r="E605" s="283" t="s">
        <v>19</v>
      </c>
      <c r="F605" s="284">
        <v>30</v>
      </c>
      <c r="G605" s="38"/>
      <c r="H605" s="44"/>
    </row>
    <row r="606" s="2" customFormat="1" ht="16.8" customHeight="1">
      <c r="A606" s="38"/>
      <c r="B606" s="44"/>
      <c r="C606" s="285" t="s">
        <v>271</v>
      </c>
      <c r="D606" s="285" t="s">
        <v>1019</v>
      </c>
      <c r="E606" s="17" t="s">
        <v>19</v>
      </c>
      <c r="F606" s="286">
        <v>30</v>
      </c>
      <c r="G606" s="38"/>
      <c r="H606" s="44"/>
    </row>
    <row r="607" s="2" customFormat="1" ht="16.8" customHeight="1">
      <c r="A607" s="38"/>
      <c r="B607" s="44"/>
      <c r="C607" s="281" t="s">
        <v>322</v>
      </c>
      <c r="D607" s="282" t="s">
        <v>322</v>
      </c>
      <c r="E607" s="283" t="s">
        <v>19</v>
      </c>
      <c r="F607" s="284">
        <v>1</v>
      </c>
      <c r="G607" s="38"/>
      <c r="H607" s="44"/>
    </row>
    <row r="608" s="2" customFormat="1" ht="16.8" customHeight="1">
      <c r="A608" s="38"/>
      <c r="B608" s="44"/>
      <c r="C608" s="285" t="s">
        <v>322</v>
      </c>
      <c r="D608" s="285" t="s">
        <v>1021</v>
      </c>
      <c r="E608" s="17" t="s">
        <v>19</v>
      </c>
      <c r="F608" s="286">
        <v>1</v>
      </c>
      <c r="G608" s="38"/>
      <c r="H608" s="44"/>
    </row>
    <row r="609" s="2" customFormat="1" ht="16.8" customHeight="1">
      <c r="A609" s="38"/>
      <c r="B609" s="44"/>
      <c r="C609" s="281" t="s">
        <v>317</v>
      </c>
      <c r="D609" s="282" t="s">
        <v>317</v>
      </c>
      <c r="E609" s="283" t="s">
        <v>19</v>
      </c>
      <c r="F609" s="284">
        <v>4</v>
      </c>
      <c r="G609" s="38"/>
      <c r="H609" s="44"/>
    </row>
    <row r="610" s="2" customFormat="1" ht="16.8" customHeight="1">
      <c r="A610" s="38"/>
      <c r="B610" s="44"/>
      <c r="C610" s="285" t="s">
        <v>317</v>
      </c>
      <c r="D610" s="285" t="s">
        <v>1023</v>
      </c>
      <c r="E610" s="17" t="s">
        <v>19</v>
      </c>
      <c r="F610" s="286">
        <v>4</v>
      </c>
      <c r="G610" s="38"/>
      <c r="H610" s="44"/>
    </row>
    <row r="611" s="2" customFormat="1" ht="16.8" customHeight="1">
      <c r="A611" s="38"/>
      <c r="B611" s="44"/>
      <c r="C611" s="281" t="s">
        <v>312</v>
      </c>
      <c r="D611" s="282" t="s">
        <v>312</v>
      </c>
      <c r="E611" s="283" t="s">
        <v>19</v>
      </c>
      <c r="F611" s="284">
        <v>200</v>
      </c>
      <c r="G611" s="38"/>
      <c r="H611" s="44"/>
    </row>
    <row r="612" s="2" customFormat="1" ht="16.8" customHeight="1">
      <c r="A612" s="38"/>
      <c r="B612" s="44"/>
      <c r="C612" s="285" t="s">
        <v>312</v>
      </c>
      <c r="D612" s="285" t="s">
        <v>1025</v>
      </c>
      <c r="E612" s="17" t="s">
        <v>19</v>
      </c>
      <c r="F612" s="286">
        <v>200</v>
      </c>
      <c r="G612" s="38"/>
      <c r="H612" s="44"/>
    </row>
    <row r="613" s="2" customFormat="1" ht="16.8" customHeight="1">
      <c r="A613" s="38"/>
      <c r="B613" s="44"/>
      <c r="C613" s="281" t="s">
        <v>306</v>
      </c>
      <c r="D613" s="282" t="s">
        <v>306</v>
      </c>
      <c r="E613" s="283" t="s">
        <v>19</v>
      </c>
      <c r="F613" s="284">
        <v>297.39999999999998</v>
      </c>
      <c r="G613" s="38"/>
      <c r="H613" s="44"/>
    </row>
    <row r="614" s="2" customFormat="1" ht="16.8" customHeight="1">
      <c r="A614" s="38"/>
      <c r="B614" s="44"/>
      <c r="C614" s="285" t="s">
        <v>306</v>
      </c>
      <c r="D614" s="285" t="s">
        <v>1080</v>
      </c>
      <c r="E614" s="17" t="s">
        <v>19</v>
      </c>
      <c r="F614" s="286">
        <v>297.39999999999998</v>
      </c>
      <c r="G614" s="38"/>
      <c r="H614" s="44"/>
    </row>
    <row r="615" s="2" customFormat="1" ht="16.8" customHeight="1">
      <c r="A615" s="38"/>
      <c r="B615" s="44"/>
      <c r="C615" s="281" t="s">
        <v>301</v>
      </c>
      <c r="D615" s="282" t="s">
        <v>301</v>
      </c>
      <c r="E615" s="283" t="s">
        <v>19</v>
      </c>
      <c r="F615" s="284">
        <v>297.39999999999998</v>
      </c>
      <c r="G615" s="38"/>
      <c r="H615" s="44"/>
    </row>
    <row r="616" s="2" customFormat="1" ht="16.8" customHeight="1">
      <c r="A616" s="38"/>
      <c r="B616" s="44"/>
      <c r="C616" s="285" t="s">
        <v>301</v>
      </c>
      <c r="D616" s="285" t="s">
        <v>1083</v>
      </c>
      <c r="E616" s="17" t="s">
        <v>19</v>
      </c>
      <c r="F616" s="286">
        <v>297.39999999999998</v>
      </c>
      <c r="G616" s="38"/>
      <c r="H616" s="44"/>
    </row>
    <row r="617" s="2" customFormat="1" ht="16.8" customHeight="1">
      <c r="A617" s="38"/>
      <c r="B617" s="44"/>
      <c r="C617" s="281" t="s">
        <v>345</v>
      </c>
      <c r="D617" s="282" t="s">
        <v>345</v>
      </c>
      <c r="E617" s="283" t="s">
        <v>19</v>
      </c>
      <c r="F617" s="284">
        <v>427.69999999999999</v>
      </c>
      <c r="G617" s="38"/>
      <c r="H617" s="44"/>
    </row>
    <row r="618" s="2" customFormat="1" ht="16.8" customHeight="1">
      <c r="A618" s="38"/>
      <c r="B618" s="44"/>
      <c r="C618" s="285" t="s">
        <v>345</v>
      </c>
      <c r="D618" s="285" t="s">
        <v>1085</v>
      </c>
      <c r="E618" s="17" t="s">
        <v>19</v>
      </c>
      <c r="F618" s="286">
        <v>427.69999999999999</v>
      </c>
      <c r="G618" s="38"/>
      <c r="H618" s="44"/>
    </row>
    <row r="619" s="2" customFormat="1" ht="16.8" customHeight="1">
      <c r="A619" s="38"/>
      <c r="B619" s="44"/>
      <c r="C619" s="281" t="s">
        <v>350</v>
      </c>
      <c r="D619" s="282" t="s">
        <v>350</v>
      </c>
      <c r="E619" s="283" t="s">
        <v>19</v>
      </c>
      <c r="F619" s="284">
        <v>10.409000000000001</v>
      </c>
      <c r="G619" s="38"/>
      <c r="H619" s="44"/>
    </row>
    <row r="620" s="2" customFormat="1" ht="16.8" customHeight="1">
      <c r="A620" s="38"/>
      <c r="B620" s="44"/>
      <c r="C620" s="285" t="s">
        <v>350</v>
      </c>
      <c r="D620" s="285" t="s">
        <v>1005</v>
      </c>
      <c r="E620" s="17" t="s">
        <v>19</v>
      </c>
      <c r="F620" s="286">
        <v>10.409000000000001</v>
      </c>
      <c r="G620" s="38"/>
      <c r="H620" s="44"/>
    </row>
    <row r="621" s="2" customFormat="1" ht="16.8" customHeight="1">
      <c r="A621" s="38"/>
      <c r="B621" s="44"/>
      <c r="C621" s="281" t="s">
        <v>280</v>
      </c>
      <c r="D621" s="282" t="s">
        <v>280</v>
      </c>
      <c r="E621" s="283" t="s">
        <v>19</v>
      </c>
      <c r="F621" s="284">
        <v>68</v>
      </c>
      <c r="G621" s="38"/>
      <c r="H621" s="44"/>
    </row>
    <row r="622" s="2" customFormat="1" ht="16.8" customHeight="1">
      <c r="A622" s="38"/>
      <c r="B622" s="44"/>
      <c r="C622" s="285" t="s">
        <v>280</v>
      </c>
      <c r="D622" s="285" t="s">
        <v>1037</v>
      </c>
      <c r="E622" s="17" t="s">
        <v>19</v>
      </c>
      <c r="F622" s="286">
        <v>68</v>
      </c>
      <c r="G622" s="38"/>
      <c r="H622" s="44"/>
    </row>
    <row r="623" s="2" customFormat="1" ht="16.8" customHeight="1">
      <c r="A623" s="38"/>
      <c r="B623" s="44"/>
      <c r="C623" s="281" t="s">
        <v>355</v>
      </c>
      <c r="D623" s="282" t="s">
        <v>355</v>
      </c>
      <c r="E623" s="283" t="s">
        <v>19</v>
      </c>
      <c r="F623" s="284">
        <v>52.045000000000002</v>
      </c>
      <c r="G623" s="38"/>
      <c r="H623" s="44"/>
    </row>
    <row r="624" s="2" customFormat="1" ht="16.8" customHeight="1">
      <c r="A624" s="38"/>
      <c r="B624" s="44"/>
      <c r="C624" s="285" t="s">
        <v>355</v>
      </c>
      <c r="D624" s="285" t="s">
        <v>1007</v>
      </c>
      <c r="E624" s="17" t="s">
        <v>19</v>
      </c>
      <c r="F624" s="286">
        <v>52.045000000000002</v>
      </c>
      <c r="G624" s="38"/>
      <c r="H624" s="44"/>
    </row>
    <row r="625" s="2" customFormat="1" ht="16.8" customHeight="1">
      <c r="A625" s="38"/>
      <c r="B625" s="44"/>
      <c r="C625" s="281" t="s">
        <v>340</v>
      </c>
      <c r="D625" s="282" t="s">
        <v>340</v>
      </c>
      <c r="E625" s="283" t="s">
        <v>19</v>
      </c>
      <c r="F625" s="284">
        <v>32.149999999999999</v>
      </c>
      <c r="G625" s="38"/>
      <c r="H625" s="44"/>
    </row>
    <row r="626" s="2" customFormat="1" ht="16.8" customHeight="1">
      <c r="A626" s="38"/>
      <c r="B626" s="44"/>
      <c r="C626" s="285" t="s">
        <v>340</v>
      </c>
      <c r="D626" s="285" t="s">
        <v>3035</v>
      </c>
      <c r="E626" s="17" t="s">
        <v>19</v>
      </c>
      <c r="F626" s="286">
        <v>32.149999999999999</v>
      </c>
      <c r="G626" s="38"/>
      <c r="H626" s="44"/>
    </row>
    <row r="627" s="2" customFormat="1" ht="16.8" customHeight="1">
      <c r="A627" s="38"/>
      <c r="B627" s="44"/>
      <c r="C627" s="281" t="s">
        <v>328</v>
      </c>
      <c r="D627" s="282" t="s">
        <v>328</v>
      </c>
      <c r="E627" s="283" t="s">
        <v>19</v>
      </c>
      <c r="F627" s="284">
        <v>181.30000000000001</v>
      </c>
      <c r="G627" s="38"/>
      <c r="H627" s="44"/>
    </row>
    <row r="628" s="2" customFormat="1" ht="16.8" customHeight="1">
      <c r="A628" s="38"/>
      <c r="B628" s="44"/>
      <c r="C628" s="285" t="s">
        <v>328</v>
      </c>
      <c r="D628" s="285" t="s">
        <v>1077</v>
      </c>
      <c r="E628" s="17" t="s">
        <v>19</v>
      </c>
      <c r="F628" s="286">
        <v>181.30000000000001</v>
      </c>
      <c r="G628" s="38"/>
      <c r="H628" s="44"/>
    </row>
    <row r="629" s="2" customFormat="1" ht="16.8" customHeight="1">
      <c r="A629" s="38"/>
      <c r="B629" s="44"/>
      <c r="C629" s="281" t="s">
        <v>332</v>
      </c>
      <c r="D629" s="282" t="s">
        <v>332</v>
      </c>
      <c r="E629" s="283" t="s">
        <v>19</v>
      </c>
      <c r="F629" s="284">
        <v>5.25</v>
      </c>
      <c r="G629" s="38"/>
      <c r="H629" s="44"/>
    </row>
    <row r="630" s="2" customFormat="1" ht="16.8" customHeight="1">
      <c r="A630" s="38"/>
      <c r="B630" s="44"/>
      <c r="C630" s="285" t="s">
        <v>332</v>
      </c>
      <c r="D630" s="285" t="s">
        <v>3036</v>
      </c>
      <c r="E630" s="17" t="s">
        <v>19</v>
      </c>
      <c r="F630" s="286">
        <v>5.25</v>
      </c>
      <c r="G630" s="38"/>
      <c r="H630" s="44"/>
    </row>
    <row r="631" s="2" customFormat="1" ht="16.8" customHeight="1">
      <c r="A631" s="38"/>
      <c r="B631" s="44"/>
      <c r="C631" s="281" t="s">
        <v>1069</v>
      </c>
      <c r="D631" s="282" t="s">
        <v>1069</v>
      </c>
      <c r="E631" s="283" t="s">
        <v>19</v>
      </c>
      <c r="F631" s="284">
        <v>181.30000000000001</v>
      </c>
      <c r="G631" s="38"/>
      <c r="H631" s="44"/>
    </row>
    <row r="632" s="2" customFormat="1" ht="16.8" customHeight="1">
      <c r="A632" s="38"/>
      <c r="B632" s="44"/>
      <c r="C632" s="285" t="s">
        <v>1069</v>
      </c>
      <c r="D632" s="285" t="s">
        <v>1070</v>
      </c>
      <c r="E632" s="17" t="s">
        <v>19</v>
      </c>
      <c r="F632" s="286">
        <v>181.30000000000001</v>
      </c>
      <c r="G632" s="38"/>
      <c r="H632" s="44"/>
    </row>
    <row r="633" s="2" customFormat="1" ht="16.8" customHeight="1">
      <c r="A633" s="38"/>
      <c r="B633" s="44"/>
      <c r="C633" s="281" t="s">
        <v>414</v>
      </c>
      <c r="D633" s="282" t="s">
        <v>414</v>
      </c>
      <c r="E633" s="283" t="s">
        <v>19</v>
      </c>
      <c r="F633" s="284">
        <v>6</v>
      </c>
      <c r="G633" s="38"/>
      <c r="H633" s="44"/>
    </row>
    <row r="634" s="2" customFormat="1" ht="16.8" customHeight="1">
      <c r="A634" s="38"/>
      <c r="B634" s="44"/>
      <c r="C634" s="285" t="s">
        <v>414</v>
      </c>
      <c r="D634" s="285" t="s">
        <v>469</v>
      </c>
      <c r="E634" s="17" t="s">
        <v>19</v>
      </c>
      <c r="F634" s="286">
        <v>6</v>
      </c>
      <c r="G634" s="38"/>
      <c r="H634" s="44"/>
    </row>
    <row r="635" s="2" customFormat="1" ht="16.8" customHeight="1">
      <c r="A635" s="38"/>
      <c r="B635" s="44"/>
      <c r="C635" s="281" t="s">
        <v>379</v>
      </c>
      <c r="D635" s="282" t="s">
        <v>379</v>
      </c>
      <c r="E635" s="283" t="s">
        <v>19</v>
      </c>
      <c r="F635" s="284">
        <v>9</v>
      </c>
      <c r="G635" s="38"/>
      <c r="H635" s="44"/>
    </row>
    <row r="636" s="2" customFormat="1" ht="16.8" customHeight="1">
      <c r="A636" s="38"/>
      <c r="B636" s="44"/>
      <c r="C636" s="285" t="s">
        <v>379</v>
      </c>
      <c r="D636" s="285" t="s">
        <v>465</v>
      </c>
      <c r="E636" s="17" t="s">
        <v>19</v>
      </c>
      <c r="F636" s="286">
        <v>9</v>
      </c>
      <c r="G636" s="38"/>
      <c r="H636" s="44"/>
    </row>
    <row r="637" s="2" customFormat="1" ht="16.8" customHeight="1">
      <c r="A637" s="38"/>
      <c r="B637" s="44"/>
      <c r="C637" s="281" t="s">
        <v>294</v>
      </c>
      <c r="D637" s="282" t="s">
        <v>294</v>
      </c>
      <c r="E637" s="283" t="s">
        <v>19</v>
      </c>
      <c r="F637" s="284">
        <v>68</v>
      </c>
      <c r="G637" s="38"/>
      <c r="H637" s="44"/>
    </row>
    <row r="638" s="2" customFormat="1" ht="16.8" customHeight="1">
      <c r="A638" s="38"/>
      <c r="B638" s="44"/>
      <c r="C638" s="285" t="s">
        <v>294</v>
      </c>
      <c r="D638" s="285" t="s">
        <v>1037</v>
      </c>
      <c r="E638" s="17" t="s">
        <v>19</v>
      </c>
      <c r="F638" s="286">
        <v>68</v>
      </c>
      <c r="G638" s="38"/>
      <c r="H638" s="44"/>
    </row>
    <row r="639" s="2" customFormat="1" ht="16.8" customHeight="1">
      <c r="A639" s="38"/>
      <c r="B639" s="44"/>
      <c r="C639" s="281" t="s">
        <v>400</v>
      </c>
      <c r="D639" s="282" t="s">
        <v>400</v>
      </c>
      <c r="E639" s="283" t="s">
        <v>19</v>
      </c>
      <c r="F639" s="284">
        <v>42</v>
      </c>
      <c r="G639" s="38"/>
      <c r="H639" s="44"/>
    </row>
    <row r="640" s="2" customFormat="1" ht="16.8" customHeight="1">
      <c r="A640" s="38"/>
      <c r="B640" s="44"/>
      <c r="C640" s="285" t="s">
        <v>400</v>
      </c>
      <c r="D640" s="285" t="s">
        <v>3037</v>
      </c>
      <c r="E640" s="17" t="s">
        <v>19</v>
      </c>
      <c r="F640" s="286">
        <v>42</v>
      </c>
      <c r="G640" s="38"/>
      <c r="H640" s="44"/>
    </row>
    <row r="641" s="2" customFormat="1" ht="16.8" customHeight="1">
      <c r="A641" s="38"/>
      <c r="B641" s="44"/>
      <c r="C641" s="281" t="s">
        <v>441</v>
      </c>
      <c r="D641" s="282" t="s">
        <v>441</v>
      </c>
      <c r="E641" s="283" t="s">
        <v>19</v>
      </c>
      <c r="F641" s="284">
        <v>21</v>
      </c>
      <c r="G641" s="38"/>
      <c r="H641" s="44"/>
    </row>
    <row r="642" s="2" customFormat="1" ht="16.8" customHeight="1">
      <c r="A642" s="38"/>
      <c r="B642" s="44"/>
      <c r="C642" s="285" t="s">
        <v>441</v>
      </c>
      <c r="D642" s="285" t="s">
        <v>3038</v>
      </c>
      <c r="E642" s="17" t="s">
        <v>19</v>
      </c>
      <c r="F642" s="286">
        <v>21</v>
      </c>
      <c r="G642" s="38"/>
      <c r="H642" s="44"/>
    </row>
    <row r="643" s="2" customFormat="1" ht="16.8" customHeight="1">
      <c r="A643" s="38"/>
      <c r="B643" s="44"/>
      <c r="C643" s="281" t="s">
        <v>561</v>
      </c>
      <c r="D643" s="282" t="s">
        <v>561</v>
      </c>
      <c r="E643" s="283" t="s">
        <v>19</v>
      </c>
      <c r="F643" s="284">
        <v>21</v>
      </c>
      <c r="G643" s="38"/>
      <c r="H643" s="44"/>
    </row>
    <row r="644" s="2" customFormat="1" ht="16.8" customHeight="1">
      <c r="A644" s="38"/>
      <c r="B644" s="44"/>
      <c r="C644" s="285" t="s">
        <v>561</v>
      </c>
      <c r="D644" s="285" t="s">
        <v>3039</v>
      </c>
      <c r="E644" s="17" t="s">
        <v>19</v>
      </c>
      <c r="F644" s="286">
        <v>21</v>
      </c>
      <c r="G644" s="38"/>
      <c r="H644" s="44"/>
    </row>
    <row r="645" s="2" customFormat="1" ht="16.8" customHeight="1">
      <c r="A645" s="38"/>
      <c r="B645" s="44"/>
      <c r="C645" s="281" t="s">
        <v>564</v>
      </c>
      <c r="D645" s="282" t="s">
        <v>564</v>
      </c>
      <c r="E645" s="283" t="s">
        <v>19</v>
      </c>
      <c r="F645" s="284">
        <v>1.05</v>
      </c>
      <c r="G645" s="38"/>
      <c r="H645" s="44"/>
    </row>
    <row r="646" s="2" customFormat="1" ht="16.8" customHeight="1">
      <c r="A646" s="38"/>
      <c r="B646" s="44"/>
      <c r="C646" s="285" t="s">
        <v>564</v>
      </c>
      <c r="D646" s="285" t="s">
        <v>3040</v>
      </c>
      <c r="E646" s="17" t="s">
        <v>19</v>
      </c>
      <c r="F646" s="286">
        <v>1.05</v>
      </c>
      <c r="G646" s="38"/>
      <c r="H646" s="44"/>
    </row>
    <row r="647" s="2" customFormat="1" ht="16.8" customHeight="1">
      <c r="A647" s="38"/>
      <c r="B647" s="44"/>
      <c r="C647" s="281" t="s">
        <v>430</v>
      </c>
      <c r="D647" s="282" t="s">
        <v>430</v>
      </c>
      <c r="E647" s="283" t="s">
        <v>19</v>
      </c>
      <c r="F647" s="284">
        <v>42</v>
      </c>
      <c r="G647" s="38"/>
      <c r="H647" s="44"/>
    </row>
    <row r="648" s="2" customFormat="1" ht="16.8" customHeight="1">
      <c r="A648" s="38"/>
      <c r="B648" s="44"/>
      <c r="C648" s="285" t="s">
        <v>430</v>
      </c>
      <c r="D648" s="285" t="s">
        <v>3037</v>
      </c>
      <c r="E648" s="17" t="s">
        <v>19</v>
      </c>
      <c r="F648" s="286">
        <v>42</v>
      </c>
      <c r="G648" s="38"/>
      <c r="H648" s="44"/>
    </row>
    <row r="649" s="2" customFormat="1" ht="16.8" customHeight="1">
      <c r="A649" s="38"/>
      <c r="B649" s="44"/>
      <c r="C649" s="281" t="s">
        <v>951</v>
      </c>
      <c r="D649" s="282" t="s">
        <v>951</v>
      </c>
      <c r="E649" s="283" t="s">
        <v>19</v>
      </c>
      <c r="F649" s="284">
        <v>30.300000000000001</v>
      </c>
      <c r="G649" s="38"/>
      <c r="H649" s="44"/>
    </row>
    <row r="650" s="2" customFormat="1" ht="16.8" customHeight="1">
      <c r="A650" s="38"/>
      <c r="B650" s="44"/>
      <c r="C650" s="285" t="s">
        <v>951</v>
      </c>
      <c r="D650" s="285" t="s">
        <v>3041</v>
      </c>
      <c r="E650" s="17" t="s">
        <v>19</v>
      </c>
      <c r="F650" s="286">
        <v>30.300000000000001</v>
      </c>
      <c r="G650" s="38"/>
      <c r="H650" s="44"/>
    </row>
    <row r="651" s="2" customFormat="1" ht="16.8" customHeight="1">
      <c r="A651" s="38"/>
      <c r="B651" s="44"/>
      <c r="C651" s="281" t="s">
        <v>573</v>
      </c>
      <c r="D651" s="282" t="s">
        <v>573</v>
      </c>
      <c r="E651" s="283" t="s">
        <v>19</v>
      </c>
      <c r="F651" s="284">
        <v>152</v>
      </c>
      <c r="G651" s="38"/>
      <c r="H651" s="44"/>
    </row>
    <row r="652" s="2" customFormat="1" ht="16.8" customHeight="1">
      <c r="A652" s="38"/>
      <c r="B652" s="44"/>
      <c r="C652" s="285" t="s">
        <v>573</v>
      </c>
      <c r="D652" s="285" t="s">
        <v>3042</v>
      </c>
      <c r="E652" s="17" t="s">
        <v>19</v>
      </c>
      <c r="F652" s="286">
        <v>152</v>
      </c>
      <c r="G652" s="38"/>
      <c r="H652" s="44"/>
    </row>
    <row r="653" s="2" customFormat="1" ht="16.8" customHeight="1">
      <c r="A653" s="38"/>
      <c r="B653" s="44"/>
      <c r="C653" s="281" t="s">
        <v>578</v>
      </c>
      <c r="D653" s="282" t="s">
        <v>578</v>
      </c>
      <c r="E653" s="283" t="s">
        <v>19</v>
      </c>
      <c r="F653" s="284">
        <v>4</v>
      </c>
      <c r="G653" s="38"/>
      <c r="H653" s="44"/>
    </row>
    <row r="654" s="2" customFormat="1" ht="16.8" customHeight="1">
      <c r="A654" s="38"/>
      <c r="B654" s="44"/>
      <c r="C654" s="285" t="s">
        <v>578</v>
      </c>
      <c r="D654" s="285" t="s">
        <v>1098</v>
      </c>
      <c r="E654" s="17" t="s">
        <v>19</v>
      </c>
      <c r="F654" s="286">
        <v>4</v>
      </c>
      <c r="G654" s="38"/>
      <c r="H654" s="44"/>
    </row>
    <row r="655" s="2" customFormat="1" ht="16.8" customHeight="1">
      <c r="A655" s="38"/>
      <c r="B655" s="44"/>
      <c r="C655" s="281" t="s">
        <v>556</v>
      </c>
      <c r="D655" s="282" t="s">
        <v>556</v>
      </c>
      <c r="E655" s="283" t="s">
        <v>19</v>
      </c>
      <c r="F655" s="284">
        <v>4</v>
      </c>
      <c r="G655" s="38"/>
      <c r="H655" s="44"/>
    </row>
    <row r="656" s="2" customFormat="1" ht="16.8" customHeight="1">
      <c r="A656" s="38"/>
      <c r="B656" s="44"/>
      <c r="C656" s="285" t="s">
        <v>556</v>
      </c>
      <c r="D656" s="285" t="s">
        <v>1098</v>
      </c>
      <c r="E656" s="17" t="s">
        <v>19</v>
      </c>
      <c r="F656" s="286">
        <v>4</v>
      </c>
      <c r="G656" s="38"/>
      <c r="H656" s="44"/>
    </row>
    <row r="657" s="2" customFormat="1" ht="16.8" customHeight="1">
      <c r="A657" s="38"/>
      <c r="B657" s="44"/>
      <c r="C657" s="281" t="s">
        <v>1096</v>
      </c>
      <c r="D657" s="282" t="s">
        <v>1096</v>
      </c>
      <c r="E657" s="283" t="s">
        <v>19</v>
      </c>
      <c r="F657" s="284">
        <v>0.01</v>
      </c>
      <c r="G657" s="38"/>
      <c r="H657" s="44"/>
    </row>
    <row r="658" s="2" customFormat="1" ht="16.8" customHeight="1">
      <c r="A658" s="38"/>
      <c r="B658" s="44"/>
      <c r="C658" s="285" t="s">
        <v>1096</v>
      </c>
      <c r="D658" s="285" t="s">
        <v>755</v>
      </c>
      <c r="E658" s="17" t="s">
        <v>19</v>
      </c>
      <c r="F658" s="286">
        <v>0.01</v>
      </c>
      <c r="G658" s="38"/>
      <c r="H658" s="44"/>
    </row>
    <row r="659" s="2" customFormat="1" ht="16.8" customHeight="1">
      <c r="A659" s="38"/>
      <c r="B659" s="44"/>
      <c r="C659" s="281" t="s">
        <v>774</v>
      </c>
      <c r="D659" s="282" t="s">
        <v>774</v>
      </c>
      <c r="E659" s="283" t="s">
        <v>19</v>
      </c>
      <c r="F659" s="284">
        <v>0.32000000000000001</v>
      </c>
      <c r="G659" s="38"/>
      <c r="H659" s="44"/>
    </row>
    <row r="660" s="2" customFormat="1" ht="16.8" customHeight="1">
      <c r="A660" s="38"/>
      <c r="B660" s="44"/>
      <c r="C660" s="285" t="s">
        <v>774</v>
      </c>
      <c r="D660" s="285" t="s">
        <v>1094</v>
      </c>
      <c r="E660" s="17" t="s">
        <v>19</v>
      </c>
      <c r="F660" s="286">
        <v>0.32000000000000001</v>
      </c>
      <c r="G660" s="38"/>
      <c r="H660" s="44"/>
    </row>
    <row r="661" s="2" customFormat="1" ht="16.8" customHeight="1">
      <c r="A661" s="38"/>
      <c r="B661" s="44"/>
      <c r="C661" s="281" t="s">
        <v>669</v>
      </c>
      <c r="D661" s="282" t="s">
        <v>669</v>
      </c>
      <c r="E661" s="283" t="s">
        <v>19</v>
      </c>
      <c r="F661" s="284">
        <v>117.90000000000001</v>
      </c>
      <c r="G661" s="38"/>
      <c r="H661" s="44"/>
    </row>
    <row r="662" s="2" customFormat="1" ht="16.8" customHeight="1">
      <c r="A662" s="38"/>
      <c r="B662" s="44"/>
      <c r="C662" s="285" t="s">
        <v>669</v>
      </c>
      <c r="D662" s="285" t="s">
        <v>3043</v>
      </c>
      <c r="E662" s="17" t="s">
        <v>19</v>
      </c>
      <c r="F662" s="286">
        <v>117.90000000000001</v>
      </c>
      <c r="G662" s="38"/>
      <c r="H662" s="44"/>
    </row>
    <row r="663" s="2" customFormat="1" ht="16.8" customHeight="1">
      <c r="A663" s="38"/>
      <c r="B663" s="44"/>
      <c r="C663" s="281" t="s">
        <v>250</v>
      </c>
      <c r="D663" s="282" t="s">
        <v>250</v>
      </c>
      <c r="E663" s="283" t="s">
        <v>19</v>
      </c>
      <c r="F663" s="284">
        <v>15</v>
      </c>
      <c r="G663" s="38"/>
      <c r="H663" s="44"/>
    </row>
    <row r="664" s="2" customFormat="1" ht="16.8" customHeight="1">
      <c r="A664" s="38"/>
      <c r="B664" s="44"/>
      <c r="C664" s="285" t="s">
        <v>250</v>
      </c>
      <c r="D664" s="285" t="s">
        <v>1011</v>
      </c>
      <c r="E664" s="17" t="s">
        <v>19</v>
      </c>
      <c r="F664" s="286">
        <v>15</v>
      </c>
      <c r="G664" s="38"/>
      <c r="H664" s="44"/>
    </row>
    <row r="665" s="2" customFormat="1" ht="16.8" customHeight="1">
      <c r="A665" s="38"/>
      <c r="B665" s="44"/>
      <c r="C665" s="281" t="s">
        <v>673</v>
      </c>
      <c r="D665" s="282" t="s">
        <v>673</v>
      </c>
      <c r="E665" s="283" t="s">
        <v>19</v>
      </c>
      <c r="F665" s="284">
        <v>99</v>
      </c>
      <c r="G665" s="38"/>
      <c r="H665" s="44"/>
    </row>
    <row r="666" s="2" customFormat="1" ht="16.8" customHeight="1">
      <c r="A666" s="38"/>
      <c r="B666" s="44"/>
      <c r="C666" s="285" t="s">
        <v>673</v>
      </c>
      <c r="D666" s="285" t="s">
        <v>3044</v>
      </c>
      <c r="E666" s="17" t="s">
        <v>19</v>
      </c>
      <c r="F666" s="286">
        <v>99</v>
      </c>
      <c r="G666" s="38"/>
      <c r="H666" s="44"/>
    </row>
    <row r="667" s="2" customFormat="1" ht="16.8" customHeight="1">
      <c r="A667" s="38"/>
      <c r="B667" s="44"/>
      <c r="C667" s="281" t="s">
        <v>636</v>
      </c>
      <c r="D667" s="282" t="s">
        <v>636</v>
      </c>
      <c r="E667" s="283" t="s">
        <v>19</v>
      </c>
      <c r="F667" s="284">
        <v>147</v>
      </c>
      <c r="G667" s="38"/>
      <c r="H667" s="44"/>
    </row>
    <row r="668" s="2" customFormat="1" ht="16.8" customHeight="1">
      <c r="A668" s="38"/>
      <c r="B668" s="44"/>
      <c r="C668" s="285" t="s">
        <v>636</v>
      </c>
      <c r="D668" s="285" t="s">
        <v>3045</v>
      </c>
      <c r="E668" s="17" t="s">
        <v>19</v>
      </c>
      <c r="F668" s="286">
        <v>147</v>
      </c>
      <c r="G668" s="38"/>
      <c r="H668" s="44"/>
    </row>
    <row r="669" s="2" customFormat="1" ht="16.8" customHeight="1">
      <c r="A669" s="38"/>
      <c r="B669" s="44"/>
      <c r="C669" s="281" t="s">
        <v>623</v>
      </c>
      <c r="D669" s="282" t="s">
        <v>623</v>
      </c>
      <c r="E669" s="283" t="s">
        <v>19</v>
      </c>
      <c r="F669" s="284">
        <v>2.7999999999999998</v>
      </c>
      <c r="G669" s="38"/>
      <c r="H669" s="44"/>
    </row>
    <row r="670" s="2" customFormat="1" ht="16.8" customHeight="1">
      <c r="A670" s="38"/>
      <c r="B670" s="44"/>
      <c r="C670" s="285" t="s">
        <v>623</v>
      </c>
      <c r="D670" s="285" t="s">
        <v>1117</v>
      </c>
      <c r="E670" s="17" t="s">
        <v>19</v>
      </c>
      <c r="F670" s="286">
        <v>2.7999999999999998</v>
      </c>
      <c r="G670" s="38"/>
      <c r="H670" s="44"/>
    </row>
    <row r="671" s="2" customFormat="1" ht="16.8" customHeight="1">
      <c r="A671" s="38"/>
      <c r="B671" s="44"/>
      <c r="C671" s="281" t="s">
        <v>628</v>
      </c>
      <c r="D671" s="282" t="s">
        <v>628</v>
      </c>
      <c r="E671" s="283" t="s">
        <v>19</v>
      </c>
      <c r="F671" s="284">
        <v>147</v>
      </c>
      <c r="G671" s="38"/>
      <c r="H671" s="44"/>
    </row>
    <row r="672" s="2" customFormat="1" ht="16.8" customHeight="1">
      <c r="A672" s="38"/>
      <c r="B672" s="44"/>
      <c r="C672" s="285" t="s">
        <v>628</v>
      </c>
      <c r="D672" s="285" t="s">
        <v>3045</v>
      </c>
      <c r="E672" s="17" t="s">
        <v>19</v>
      </c>
      <c r="F672" s="286">
        <v>147</v>
      </c>
      <c r="G672" s="38"/>
      <c r="H672" s="44"/>
    </row>
    <row r="673" s="2" customFormat="1" ht="16.8" customHeight="1">
      <c r="A673" s="38"/>
      <c r="B673" s="44"/>
      <c r="C673" s="281" t="s">
        <v>829</v>
      </c>
      <c r="D673" s="282" t="s">
        <v>829</v>
      </c>
      <c r="E673" s="283" t="s">
        <v>19</v>
      </c>
      <c r="F673" s="284">
        <v>29</v>
      </c>
      <c r="G673" s="38"/>
      <c r="H673" s="44"/>
    </row>
    <row r="674" s="2" customFormat="1" ht="16.8" customHeight="1">
      <c r="A674" s="38"/>
      <c r="B674" s="44"/>
      <c r="C674" s="285" t="s">
        <v>829</v>
      </c>
      <c r="D674" s="285" t="s">
        <v>1108</v>
      </c>
      <c r="E674" s="17" t="s">
        <v>19</v>
      </c>
      <c r="F674" s="286">
        <v>29</v>
      </c>
      <c r="G674" s="38"/>
      <c r="H674" s="44"/>
    </row>
    <row r="675" s="2" customFormat="1" ht="16.8" customHeight="1">
      <c r="A675" s="38"/>
      <c r="B675" s="44"/>
      <c r="C675" s="281" t="s">
        <v>641</v>
      </c>
      <c r="D675" s="282" t="s">
        <v>641</v>
      </c>
      <c r="E675" s="283" t="s">
        <v>19</v>
      </c>
      <c r="F675" s="284">
        <v>29</v>
      </c>
      <c r="G675" s="38"/>
      <c r="H675" s="44"/>
    </row>
    <row r="676" s="2" customFormat="1" ht="16.8" customHeight="1">
      <c r="A676" s="38"/>
      <c r="B676" s="44"/>
      <c r="C676" s="285" t="s">
        <v>641</v>
      </c>
      <c r="D676" s="285" t="s">
        <v>1110</v>
      </c>
      <c r="E676" s="17" t="s">
        <v>19</v>
      </c>
      <c r="F676" s="286">
        <v>29</v>
      </c>
      <c r="G676" s="38"/>
      <c r="H676" s="44"/>
    </row>
    <row r="677" s="2" customFormat="1" ht="16.8" customHeight="1">
      <c r="A677" s="38"/>
      <c r="B677" s="44"/>
      <c r="C677" s="281" t="s">
        <v>646</v>
      </c>
      <c r="D677" s="282" t="s">
        <v>646</v>
      </c>
      <c r="E677" s="283" t="s">
        <v>19</v>
      </c>
      <c r="F677" s="284">
        <v>12</v>
      </c>
      <c r="G677" s="38"/>
      <c r="H677" s="44"/>
    </row>
    <row r="678" s="2" customFormat="1" ht="16.8" customHeight="1">
      <c r="A678" s="38"/>
      <c r="B678" s="44"/>
      <c r="C678" s="285" t="s">
        <v>646</v>
      </c>
      <c r="D678" s="285" t="s">
        <v>1114</v>
      </c>
      <c r="E678" s="17" t="s">
        <v>19</v>
      </c>
      <c r="F678" s="286">
        <v>12</v>
      </c>
      <c r="G678" s="38"/>
      <c r="H678" s="44"/>
    </row>
    <row r="679" s="2" customFormat="1" ht="16.8" customHeight="1">
      <c r="A679" s="38"/>
      <c r="B679" s="44"/>
      <c r="C679" s="281" t="s">
        <v>661</v>
      </c>
      <c r="D679" s="282" t="s">
        <v>661</v>
      </c>
      <c r="E679" s="283" t="s">
        <v>19</v>
      </c>
      <c r="F679" s="284">
        <v>29</v>
      </c>
      <c r="G679" s="38"/>
      <c r="H679" s="44"/>
    </row>
    <row r="680" s="2" customFormat="1" ht="16.8" customHeight="1">
      <c r="A680" s="38"/>
      <c r="B680" s="44"/>
      <c r="C680" s="285" t="s">
        <v>661</v>
      </c>
      <c r="D680" s="285" t="s">
        <v>1110</v>
      </c>
      <c r="E680" s="17" t="s">
        <v>19</v>
      </c>
      <c r="F680" s="286">
        <v>29</v>
      </c>
      <c r="G680" s="38"/>
      <c r="H680" s="44"/>
    </row>
    <row r="681" s="2" customFormat="1" ht="16.8" customHeight="1">
      <c r="A681" s="38"/>
      <c r="B681" s="44"/>
      <c r="C681" s="281" t="s">
        <v>605</v>
      </c>
      <c r="D681" s="282" t="s">
        <v>605</v>
      </c>
      <c r="E681" s="283" t="s">
        <v>19</v>
      </c>
      <c r="F681" s="284">
        <v>29</v>
      </c>
      <c r="G681" s="38"/>
      <c r="H681" s="44"/>
    </row>
    <row r="682" s="2" customFormat="1" ht="16.8" customHeight="1">
      <c r="A682" s="38"/>
      <c r="B682" s="44"/>
      <c r="C682" s="285" t="s">
        <v>605</v>
      </c>
      <c r="D682" s="285" t="s">
        <v>3046</v>
      </c>
      <c r="E682" s="17" t="s">
        <v>19</v>
      </c>
      <c r="F682" s="286">
        <v>29</v>
      </c>
      <c r="G682" s="38"/>
      <c r="H682" s="44"/>
    </row>
    <row r="683" s="2" customFormat="1" ht="16.8" customHeight="1">
      <c r="A683" s="38"/>
      <c r="B683" s="44"/>
      <c r="C683" s="281" t="s">
        <v>610</v>
      </c>
      <c r="D683" s="282" t="s">
        <v>610</v>
      </c>
      <c r="E683" s="283" t="s">
        <v>19</v>
      </c>
      <c r="F683" s="284">
        <v>147</v>
      </c>
      <c r="G683" s="38"/>
      <c r="H683" s="44"/>
    </row>
    <row r="684" s="2" customFormat="1" ht="16.8" customHeight="1">
      <c r="A684" s="38"/>
      <c r="B684" s="44"/>
      <c r="C684" s="285" t="s">
        <v>610</v>
      </c>
      <c r="D684" s="285" t="s">
        <v>3045</v>
      </c>
      <c r="E684" s="17" t="s">
        <v>19</v>
      </c>
      <c r="F684" s="286">
        <v>147</v>
      </c>
      <c r="G684" s="38"/>
      <c r="H684" s="44"/>
    </row>
    <row r="685" s="2" customFormat="1" ht="16.8" customHeight="1">
      <c r="A685" s="38"/>
      <c r="B685" s="44"/>
      <c r="C685" s="281" t="s">
        <v>256</v>
      </c>
      <c r="D685" s="282" t="s">
        <v>256</v>
      </c>
      <c r="E685" s="283" t="s">
        <v>19</v>
      </c>
      <c r="F685" s="284">
        <v>15</v>
      </c>
      <c r="G685" s="38"/>
      <c r="H685" s="44"/>
    </row>
    <row r="686" s="2" customFormat="1" ht="16.8" customHeight="1">
      <c r="A686" s="38"/>
      <c r="B686" s="44"/>
      <c r="C686" s="285" t="s">
        <v>256</v>
      </c>
      <c r="D686" s="285" t="s">
        <v>1011</v>
      </c>
      <c r="E686" s="17" t="s">
        <v>19</v>
      </c>
      <c r="F686" s="286">
        <v>15</v>
      </c>
      <c r="G686" s="38"/>
      <c r="H686" s="44"/>
    </row>
    <row r="687" s="2" customFormat="1" ht="16.8" customHeight="1">
      <c r="A687" s="38"/>
      <c r="B687" s="44"/>
      <c r="C687" s="281" t="s">
        <v>618</v>
      </c>
      <c r="D687" s="282" t="s">
        <v>618</v>
      </c>
      <c r="E687" s="283" t="s">
        <v>19</v>
      </c>
      <c r="F687" s="284">
        <v>12</v>
      </c>
      <c r="G687" s="38"/>
      <c r="H687" s="44"/>
    </row>
    <row r="688" s="2" customFormat="1" ht="16.8" customHeight="1">
      <c r="A688" s="38"/>
      <c r="B688" s="44"/>
      <c r="C688" s="285" t="s">
        <v>618</v>
      </c>
      <c r="D688" s="285" t="s">
        <v>1114</v>
      </c>
      <c r="E688" s="17" t="s">
        <v>19</v>
      </c>
      <c r="F688" s="286">
        <v>12</v>
      </c>
      <c r="G688" s="38"/>
      <c r="H688" s="44"/>
    </row>
    <row r="689" s="2" customFormat="1" ht="16.8" customHeight="1">
      <c r="A689" s="38"/>
      <c r="B689" s="44"/>
      <c r="C689" s="281" t="s">
        <v>649</v>
      </c>
      <c r="D689" s="282" t="s">
        <v>649</v>
      </c>
      <c r="E689" s="283" t="s">
        <v>19</v>
      </c>
      <c r="F689" s="284">
        <v>2.7999999999999998</v>
      </c>
      <c r="G689" s="38"/>
      <c r="H689" s="44"/>
    </row>
    <row r="690" s="2" customFormat="1" ht="16.8" customHeight="1">
      <c r="A690" s="38"/>
      <c r="B690" s="44"/>
      <c r="C690" s="285" t="s">
        <v>649</v>
      </c>
      <c r="D690" s="285" t="s">
        <v>1112</v>
      </c>
      <c r="E690" s="17" t="s">
        <v>19</v>
      </c>
      <c r="F690" s="286">
        <v>2.7999999999999998</v>
      </c>
      <c r="G690" s="38"/>
      <c r="H690" s="44"/>
    </row>
    <row r="691" s="2" customFormat="1" ht="16.8" customHeight="1">
      <c r="A691" s="38"/>
      <c r="B691" s="44"/>
      <c r="C691" s="281" t="s">
        <v>651</v>
      </c>
      <c r="D691" s="282" t="s">
        <v>651</v>
      </c>
      <c r="E691" s="283" t="s">
        <v>19</v>
      </c>
      <c r="F691" s="284">
        <v>2.1000000000000001</v>
      </c>
      <c r="G691" s="38"/>
      <c r="H691" s="44"/>
    </row>
    <row r="692" s="2" customFormat="1" ht="16.8" customHeight="1">
      <c r="A692" s="38"/>
      <c r="B692" s="44"/>
      <c r="C692" s="285" t="s">
        <v>651</v>
      </c>
      <c r="D692" s="285" t="s">
        <v>1106</v>
      </c>
      <c r="E692" s="17" t="s">
        <v>19</v>
      </c>
      <c r="F692" s="286">
        <v>2.1000000000000001</v>
      </c>
      <c r="G692" s="38"/>
      <c r="H692" s="44"/>
    </row>
    <row r="693" s="2" customFormat="1" ht="16.8" customHeight="1">
      <c r="A693" s="38"/>
      <c r="B693" s="44"/>
      <c r="C693" s="281" t="s">
        <v>590</v>
      </c>
      <c r="D693" s="282" t="s">
        <v>590</v>
      </c>
      <c r="E693" s="283" t="s">
        <v>19</v>
      </c>
      <c r="F693" s="284">
        <v>3</v>
      </c>
      <c r="G693" s="38"/>
      <c r="H693" s="44"/>
    </row>
    <row r="694" s="2" customFormat="1" ht="16.8" customHeight="1">
      <c r="A694" s="38"/>
      <c r="B694" s="44"/>
      <c r="C694" s="285" t="s">
        <v>590</v>
      </c>
      <c r="D694" s="285" t="s">
        <v>1121</v>
      </c>
      <c r="E694" s="17" t="s">
        <v>19</v>
      </c>
      <c r="F694" s="286">
        <v>3</v>
      </c>
      <c r="G694" s="38"/>
      <c r="H694" s="44"/>
    </row>
    <row r="695" s="2" customFormat="1" ht="16.8" customHeight="1">
      <c r="A695" s="38"/>
      <c r="B695" s="44"/>
      <c r="C695" s="281" t="s">
        <v>593</v>
      </c>
      <c r="D695" s="282" t="s">
        <v>593</v>
      </c>
      <c r="E695" s="283" t="s">
        <v>19</v>
      </c>
      <c r="F695" s="284">
        <v>37</v>
      </c>
      <c r="G695" s="38"/>
      <c r="H695" s="44"/>
    </row>
    <row r="696" s="2" customFormat="1" ht="16.8" customHeight="1">
      <c r="A696" s="38"/>
      <c r="B696" s="44"/>
      <c r="C696" s="285" t="s">
        <v>593</v>
      </c>
      <c r="D696" s="285" t="s">
        <v>3047</v>
      </c>
      <c r="E696" s="17" t="s">
        <v>19</v>
      </c>
      <c r="F696" s="286">
        <v>37</v>
      </c>
      <c r="G696" s="38"/>
      <c r="H696" s="44"/>
    </row>
    <row r="697" s="2" customFormat="1" ht="16.8" customHeight="1">
      <c r="A697" s="38"/>
      <c r="B697" s="44"/>
      <c r="C697" s="281" t="s">
        <v>595</v>
      </c>
      <c r="D697" s="282" t="s">
        <v>595</v>
      </c>
      <c r="E697" s="283" t="s">
        <v>19</v>
      </c>
      <c r="F697" s="284">
        <v>45</v>
      </c>
      <c r="G697" s="38"/>
      <c r="H697" s="44"/>
    </row>
    <row r="698" s="2" customFormat="1" ht="16.8" customHeight="1">
      <c r="A698" s="38"/>
      <c r="B698" s="44"/>
      <c r="C698" s="285" t="s">
        <v>595</v>
      </c>
      <c r="D698" s="285" t="s">
        <v>3048</v>
      </c>
      <c r="E698" s="17" t="s">
        <v>19</v>
      </c>
      <c r="F698" s="286">
        <v>45</v>
      </c>
      <c r="G698" s="38"/>
      <c r="H698" s="44"/>
    </row>
    <row r="699" s="2" customFormat="1" ht="16.8" customHeight="1">
      <c r="A699" s="38"/>
      <c r="B699" s="44"/>
      <c r="C699" s="281" t="s">
        <v>597</v>
      </c>
      <c r="D699" s="282" t="s">
        <v>597</v>
      </c>
      <c r="E699" s="283" t="s">
        <v>19</v>
      </c>
      <c r="F699" s="284">
        <v>14.042</v>
      </c>
      <c r="G699" s="38"/>
      <c r="H699" s="44"/>
    </row>
    <row r="700" s="2" customFormat="1" ht="16.8" customHeight="1">
      <c r="A700" s="38"/>
      <c r="B700" s="44"/>
      <c r="C700" s="285" t="s">
        <v>597</v>
      </c>
      <c r="D700" s="285" t="s">
        <v>1149</v>
      </c>
      <c r="E700" s="17" t="s">
        <v>19</v>
      </c>
      <c r="F700" s="286">
        <v>14.042</v>
      </c>
      <c r="G700" s="38"/>
      <c r="H700" s="44"/>
    </row>
    <row r="701" s="2" customFormat="1" ht="16.8" customHeight="1">
      <c r="A701" s="38"/>
      <c r="B701" s="44"/>
      <c r="C701" s="281" t="s">
        <v>602</v>
      </c>
      <c r="D701" s="282" t="s">
        <v>602</v>
      </c>
      <c r="E701" s="283" t="s">
        <v>19</v>
      </c>
      <c r="F701" s="284">
        <v>37</v>
      </c>
      <c r="G701" s="38"/>
      <c r="H701" s="44"/>
    </row>
    <row r="702" s="2" customFormat="1" ht="16.8" customHeight="1">
      <c r="A702" s="38"/>
      <c r="B702" s="44"/>
      <c r="C702" s="285" t="s">
        <v>602</v>
      </c>
      <c r="D702" s="285" t="s">
        <v>1137</v>
      </c>
      <c r="E702" s="17" t="s">
        <v>19</v>
      </c>
      <c r="F702" s="286">
        <v>37</v>
      </c>
      <c r="G702" s="38"/>
      <c r="H702" s="44"/>
    </row>
    <row r="703" s="2" customFormat="1" ht="16.8" customHeight="1">
      <c r="A703" s="38"/>
      <c r="B703" s="44"/>
      <c r="C703" s="281" t="s">
        <v>615</v>
      </c>
      <c r="D703" s="282" t="s">
        <v>615</v>
      </c>
      <c r="E703" s="283" t="s">
        <v>19</v>
      </c>
      <c r="F703" s="284">
        <v>45</v>
      </c>
      <c r="G703" s="38"/>
      <c r="H703" s="44"/>
    </row>
    <row r="704" s="2" customFormat="1" ht="16.8" customHeight="1">
      <c r="A704" s="38"/>
      <c r="B704" s="44"/>
      <c r="C704" s="285" t="s">
        <v>615</v>
      </c>
      <c r="D704" s="285" t="s">
        <v>3048</v>
      </c>
      <c r="E704" s="17" t="s">
        <v>19</v>
      </c>
      <c r="F704" s="286">
        <v>45</v>
      </c>
      <c r="G704" s="38"/>
      <c r="H704" s="44"/>
    </row>
    <row r="705" s="2" customFormat="1" ht="16.8" customHeight="1">
      <c r="A705" s="38"/>
      <c r="B705" s="44"/>
      <c r="C705" s="281" t="s">
        <v>656</v>
      </c>
      <c r="D705" s="282" t="s">
        <v>656</v>
      </c>
      <c r="E705" s="283" t="s">
        <v>19</v>
      </c>
      <c r="F705" s="284">
        <v>8</v>
      </c>
      <c r="G705" s="38"/>
      <c r="H705" s="44"/>
    </row>
    <row r="706" s="2" customFormat="1" ht="16.8" customHeight="1">
      <c r="A706" s="38"/>
      <c r="B706" s="44"/>
      <c r="C706" s="285" t="s">
        <v>656</v>
      </c>
      <c r="D706" s="285" t="s">
        <v>1139</v>
      </c>
      <c r="E706" s="17" t="s">
        <v>19</v>
      </c>
      <c r="F706" s="286">
        <v>8</v>
      </c>
      <c r="G706" s="38"/>
      <c r="H706" s="44"/>
    </row>
    <row r="707" s="2" customFormat="1" ht="16.8" customHeight="1">
      <c r="A707" s="38"/>
      <c r="B707" s="44"/>
      <c r="C707" s="281" t="s">
        <v>261</v>
      </c>
      <c r="D707" s="282" t="s">
        <v>261</v>
      </c>
      <c r="E707" s="283" t="s">
        <v>19</v>
      </c>
      <c r="F707" s="284">
        <v>30</v>
      </c>
      <c r="G707" s="38"/>
      <c r="H707" s="44"/>
    </row>
    <row r="708" s="2" customFormat="1" ht="16.8" customHeight="1">
      <c r="A708" s="38"/>
      <c r="B708" s="44"/>
      <c r="C708" s="285" t="s">
        <v>261</v>
      </c>
      <c r="D708" s="285" t="s">
        <v>1027</v>
      </c>
      <c r="E708" s="17" t="s">
        <v>19</v>
      </c>
      <c r="F708" s="286">
        <v>30</v>
      </c>
      <c r="G708" s="38"/>
      <c r="H708" s="44"/>
    </row>
    <row r="709" s="2" customFormat="1" ht="16.8" customHeight="1">
      <c r="A709" s="38"/>
      <c r="B709" s="44"/>
      <c r="C709" s="281" t="s">
        <v>683</v>
      </c>
      <c r="D709" s="282" t="s">
        <v>683</v>
      </c>
      <c r="E709" s="283" t="s">
        <v>19</v>
      </c>
      <c r="F709" s="284">
        <v>18</v>
      </c>
      <c r="G709" s="38"/>
      <c r="H709" s="44"/>
    </row>
    <row r="710" s="2" customFormat="1" ht="16.8" customHeight="1">
      <c r="A710" s="38"/>
      <c r="B710" s="44"/>
      <c r="C710" s="285" t="s">
        <v>683</v>
      </c>
      <c r="D710" s="285" t="s">
        <v>1153</v>
      </c>
      <c r="E710" s="17" t="s">
        <v>19</v>
      </c>
      <c r="F710" s="286">
        <v>18</v>
      </c>
      <c r="G710" s="38"/>
      <c r="H710" s="44"/>
    </row>
    <row r="711" s="2" customFormat="1" ht="16.8" customHeight="1">
      <c r="A711" s="38"/>
      <c r="B711" s="44"/>
      <c r="C711" s="281" t="s">
        <v>680</v>
      </c>
      <c r="D711" s="282" t="s">
        <v>680</v>
      </c>
      <c r="E711" s="283" t="s">
        <v>19</v>
      </c>
      <c r="F711" s="284">
        <v>1</v>
      </c>
      <c r="G711" s="38"/>
      <c r="H711" s="44"/>
    </row>
    <row r="712" s="2" customFormat="1" ht="16.8" customHeight="1">
      <c r="A712" s="38"/>
      <c r="B712" s="44"/>
      <c r="C712" s="285" t="s">
        <v>680</v>
      </c>
      <c r="D712" s="285" t="s">
        <v>1135</v>
      </c>
      <c r="E712" s="17" t="s">
        <v>19</v>
      </c>
      <c r="F712" s="286">
        <v>1</v>
      </c>
      <c r="G712" s="38"/>
      <c r="H712" s="44"/>
    </row>
    <row r="713" s="2" customFormat="1" ht="16.8" customHeight="1">
      <c r="A713" s="38"/>
      <c r="B713" s="44"/>
      <c r="C713" s="281" t="s">
        <v>840</v>
      </c>
      <c r="D713" s="282" t="s">
        <v>840</v>
      </c>
      <c r="E713" s="283" t="s">
        <v>19</v>
      </c>
      <c r="F713" s="284">
        <v>1</v>
      </c>
      <c r="G713" s="38"/>
      <c r="H713" s="44"/>
    </row>
    <row r="714" s="2" customFormat="1" ht="16.8" customHeight="1">
      <c r="A714" s="38"/>
      <c r="B714" s="44"/>
      <c r="C714" s="285" t="s">
        <v>19</v>
      </c>
      <c r="D714" s="285" t="s">
        <v>389</v>
      </c>
      <c r="E714" s="17" t="s">
        <v>19</v>
      </c>
      <c r="F714" s="286">
        <v>0</v>
      </c>
      <c r="G714" s="38"/>
      <c r="H714" s="44"/>
    </row>
    <row r="715" s="2" customFormat="1" ht="16.8" customHeight="1">
      <c r="A715" s="38"/>
      <c r="B715" s="44"/>
      <c r="C715" s="285" t="s">
        <v>840</v>
      </c>
      <c r="D715" s="285" t="s">
        <v>1133</v>
      </c>
      <c r="E715" s="17" t="s">
        <v>19</v>
      </c>
      <c r="F715" s="286">
        <v>1</v>
      </c>
      <c r="G715" s="38"/>
      <c r="H715" s="44"/>
    </row>
    <row r="716" s="2" customFormat="1" ht="16.8" customHeight="1">
      <c r="A716" s="38"/>
      <c r="B716" s="44"/>
      <c r="C716" s="281" t="s">
        <v>676</v>
      </c>
      <c r="D716" s="282" t="s">
        <v>676</v>
      </c>
      <c r="E716" s="283" t="s">
        <v>19</v>
      </c>
      <c r="F716" s="284">
        <v>2</v>
      </c>
      <c r="G716" s="38"/>
      <c r="H716" s="44"/>
    </row>
    <row r="717" s="2" customFormat="1" ht="16.8" customHeight="1">
      <c r="A717" s="38"/>
      <c r="B717" s="44"/>
      <c r="C717" s="285" t="s">
        <v>676</v>
      </c>
      <c r="D717" s="285" t="s">
        <v>1142</v>
      </c>
      <c r="E717" s="17" t="s">
        <v>19</v>
      </c>
      <c r="F717" s="286">
        <v>2</v>
      </c>
      <c r="G717" s="38"/>
      <c r="H717" s="44"/>
    </row>
    <row r="718" s="2" customFormat="1" ht="16.8" customHeight="1">
      <c r="A718" s="38"/>
      <c r="B718" s="44"/>
      <c r="C718" s="281" t="s">
        <v>1144</v>
      </c>
      <c r="D718" s="282" t="s">
        <v>1144</v>
      </c>
      <c r="E718" s="283" t="s">
        <v>19</v>
      </c>
      <c r="F718" s="284">
        <v>1</v>
      </c>
      <c r="G718" s="38"/>
      <c r="H718" s="44"/>
    </row>
    <row r="719" s="2" customFormat="1" ht="16.8" customHeight="1">
      <c r="A719" s="38"/>
      <c r="B719" s="44"/>
      <c r="C719" s="285" t="s">
        <v>1144</v>
      </c>
      <c r="D719" s="285" t="s">
        <v>1145</v>
      </c>
      <c r="E719" s="17" t="s">
        <v>19</v>
      </c>
      <c r="F719" s="286">
        <v>1</v>
      </c>
      <c r="G719" s="38"/>
      <c r="H719" s="44"/>
    </row>
    <row r="720" s="2" customFormat="1" ht="16.8" customHeight="1">
      <c r="A720" s="38"/>
      <c r="B720" s="44"/>
      <c r="C720" s="281" t="s">
        <v>1123</v>
      </c>
      <c r="D720" s="282" t="s">
        <v>1123</v>
      </c>
      <c r="E720" s="283" t="s">
        <v>19</v>
      </c>
      <c r="F720" s="284">
        <v>1</v>
      </c>
      <c r="G720" s="38"/>
      <c r="H720" s="44"/>
    </row>
    <row r="721" s="2" customFormat="1" ht="16.8" customHeight="1">
      <c r="A721" s="38"/>
      <c r="B721" s="44"/>
      <c r="C721" s="285" t="s">
        <v>1123</v>
      </c>
      <c r="D721" s="285" t="s">
        <v>1124</v>
      </c>
      <c r="E721" s="17" t="s">
        <v>19</v>
      </c>
      <c r="F721" s="286">
        <v>1</v>
      </c>
      <c r="G721" s="38"/>
      <c r="H721" s="44"/>
    </row>
    <row r="722" s="2" customFormat="1" ht="16.8" customHeight="1">
      <c r="A722" s="38"/>
      <c r="B722" s="44"/>
      <c r="C722" s="281" t="s">
        <v>1126</v>
      </c>
      <c r="D722" s="282" t="s">
        <v>1126</v>
      </c>
      <c r="E722" s="283" t="s">
        <v>19</v>
      </c>
      <c r="F722" s="284">
        <v>1</v>
      </c>
      <c r="G722" s="38"/>
      <c r="H722" s="44"/>
    </row>
    <row r="723" s="2" customFormat="1" ht="16.8" customHeight="1">
      <c r="A723" s="38"/>
      <c r="B723" s="44"/>
      <c r="C723" s="285" t="s">
        <v>1126</v>
      </c>
      <c r="D723" s="285" t="s">
        <v>1124</v>
      </c>
      <c r="E723" s="17" t="s">
        <v>19</v>
      </c>
      <c r="F723" s="286">
        <v>1</v>
      </c>
      <c r="G723" s="38"/>
      <c r="H723" s="44"/>
    </row>
    <row r="724" s="2" customFormat="1" ht="16.8" customHeight="1">
      <c r="A724" s="38"/>
      <c r="B724" s="44"/>
      <c r="C724" s="281" t="s">
        <v>1128</v>
      </c>
      <c r="D724" s="282" t="s">
        <v>1128</v>
      </c>
      <c r="E724" s="283" t="s">
        <v>19</v>
      </c>
      <c r="F724" s="284">
        <v>1</v>
      </c>
      <c r="G724" s="38"/>
      <c r="H724" s="44"/>
    </row>
    <row r="725" s="2" customFormat="1" ht="16.8" customHeight="1">
      <c r="A725" s="38"/>
      <c r="B725" s="44"/>
      <c r="C725" s="285" t="s">
        <v>1128</v>
      </c>
      <c r="D725" s="285" t="s">
        <v>1124</v>
      </c>
      <c r="E725" s="17" t="s">
        <v>19</v>
      </c>
      <c r="F725" s="286">
        <v>1</v>
      </c>
      <c r="G725" s="38"/>
      <c r="H725" s="44"/>
    </row>
    <row r="726" s="2" customFormat="1" ht="16.8" customHeight="1">
      <c r="A726" s="38"/>
      <c r="B726" s="44"/>
      <c r="C726" s="281" t="s">
        <v>1130</v>
      </c>
      <c r="D726" s="282" t="s">
        <v>1130</v>
      </c>
      <c r="E726" s="283" t="s">
        <v>19</v>
      </c>
      <c r="F726" s="284">
        <v>4</v>
      </c>
      <c r="G726" s="38"/>
      <c r="H726" s="44"/>
    </row>
    <row r="727" s="2" customFormat="1" ht="16.8" customHeight="1">
      <c r="A727" s="38"/>
      <c r="B727" s="44"/>
      <c r="C727" s="285" t="s">
        <v>1130</v>
      </c>
      <c r="D727" s="285" t="s">
        <v>1131</v>
      </c>
      <c r="E727" s="17" t="s">
        <v>19</v>
      </c>
      <c r="F727" s="286">
        <v>4</v>
      </c>
      <c r="G727" s="38"/>
      <c r="H727" s="44"/>
    </row>
    <row r="728" s="2" customFormat="1" ht="16.8" customHeight="1">
      <c r="A728" s="38"/>
      <c r="B728" s="44"/>
      <c r="C728" s="281" t="s">
        <v>289</v>
      </c>
      <c r="D728" s="282" t="s">
        <v>289</v>
      </c>
      <c r="E728" s="283" t="s">
        <v>19</v>
      </c>
      <c r="F728" s="284">
        <v>15</v>
      </c>
      <c r="G728" s="38"/>
      <c r="H728" s="44"/>
    </row>
    <row r="729" s="2" customFormat="1" ht="16.8" customHeight="1">
      <c r="A729" s="38"/>
      <c r="B729" s="44"/>
      <c r="C729" s="285" t="s">
        <v>289</v>
      </c>
      <c r="D729" s="285" t="s">
        <v>1011</v>
      </c>
      <c r="E729" s="17" t="s">
        <v>19</v>
      </c>
      <c r="F729" s="286">
        <v>15</v>
      </c>
      <c r="G729" s="38"/>
      <c r="H729" s="44"/>
    </row>
    <row r="730" s="2" customFormat="1" ht="16.8" customHeight="1">
      <c r="A730" s="38"/>
      <c r="B730" s="44"/>
      <c r="C730" s="281" t="s">
        <v>1159</v>
      </c>
      <c r="D730" s="282" t="s">
        <v>1159</v>
      </c>
      <c r="E730" s="283" t="s">
        <v>19</v>
      </c>
      <c r="F730" s="284">
        <v>617.02499999999998</v>
      </c>
      <c r="G730" s="38"/>
      <c r="H730" s="44"/>
    </row>
    <row r="731" s="2" customFormat="1" ht="16.8" customHeight="1">
      <c r="A731" s="38"/>
      <c r="B731" s="44"/>
      <c r="C731" s="285" t="s">
        <v>1159</v>
      </c>
      <c r="D731" s="285" t="s">
        <v>1160</v>
      </c>
      <c r="E731" s="17" t="s">
        <v>19</v>
      </c>
      <c r="F731" s="286">
        <v>617.02499999999998</v>
      </c>
      <c r="G731" s="38"/>
      <c r="H731" s="44"/>
    </row>
    <row r="732" s="2" customFormat="1" ht="16.8" customHeight="1">
      <c r="A732" s="38"/>
      <c r="B732" s="44"/>
      <c r="C732" s="281" t="s">
        <v>125</v>
      </c>
      <c r="D732" s="282" t="s">
        <v>125</v>
      </c>
      <c r="E732" s="283" t="s">
        <v>19</v>
      </c>
      <c r="F732" s="284">
        <v>15</v>
      </c>
      <c r="G732" s="38"/>
      <c r="H732" s="44"/>
    </row>
    <row r="733" s="2" customFormat="1" ht="16.8" customHeight="1">
      <c r="A733" s="38"/>
      <c r="B733" s="44"/>
      <c r="C733" s="285" t="s">
        <v>125</v>
      </c>
      <c r="D733" s="285" t="s">
        <v>1011</v>
      </c>
      <c r="E733" s="17" t="s">
        <v>19</v>
      </c>
      <c r="F733" s="286">
        <v>15</v>
      </c>
      <c r="G733" s="38"/>
      <c r="H733" s="44"/>
    </row>
    <row r="734" s="2" customFormat="1" ht="16.8" customHeight="1">
      <c r="A734" s="38"/>
      <c r="B734" s="44"/>
      <c r="C734" s="281" t="s">
        <v>3049</v>
      </c>
      <c r="D734" s="282" t="s">
        <v>3049</v>
      </c>
      <c r="E734" s="283" t="s">
        <v>19</v>
      </c>
      <c r="F734" s="284">
        <v>22.050000000000001</v>
      </c>
      <c r="G734" s="38"/>
      <c r="H734" s="44"/>
    </row>
    <row r="735" s="2" customFormat="1" ht="16.8" customHeight="1">
      <c r="A735" s="38"/>
      <c r="B735" s="44"/>
      <c r="C735" s="285" t="s">
        <v>3049</v>
      </c>
      <c r="D735" s="285" t="s">
        <v>3050</v>
      </c>
      <c r="E735" s="17" t="s">
        <v>19</v>
      </c>
      <c r="F735" s="286">
        <v>22.050000000000001</v>
      </c>
      <c r="G735" s="38"/>
      <c r="H735" s="44"/>
    </row>
    <row r="736" s="2" customFormat="1" ht="16.8" customHeight="1">
      <c r="A736" s="38"/>
      <c r="B736" s="44"/>
      <c r="C736" s="281" t="s">
        <v>2993</v>
      </c>
      <c r="D736" s="282" t="s">
        <v>2993</v>
      </c>
      <c r="E736" s="283" t="s">
        <v>19</v>
      </c>
      <c r="F736" s="284">
        <v>8.75</v>
      </c>
      <c r="G736" s="38"/>
      <c r="H736" s="44"/>
    </row>
    <row r="737" s="2" customFormat="1" ht="16.8" customHeight="1">
      <c r="A737" s="38"/>
      <c r="B737" s="44"/>
      <c r="C737" s="285" t="s">
        <v>2993</v>
      </c>
      <c r="D737" s="285" t="s">
        <v>3051</v>
      </c>
      <c r="E737" s="17" t="s">
        <v>19</v>
      </c>
      <c r="F737" s="286">
        <v>8.75</v>
      </c>
      <c r="G737" s="38"/>
      <c r="H737" s="44"/>
    </row>
    <row r="738" s="2" customFormat="1" ht="16.8" customHeight="1">
      <c r="A738" s="38"/>
      <c r="B738" s="44"/>
      <c r="C738" s="281" t="s">
        <v>3052</v>
      </c>
      <c r="D738" s="282" t="s">
        <v>3052</v>
      </c>
      <c r="E738" s="283" t="s">
        <v>19</v>
      </c>
      <c r="F738" s="284">
        <v>72</v>
      </c>
      <c r="G738" s="38"/>
      <c r="H738" s="44"/>
    </row>
    <row r="739" s="2" customFormat="1" ht="16.8" customHeight="1">
      <c r="A739" s="38"/>
      <c r="B739" s="44"/>
      <c r="C739" s="285" t="s">
        <v>3052</v>
      </c>
      <c r="D739" s="285" t="s">
        <v>3053</v>
      </c>
      <c r="E739" s="17" t="s">
        <v>19</v>
      </c>
      <c r="F739" s="286">
        <v>72</v>
      </c>
      <c r="G739" s="38"/>
      <c r="H739" s="44"/>
    </row>
    <row r="740" s="2" customFormat="1" ht="16.8" customHeight="1">
      <c r="A740" s="38"/>
      <c r="B740" s="44"/>
      <c r="C740" s="281" t="s">
        <v>3054</v>
      </c>
      <c r="D740" s="282" t="s">
        <v>3054</v>
      </c>
      <c r="E740" s="283" t="s">
        <v>19</v>
      </c>
      <c r="F740" s="284">
        <v>36</v>
      </c>
      <c r="G740" s="38"/>
      <c r="H740" s="44"/>
    </row>
    <row r="741" s="2" customFormat="1" ht="16.8" customHeight="1">
      <c r="A741" s="38"/>
      <c r="B741" s="44"/>
      <c r="C741" s="285" t="s">
        <v>3054</v>
      </c>
      <c r="D741" s="285" t="s">
        <v>3055</v>
      </c>
      <c r="E741" s="17" t="s">
        <v>19</v>
      </c>
      <c r="F741" s="286">
        <v>36</v>
      </c>
      <c r="G741" s="38"/>
      <c r="H741" s="44"/>
    </row>
    <row r="742" s="2" customFormat="1" ht="16.8" customHeight="1">
      <c r="A742" s="38"/>
      <c r="B742" s="44"/>
      <c r="C742" s="281" t="s">
        <v>3056</v>
      </c>
      <c r="D742" s="282" t="s">
        <v>3056</v>
      </c>
      <c r="E742" s="283" t="s">
        <v>19</v>
      </c>
      <c r="F742" s="284">
        <v>36</v>
      </c>
      <c r="G742" s="38"/>
      <c r="H742" s="44"/>
    </row>
    <row r="743" s="2" customFormat="1" ht="16.8" customHeight="1">
      <c r="A743" s="38"/>
      <c r="B743" s="44"/>
      <c r="C743" s="285" t="s">
        <v>3056</v>
      </c>
      <c r="D743" s="285" t="s">
        <v>3055</v>
      </c>
      <c r="E743" s="17" t="s">
        <v>19</v>
      </c>
      <c r="F743" s="286">
        <v>36</v>
      </c>
      <c r="G743" s="38"/>
      <c r="H743" s="44"/>
    </row>
    <row r="744" s="2" customFormat="1" ht="16.8" customHeight="1">
      <c r="A744" s="38"/>
      <c r="B744" s="44"/>
      <c r="C744" s="281" t="s">
        <v>2963</v>
      </c>
      <c r="D744" s="282" t="s">
        <v>2963</v>
      </c>
      <c r="E744" s="283" t="s">
        <v>19</v>
      </c>
      <c r="F744" s="284">
        <v>1.8</v>
      </c>
      <c r="G744" s="38"/>
      <c r="H744" s="44"/>
    </row>
    <row r="745" s="2" customFormat="1" ht="16.8" customHeight="1">
      <c r="A745" s="38"/>
      <c r="B745" s="44"/>
      <c r="C745" s="285" t="s">
        <v>2963</v>
      </c>
      <c r="D745" s="285" t="s">
        <v>3057</v>
      </c>
      <c r="E745" s="17" t="s">
        <v>19</v>
      </c>
      <c r="F745" s="286">
        <v>1.8</v>
      </c>
      <c r="G745" s="38"/>
      <c r="H745" s="44"/>
    </row>
    <row r="746" s="2" customFormat="1" ht="16.8" customHeight="1">
      <c r="A746" s="38"/>
      <c r="B746" s="44"/>
      <c r="C746" s="281" t="s">
        <v>2933</v>
      </c>
      <c r="D746" s="282" t="s">
        <v>2933</v>
      </c>
      <c r="E746" s="283" t="s">
        <v>19</v>
      </c>
      <c r="F746" s="284">
        <v>72</v>
      </c>
      <c r="G746" s="38"/>
      <c r="H746" s="44"/>
    </row>
    <row r="747" s="2" customFormat="1" ht="16.8" customHeight="1">
      <c r="A747" s="38"/>
      <c r="B747" s="44"/>
      <c r="C747" s="285" t="s">
        <v>2933</v>
      </c>
      <c r="D747" s="285" t="s">
        <v>3053</v>
      </c>
      <c r="E747" s="17" t="s">
        <v>19</v>
      </c>
      <c r="F747" s="286">
        <v>72</v>
      </c>
      <c r="G747" s="38"/>
      <c r="H747" s="44"/>
    </row>
    <row r="748" s="2" customFormat="1" ht="16.8" customHeight="1">
      <c r="A748" s="38"/>
      <c r="B748" s="44"/>
      <c r="C748" s="281" t="s">
        <v>2935</v>
      </c>
      <c r="D748" s="282" t="s">
        <v>2935</v>
      </c>
      <c r="E748" s="283" t="s">
        <v>19</v>
      </c>
      <c r="F748" s="284">
        <v>4</v>
      </c>
      <c r="G748" s="38"/>
      <c r="H748" s="44"/>
    </row>
    <row r="749" s="2" customFormat="1" ht="16.8" customHeight="1">
      <c r="A749" s="38"/>
      <c r="B749" s="44"/>
      <c r="C749" s="285" t="s">
        <v>2935</v>
      </c>
      <c r="D749" s="285" t="s">
        <v>3058</v>
      </c>
      <c r="E749" s="17" t="s">
        <v>19</v>
      </c>
      <c r="F749" s="286">
        <v>4</v>
      </c>
      <c r="G749" s="38"/>
      <c r="H749" s="44"/>
    </row>
    <row r="750" s="2" customFormat="1" ht="16.8" customHeight="1">
      <c r="A750" s="38"/>
      <c r="B750" s="44"/>
      <c r="C750" s="281" t="s">
        <v>3059</v>
      </c>
      <c r="D750" s="282" t="s">
        <v>3059</v>
      </c>
      <c r="E750" s="283" t="s">
        <v>19</v>
      </c>
      <c r="F750" s="284">
        <v>20</v>
      </c>
      <c r="G750" s="38"/>
      <c r="H750" s="44"/>
    </row>
    <row r="751" s="2" customFormat="1" ht="16.8" customHeight="1">
      <c r="A751" s="38"/>
      <c r="B751" s="44"/>
      <c r="C751" s="285" t="s">
        <v>3059</v>
      </c>
      <c r="D751" s="285" t="s">
        <v>3060</v>
      </c>
      <c r="E751" s="17" t="s">
        <v>19</v>
      </c>
      <c r="F751" s="286">
        <v>20</v>
      </c>
      <c r="G751" s="38"/>
      <c r="H751" s="44"/>
    </row>
    <row r="752" s="2" customFormat="1" ht="16.8" customHeight="1">
      <c r="A752" s="38"/>
      <c r="B752" s="44"/>
      <c r="C752" s="281" t="s">
        <v>3061</v>
      </c>
      <c r="D752" s="282" t="s">
        <v>3061</v>
      </c>
      <c r="E752" s="283" t="s">
        <v>19</v>
      </c>
      <c r="F752" s="284">
        <v>112</v>
      </c>
      <c r="G752" s="38"/>
      <c r="H752" s="44"/>
    </row>
    <row r="753" s="2" customFormat="1" ht="16.8" customHeight="1">
      <c r="A753" s="38"/>
      <c r="B753" s="44"/>
      <c r="C753" s="285" t="s">
        <v>3061</v>
      </c>
      <c r="D753" s="285" t="s">
        <v>3062</v>
      </c>
      <c r="E753" s="17" t="s">
        <v>19</v>
      </c>
      <c r="F753" s="286">
        <v>112</v>
      </c>
      <c r="G753" s="38"/>
      <c r="H753" s="44"/>
    </row>
    <row r="754" s="2" customFormat="1" ht="16.8" customHeight="1">
      <c r="A754" s="38"/>
      <c r="B754" s="44"/>
      <c r="C754" s="281" t="s">
        <v>2965</v>
      </c>
      <c r="D754" s="282" t="s">
        <v>2965</v>
      </c>
      <c r="E754" s="283" t="s">
        <v>19</v>
      </c>
      <c r="F754" s="284">
        <v>112</v>
      </c>
      <c r="G754" s="38"/>
      <c r="H754" s="44"/>
    </row>
    <row r="755" s="2" customFormat="1" ht="16.8" customHeight="1">
      <c r="A755" s="38"/>
      <c r="B755" s="44"/>
      <c r="C755" s="285" t="s">
        <v>2965</v>
      </c>
      <c r="D755" s="285" t="s">
        <v>3063</v>
      </c>
      <c r="E755" s="17" t="s">
        <v>19</v>
      </c>
      <c r="F755" s="286">
        <v>112</v>
      </c>
      <c r="G755" s="38"/>
      <c r="H755" s="44"/>
    </row>
    <row r="756" s="2" customFormat="1" ht="16.8" customHeight="1">
      <c r="A756" s="38"/>
      <c r="B756" s="44"/>
      <c r="C756" s="281" t="s">
        <v>2967</v>
      </c>
      <c r="D756" s="282" t="s">
        <v>2967</v>
      </c>
      <c r="E756" s="283" t="s">
        <v>19</v>
      </c>
      <c r="F756" s="284">
        <v>7</v>
      </c>
      <c r="G756" s="38"/>
      <c r="H756" s="44"/>
    </row>
    <row r="757" s="2" customFormat="1" ht="16.8" customHeight="1">
      <c r="A757" s="38"/>
      <c r="B757" s="44"/>
      <c r="C757" s="285" t="s">
        <v>2967</v>
      </c>
      <c r="D757" s="285" t="s">
        <v>3064</v>
      </c>
      <c r="E757" s="17" t="s">
        <v>19</v>
      </c>
      <c r="F757" s="286">
        <v>7</v>
      </c>
      <c r="G757" s="38"/>
      <c r="H757" s="44"/>
    </row>
    <row r="758" s="2" customFormat="1" ht="16.8" customHeight="1">
      <c r="A758" s="38"/>
      <c r="B758" s="44"/>
      <c r="C758" s="281" t="s">
        <v>2969</v>
      </c>
      <c r="D758" s="282" t="s">
        <v>2969</v>
      </c>
      <c r="E758" s="283" t="s">
        <v>19</v>
      </c>
      <c r="F758" s="284">
        <v>7</v>
      </c>
      <c r="G758" s="38"/>
      <c r="H758" s="44"/>
    </row>
    <row r="759" s="2" customFormat="1" ht="16.8" customHeight="1">
      <c r="A759" s="38"/>
      <c r="B759" s="44"/>
      <c r="C759" s="285" t="s">
        <v>2969</v>
      </c>
      <c r="D759" s="285" t="s">
        <v>3065</v>
      </c>
      <c r="E759" s="17" t="s">
        <v>19</v>
      </c>
      <c r="F759" s="286">
        <v>7</v>
      </c>
      <c r="G759" s="38"/>
      <c r="H759" s="44"/>
    </row>
    <row r="760" s="2" customFormat="1" ht="16.8" customHeight="1">
      <c r="A760" s="38"/>
      <c r="B760" s="44"/>
      <c r="C760" s="281" t="s">
        <v>3066</v>
      </c>
      <c r="D760" s="282" t="s">
        <v>3066</v>
      </c>
      <c r="E760" s="283" t="s">
        <v>19</v>
      </c>
      <c r="F760" s="284">
        <v>12</v>
      </c>
      <c r="G760" s="38"/>
      <c r="H760" s="44"/>
    </row>
    <row r="761" s="2" customFormat="1" ht="16.8" customHeight="1">
      <c r="A761" s="38"/>
      <c r="B761" s="44"/>
      <c r="C761" s="285" t="s">
        <v>3066</v>
      </c>
      <c r="D761" s="285" t="s">
        <v>3067</v>
      </c>
      <c r="E761" s="17" t="s">
        <v>19</v>
      </c>
      <c r="F761" s="286">
        <v>12</v>
      </c>
      <c r="G761" s="38"/>
      <c r="H761" s="44"/>
    </row>
    <row r="762" s="2" customFormat="1" ht="16.8" customHeight="1">
      <c r="A762" s="38"/>
      <c r="B762" s="44"/>
      <c r="C762" s="281" t="s">
        <v>3068</v>
      </c>
      <c r="D762" s="282" t="s">
        <v>3068</v>
      </c>
      <c r="E762" s="283" t="s">
        <v>19</v>
      </c>
      <c r="F762" s="284">
        <v>12</v>
      </c>
      <c r="G762" s="38"/>
      <c r="H762" s="44"/>
    </row>
    <row r="763" s="2" customFormat="1" ht="16.8" customHeight="1">
      <c r="A763" s="38"/>
      <c r="B763" s="44"/>
      <c r="C763" s="285" t="s">
        <v>3068</v>
      </c>
      <c r="D763" s="285" t="s">
        <v>3069</v>
      </c>
      <c r="E763" s="17" t="s">
        <v>19</v>
      </c>
      <c r="F763" s="286">
        <v>12</v>
      </c>
      <c r="G763" s="38"/>
      <c r="H763" s="44"/>
    </row>
    <row r="764" s="2" customFormat="1" ht="16.8" customHeight="1">
      <c r="A764" s="38"/>
      <c r="B764" s="44"/>
      <c r="C764" s="281" t="s">
        <v>3010</v>
      </c>
      <c r="D764" s="282" t="s">
        <v>3010</v>
      </c>
      <c r="E764" s="283" t="s">
        <v>19</v>
      </c>
      <c r="F764" s="284">
        <v>7</v>
      </c>
      <c r="G764" s="38"/>
      <c r="H764" s="44"/>
    </row>
    <row r="765" s="2" customFormat="1" ht="16.8" customHeight="1">
      <c r="A765" s="38"/>
      <c r="B765" s="44"/>
      <c r="C765" s="285" t="s">
        <v>3010</v>
      </c>
      <c r="D765" s="285" t="s">
        <v>3070</v>
      </c>
      <c r="E765" s="17" t="s">
        <v>19</v>
      </c>
      <c r="F765" s="286">
        <v>7</v>
      </c>
      <c r="G765" s="38"/>
      <c r="H765" s="44"/>
    </row>
    <row r="766" s="2" customFormat="1" ht="16.8" customHeight="1">
      <c r="A766" s="38"/>
      <c r="B766" s="44"/>
      <c r="C766" s="281" t="s">
        <v>3071</v>
      </c>
      <c r="D766" s="282" t="s">
        <v>3071</v>
      </c>
      <c r="E766" s="283" t="s">
        <v>19</v>
      </c>
      <c r="F766" s="284">
        <v>8</v>
      </c>
      <c r="G766" s="38"/>
      <c r="H766" s="44"/>
    </row>
    <row r="767" s="2" customFormat="1" ht="16.8" customHeight="1">
      <c r="A767" s="38"/>
      <c r="B767" s="44"/>
      <c r="C767" s="285" t="s">
        <v>3071</v>
      </c>
      <c r="D767" s="285" t="s">
        <v>3072</v>
      </c>
      <c r="E767" s="17" t="s">
        <v>19</v>
      </c>
      <c r="F767" s="286">
        <v>8</v>
      </c>
      <c r="G767" s="38"/>
      <c r="H767" s="44"/>
    </row>
    <row r="768" s="2" customFormat="1" ht="16.8" customHeight="1">
      <c r="A768" s="38"/>
      <c r="B768" s="44"/>
      <c r="C768" s="281" t="s">
        <v>3073</v>
      </c>
      <c r="D768" s="282" t="s">
        <v>3073</v>
      </c>
      <c r="E768" s="283" t="s">
        <v>19</v>
      </c>
      <c r="F768" s="284">
        <v>48</v>
      </c>
      <c r="G768" s="38"/>
      <c r="H768" s="44"/>
    </row>
    <row r="769" s="2" customFormat="1" ht="16.8" customHeight="1">
      <c r="A769" s="38"/>
      <c r="B769" s="44"/>
      <c r="C769" s="285" t="s">
        <v>3073</v>
      </c>
      <c r="D769" s="285" t="s">
        <v>3074</v>
      </c>
      <c r="E769" s="17" t="s">
        <v>19</v>
      </c>
      <c r="F769" s="286">
        <v>48</v>
      </c>
      <c r="G769" s="38"/>
      <c r="H769" s="44"/>
    </row>
    <row r="770" s="2" customFormat="1" ht="16.8" customHeight="1">
      <c r="A770" s="38"/>
      <c r="B770" s="44"/>
      <c r="C770" s="281" t="s">
        <v>3075</v>
      </c>
      <c r="D770" s="282" t="s">
        <v>3075</v>
      </c>
      <c r="E770" s="283" t="s">
        <v>19</v>
      </c>
      <c r="F770" s="284">
        <v>48</v>
      </c>
      <c r="G770" s="38"/>
      <c r="H770" s="44"/>
    </row>
    <row r="771" s="2" customFormat="1" ht="16.8" customHeight="1">
      <c r="A771" s="38"/>
      <c r="B771" s="44"/>
      <c r="C771" s="285" t="s">
        <v>3075</v>
      </c>
      <c r="D771" s="285" t="s">
        <v>3074</v>
      </c>
      <c r="E771" s="17" t="s">
        <v>19</v>
      </c>
      <c r="F771" s="286">
        <v>48</v>
      </c>
      <c r="G771" s="38"/>
      <c r="H771" s="44"/>
    </row>
    <row r="772" s="2" customFormat="1" ht="16.8" customHeight="1">
      <c r="A772" s="38"/>
      <c r="B772" s="44"/>
      <c r="C772" s="281" t="s">
        <v>3076</v>
      </c>
      <c r="D772" s="282" t="s">
        <v>3076</v>
      </c>
      <c r="E772" s="283" t="s">
        <v>19</v>
      </c>
      <c r="F772" s="284">
        <v>33.899999999999999</v>
      </c>
      <c r="G772" s="38"/>
      <c r="H772" s="44"/>
    </row>
    <row r="773" s="2" customFormat="1" ht="16.8" customHeight="1">
      <c r="A773" s="38"/>
      <c r="B773" s="44"/>
      <c r="C773" s="285" t="s">
        <v>3076</v>
      </c>
      <c r="D773" s="285" t="s">
        <v>3077</v>
      </c>
      <c r="E773" s="17" t="s">
        <v>19</v>
      </c>
      <c r="F773" s="286">
        <v>33.899999999999999</v>
      </c>
      <c r="G773" s="38"/>
      <c r="H773" s="44"/>
    </row>
    <row r="774" s="2" customFormat="1" ht="16.8" customHeight="1">
      <c r="A774" s="38"/>
      <c r="B774" s="44"/>
      <c r="C774" s="281" t="s">
        <v>3078</v>
      </c>
      <c r="D774" s="282" t="s">
        <v>3078</v>
      </c>
      <c r="E774" s="283" t="s">
        <v>19</v>
      </c>
      <c r="F774" s="284">
        <v>2.7999999999999998</v>
      </c>
      <c r="G774" s="38"/>
      <c r="H774" s="44"/>
    </row>
    <row r="775" s="2" customFormat="1" ht="16.8" customHeight="1">
      <c r="A775" s="38"/>
      <c r="B775" s="44"/>
      <c r="C775" s="285" t="s">
        <v>3078</v>
      </c>
      <c r="D775" s="285" t="s">
        <v>3079</v>
      </c>
      <c r="E775" s="17" t="s">
        <v>19</v>
      </c>
      <c r="F775" s="286">
        <v>2.7999999999999998</v>
      </c>
      <c r="G775" s="38"/>
      <c r="H775" s="44"/>
    </row>
    <row r="776" s="2" customFormat="1" ht="16.8" customHeight="1">
      <c r="A776" s="38"/>
      <c r="B776" s="44"/>
      <c r="C776" s="281" t="s">
        <v>3080</v>
      </c>
      <c r="D776" s="282" t="s">
        <v>3080</v>
      </c>
      <c r="E776" s="283" t="s">
        <v>19</v>
      </c>
      <c r="F776" s="284">
        <v>6.4000000000000004</v>
      </c>
      <c r="G776" s="38"/>
      <c r="H776" s="44"/>
    </row>
    <row r="777" s="2" customFormat="1" ht="16.8" customHeight="1">
      <c r="A777" s="38"/>
      <c r="B777" s="44"/>
      <c r="C777" s="285" t="s">
        <v>3080</v>
      </c>
      <c r="D777" s="285" t="s">
        <v>3081</v>
      </c>
      <c r="E777" s="17" t="s">
        <v>19</v>
      </c>
      <c r="F777" s="286">
        <v>6.4000000000000004</v>
      </c>
      <c r="G777" s="38"/>
      <c r="H777" s="44"/>
    </row>
    <row r="778" s="2" customFormat="1" ht="16.8" customHeight="1">
      <c r="A778" s="38"/>
      <c r="B778" s="44"/>
      <c r="C778" s="281" t="s">
        <v>3082</v>
      </c>
      <c r="D778" s="282" t="s">
        <v>3082</v>
      </c>
      <c r="E778" s="283" t="s">
        <v>19</v>
      </c>
      <c r="F778" s="284">
        <v>6.4000000000000004</v>
      </c>
      <c r="G778" s="38"/>
      <c r="H778" s="44"/>
    </row>
    <row r="779" s="2" customFormat="1" ht="16.8" customHeight="1">
      <c r="A779" s="38"/>
      <c r="B779" s="44"/>
      <c r="C779" s="285" t="s">
        <v>3082</v>
      </c>
      <c r="D779" s="285" t="s">
        <v>3083</v>
      </c>
      <c r="E779" s="17" t="s">
        <v>19</v>
      </c>
      <c r="F779" s="286">
        <v>6.4000000000000004</v>
      </c>
      <c r="G779" s="38"/>
      <c r="H779" s="44"/>
    </row>
    <row r="780" s="2" customFormat="1" ht="16.8" customHeight="1">
      <c r="A780" s="38"/>
      <c r="B780" s="44"/>
      <c r="C780" s="281" t="s">
        <v>3084</v>
      </c>
      <c r="D780" s="282" t="s">
        <v>3084</v>
      </c>
      <c r="E780" s="283" t="s">
        <v>19</v>
      </c>
      <c r="F780" s="284">
        <v>0.41999999999999998</v>
      </c>
      <c r="G780" s="38"/>
      <c r="H780" s="44"/>
    </row>
    <row r="781" s="2" customFormat="1" ht="16.8" customHeight="1">
      <c r="A781" s="38"/>
      <c r="B781" s="44"/>
      <c r="C781" s="285" t="s">
        <v>3084</v>
      </c>
      <c r="D781" s="285" t="s">
        <v>3085</v>
      </c>
      <c r="E781" s="17" t="s">
        <v>19</v>
      </c>
      <c r="F781" s="286">
        <v>0.41999999999999998</v>
      </c>
      <c r="G781" s="38"/>
      <c r="H781" s="44"/>
    </row>
    <row r="782" s="2" customFormat="1" ht="26.4" customHeight="1">
      <c r="A782" s="38"/>
      <c r="B782" s="44"/>
      <c r="C782" s="280" t="s">
        <v>3086</v>
      </c>
      <c r="D782" s="280" t="s">
        <v>104</v>
      </c>
      <c r="E782" s="38"/>
      <c r="F782" s="38"/>
      <c r="G782" s="38"/>
      <c r="H782" s="44"/>
    </row>
    <row r="783" s="2" customFormat="1" ht="16.8" customHeight="1">
      <c r="A783" s="38"/>
      <c r="B783" s="44"/>
      <c r="C783" s="281" t="s">
        <v>124</v>
      </c>
      <c r="D783" s="282" t="s">
        <v>124</v>
      </c>
      <c r="E783" s="283" t="s">
        <v>19</v>
      </c>
      <c r="F783" s="284">
        <v>15</v>
      </c>
      <c r="G783" s="38"/>
      <c r="H783" s="44"/>
    </row>
    <row r="784" s="2" customFormat="1" ht="16.8" customHeight="1">
      <c r="A784" s="38"/>
      <c r="B784" s="44"/>
      <c r="C784" s="285" t="s">
        <v>124</v>
      </c>
      <c r="D784" s="285" t="s">
        <v>1169</v>
      </c>
      <c r="E784" s="17" t="s">
        <v>19</v>
      </c>
      <c r="F784" s="286">
        <v>15</v>
      </c>
      <c r="G784" s="38"/>
      <c r="H784" s="44"/>
    </row>
    <row r="785" s="2" customFormat="1" ht="16.8" customHeight="1">
      <c r="A785" s="38"/>
      <c r="B785" s="44"/>
      <c r="C785" s="281" t="s">
        <v>244</v>
      </c>
      <c r="D785" s="282" t="s">
        <v>244</v>
      </c>
      <c r="E785" s="283" t="s">
        <v>19</v>
      </c>
      <c r="F785" s="284">
        <v>86.495999999999995</v>
      </c>
      <c r="G785" s="38"/>
      <c r="H785" s="44"/>
    </row>
    <row r="786" s="2" customFormat="1" ht="16.8" customHeight="1">
      <c r="A786" s="38"/>
      <c r="B786" s="44"/>
      <c r="C786" s="285" t="s">
        <v>244</v>
      </c>
      <c r="D786" s="285" t="s">
        <v>3087</v>
      </c>
      <c r="E786" s="17" t="s">
        <v>19</v>
      </c>
      <c r="F786" s="286">
        <v>86.495999999999995</v>
      </c>
      <c r="G786" s="38"/>
      <c r="H786" s="44"/>
    </row>
    <row r="787" s="2" customFormat="1" ht="16.8" customHeight="1">
      <c r="A787" s="38"/>
      <c r="B787" s="44"/>
      <c r="C787" s="281" t="s">
        <v>238</v>
      </c>
      <c r="D787" s="282" t="s">
        <v>238</v>
      </c>
      <c r="E787" s="283" t="s">
        <v>19</v>
      </c>
      <c r="F787" s="284">
        <v>2.7599999999999998</v>
      </c>
      <c r="G787" s="38"/>
      <c r="H787" s="44"/>
    </row>
    <row r="788" s="2" customFormat="1" ht="16.8" customHeight="1">
      <c r="A788" s="38"/>
      <c r="B788" s="44"/>
      <c r="C788" s="285" t="s">
        <v>238</v>
      </c>
      <c r="D788" s="285" t="s">
        <v>3088</v>
      </c>
      <c r="E788" s="17" t="s">
        <v>19</v>
      </c>
      <c r="F788" s="286">
        <v>2.7599999999999998</v>
      </c>
      <c r="G788" s="38"/>
      <c r="H788" s="44"/>
    </row>
    <row r="789" s="2" customFormat="1" ht="16.8" customHeight="1">
      <c r="A789" s="38"/>
      <c r="B789" s="44"/>
      <c r="C789" s="281" t="s">
        <v>271</v>
      </c>
      <c r="D789" s="282" t="s">
        <v>271</v>
      </c>
      <c r="E789" s="283" t="s">
        <v>19</v>
      </c>
      <c r="F789" s="284">
        <v>432.48000000000002</v>
      </c>
      <c r="G789" s="38"/>
      <c r="H789" s="44"/>
    </row>
    <row r="790" s="2" customFormat="1" ht="16.8" customHeight="1">
      <c r="A790" s="38"/>
      <c r="B790" s="44"/>
      <c r="C790" s="285" t="s">
        <v>271</v>
      </c>
      <c r="D790" s="285" t="s">
        <v>1205</v>
      </c>
      <c r="E790" s="17" t="s">
        <v>19</v>
      </c>
      <c r="F790" s="286">
        <v>432.48000000000002</v>
      </c>
      <c r="G790" s="38"/>
      <c r="H790" s="44"/>
    </row>
    <row r="791" s="2" customFormat="1" ht="16.8" customHeight="1">
      <c r="A791" s="38"/>
      <c r="B791" s="44"/>
      <c r="C791" s="281" t="s">
        <v>322</v>
      </c>
      <c r="D791" s="282" t="s">
        <v>322</v>
      </c>
      <c r="E791" s="283" t="s">
        <v>19</v>
      </c>
      <c r="F791" s="284">
        <v>86.495999999999995</v>
      </c>
      <c r="G791" s="38"/>
      <c r="H791" s="44"/>
    </row>
    <row r="792" s="2" customFormat="1" ht="16.8" customHeight="1">
      <c r="A792" s="38"/>
      <c r="B792" s="44"/>
      <c r="C792" s="285" t="s">
        <v>322</v>
      </c>
      <c r="D792" s="285" t="s">
        <v>3089</v>
      </c>
      <c r="E792" s="17" t="s">
        <v>19</v>
      </c>
      <c r="F792" s="286">
        <v>86.495999999999995</v>
      </c>
      <c r="G792" s="38"/>
      <c r="H792" s="44"/>
    </row>
    <row r="793" s="2" customFormat="1" ht="16.8" customHeight="1">
      <c r="A793" s="38"/>
      <c r="B793" s="44"/>
      <c r="C793" s="281" t="s">
        <v>317</v>
      </c>
      <c r="D793" s="282" t="s">
        <v>317</v>
      </c>
      <c r="E793" s="283" t="s">
        <v>19</v>
      </c>
      <c r="F793" s="284">
        <v>86.495999999999995</v>
      </c>
      <c r="G793" s="38"/>
      <c r="H793" s="44"/>
    </row>
    <row r="794" s="2" customFormat="1" ht="16.8" customHeight="1">
      <c r="A794" s="38"/>
      <c r="B794" s="44"/>
      <c r="C794" s="285" t="s">
        <v>317</v>
      </c>
      <c r="D794" s="285" t="s">
        <v>3089</v>
      </c>
      <c r="E794" s="17" t="s">
        <v>19</v>
      </c>
      <c r="F794" s="286">
        <v>86.495999999999995</v>
      </c>
      <c r="G794" s="38"/>
      <c r="H794" s="44"/>
    </row>
    <row r="795" s="2" customFormat="1" ht="16.8" customHeight="1">
      <c r="A795" s="38"/>
      <c r="B795" s="44"/>
      <c r="C795" s="281" t="s">
        <v>312</v>
      </c>
      <c r="D795" s="282" t="s">
        <v>312</v>
      </c>
      <c r="E795" s="283" t="s">
        <v>19</v>
      </c>
      <c r="F795" s="284">
        <v>155.69300000000001</v>
      </c>
      <c r="G795" s="38"/>
      <c r="H795" s="44"/>
    </row>
    <row r="796" s="2" customFormat="1" ht="16.8" customHeight="1">
      <c r="A796" s="38"/>
      <c r="B796" s="44"/>
      <c r="C796" s="285" t="s">
        <v>312</v>
      </c>
      <c r="D796" s="285" t="s">
        <v>1212</v>
      </c>
      <c r="E796" s="17" t="s">
        <v>19</v>
      </c>
      <c r="F796" s="286">
        <v>155.69300000000001</v>
      </c>
      <c r="G796" s="38"/>
      <c r="H796" s="44"/>
    </row>
    <row r="797" s="2" customFormat="1" ht="16.8" customHeight="1">
      <c r="A797" s="38"/>
      <c r="B797" s="44"/>
      <c r="C797" s="281" t="s">
        <v>306</v>
      </c>
      <c r="D797" s="282" t="s">
        <v>306</v>
      </c>
      <c r="E797" s="283" t="s">
        <v>19</v>
      </c>
      <c r="F797" s="284">
        <v>145.149</v>
      </c>
      <c r="G797" s="38"/>
      <c r="H797" s="44"/>
    </row>
    <row r="798" s="2" customFormat="1" ht="16.8" customHeight="1">
      <c r="A798" s="38"/>
      <c r="B798" s="44"/>
      <c r="C798" s="285" t="s">
        <v>306</v>
      </c>
      <c r="D798" s="285" t="s">
        <v>1215</v>
      </c>
      <c r="E798" s="17" t="s">
        <v>19</v>
      </c>
      <c r="F798" s="286">
        <v>145.149</v>
      </c>
      <c r="G798" s="38"/>
      <c r="H798" s="44"/>
    </row>
    <row r="799" s="2" customFormat="1" ht="16.8" customHeight="1">
      <c r="A799" s="38"/>
      <c r="B799" s="44"/>
      <c r="C799" s="281" t="s">
        <v>301</v>
      </c>
      <c r="D799" s="282" t="s">
        <v>301</v>
      </c>
      <c r="E799" s="283" t="s">
        <v>19</v>
      </c>
      <c r="F799" s="284">
        <v>19.350000000000001</v>
      </c>
      <c r="G799" s="38"/>
      <c r="H799" s="44"/>
    </row>
    <row r="800" s="2" customFormat="1" ht="16.8" customHeight="1">
      <c r="A800" s="38"/>
      <c r="B800" s="44"/>
      <c r="C800" s="285" t="s">
        <v>301</v>
      </c>
      <c r="D800" s="285" t="s">
        <v>3090</v>
      </c>
      <c r="E800" s="17" t="s">
        <v>19</v>
      </c>
      <c r="F800" s="286">
        <v>19.350000000000001</v>
      </c>
      <c r="G800" s="38"/>
      <c r="H800" s="44"/>
    </row>
    <row r="801" s="2" customFormat="1" ht="16.8" customHeight="1">
      <c r="A801" s="38"/>
      <c r="B801" s="44"/>
      <c r="C801" s="281" t="s">
        <v>345</v>
      </c>
      <c r="D801" s="282" t="s">
        <v>345</v>
      </c>
      <c r="E801" s="283" t="s">
        <v>19</v>
      </c>
      <c r="F801" s="284">
        <v>0.92100000000000004</v>
      </c>
      <c r="G801" s="38"/>
      <c r="H801" s="44"/>
    </row>
    <row r="802" s="2" customFormat="1" ht="16.8" customHeight="1">
      <c r="A802" s="38"/>
      <c r="B802" s="44"/>
      <c r="C802" s="285" t="s">
        <v>345</v>
      </c>
      <c r="D802" s="285" t="s">
        <v>3091</v>
      </c>
      <c r="E802" s="17" t="s">
        <v>19</v>
      </c>
      <c r="F802" s="286">
        <v>0.92100000000000004</v>
      </c>
      <c r="G802" s="38"/>
      <c r="H802" s="44"/>
    </row>
    <row r="803" s="2" customFormat="1" ht="16.8" customHeight="1">
      <c r="A803" s="38"/>
      <c r="B803" s="44"/>
      <c r="C803" s="281" t="s">
        <v>350</v>
      </c>
      <c r="D803" s="282" t="s">
        <v>350</v>
      </c>
      <c r="E803" s="283" t="s">
        <v>19</v>
      </c>
      <c r="F803" s="284">
        <v>32.835999999999999</v>
      </c>
      <c r="G803" s="38"/>
      <c r="H803" s="44"/>
    </row>
    <row r="804" s="2" customFormat="1" ht="16.8" customHeight="1">
      <c r="A804" s="38"/>
      <c r="B804" s="44"/>
      <c r="C804" s="285" t="s">
        <v>350</v>
      </c>
      <c r="D804" s="285" t="s">
        <v>1230</v>
      </c>
      <c r="E804" s="17" t="s">
        <v>19</v>
      </c>
      <c r="F804" s="286">
        <v>32.835999999999999</v>
      </c>
      <c r="G804" s="38"/>
      <c r="H804" s="44"/>
    </row>
    <row r="805" s="2" customFormat="1" ht="16.8" customHeight="1">
      <c r="A805" s="38"/>
      <c r="B805" s="44"/>
      <c r="C805" s="281" t="s">
        <v>280</v>
      </c>
      <c r="D805" s="282" t="s">
        <v>280</v>
      </c>
      <c r="E805" s="283" t="s">
        <v>19</v>
      </c>
      <c r="F805" s="284">
        <v>1.5</v>
      </c>
      <c r="G805" s="38"/>
      <c r="H805" s="44"/>
    </row>
    <row r="806" s="2" customFormat="1" ht="16.8" customHeight="1">
      <c r="A806" s="38"/>
      <c r="B806" s="44"/>
      <c r="C806" s="285" t="s">
        <v>280</v>
      </c>
      <c r="D806" s="285" t="s">
        <v>1174</v>
      </c>
      <c r="E806" s="17" t="s">
        <v>19</v>
      </c>
      <c r="F806" s="286">
        <v>1.5</v>
      </c>
      <c r="G806" s="38"/>
      <c r="H806" s="44"/>
    </row>
    <row r="807" s="2" customFormat="1" ht="16.8" customHeight="1">
      <c r="A807" s="38"/>
      <c r="B807" s="44"/>
      <c r="C807" s="281" t="s">
        <v>355</v>
      </c>
      <c r="D807" s="282" t="s">
        <v>355</v>
      </c>
      <c r="E807" s="283" t="s">
        <v>19</v>
      </c>
      <c r="F807" s="284">
        <v>7.798</v>
      </c>
      <c r="G807" s="38"/>
      <c r="H807" s="44"/>
    </row>
    <row r="808" s="2" customFormat="1" ht="16.8" customHeight="1">
      <c r="A808" s="38"/>
      <c r="B808" s="44"/>
      <c r="C808" s="285" t="s">
        <v>355</v>
      </c>
      <c r="D808" s="285" t="s">
        <v>1226</v>
      </c>
      <c r="E808" s="17" t="s">
        <v>19</v>
      </c>
      <c r="F808" s="286">
        <v>7.798</v>
      </c>
      <c r="G808" s="38"/>
      <c r="H808" s="44"/>
    </row>
    <row r="809" s="2" customFormat="1" ht="16.8" customHeight="1">
      <c r="A809" s="38"/>
      <c r="B809" s="44"/>
      <c r="C809" s="281" t="s">
        <v>340</v>
      </c>
      <c r="D809" s="282" t="s">
        <v>340</v>
      </c>
      <c r="E809" s="283" t="s">
        <v>19</v>
      </c>
      <c r="F809" s="284">
        <v>14.039999999999999</v>
      </c>
      <c r="G809" s="38"/>
      <c r="H809" s="44"/>
    </row>
    <row r="810" s="2" customFormat="1" ht="16.8" customHeight="1">
      <c r="A810" s="38"/>
      <c r="B810" s="44"/>
      <c r="C810" s="285" t="s">
        <v>340</v>
      </c>
      <c r="D810" s="285" t="s">
        <v>1234</v>
      </c>
      <c r="E810" s="17" t="s">
        <v>19</v>
      </c>
      <c r="F810" s="286">
        <v>14.039999999999999</v>
      </c>
      <c r="G810" s="38"/>
      <c r="H810" s="44"/>
    </row>
    <row r="811" s="2" customFormat="1" ht="16.8" customHeight="1">
      <c r="A811" s="38"/>
      <c r="B811" s="44"/>
      <c r="C811" s="281" t="s">
        <v>328</v>
      </c>
      <c r="D811" s="282" t="s">
        <v>328</v>
      </c>
      <c r="E811" s="283" t="s">
        <v>19</v>
      </c>
      <c r="F811" s="284">
        <v>32.895000000000003</v>
      </c>
      <c r="G811" s="38"/>
      <c r="H811" s="44"/>
    </row>
    <row r="812" s="2" customFormat="1" ht="16.8" customHeight="1">
      <c r="A812" s="38"/>
      <c r="B812" s="44"/>
      <c r="C812" s="285" t="s">
        <v>328</v>
      </c>
      <c r="D812" s="285" t="s">
        <v>1224</v>
      </c>
      <c r="E812" s="17" t="s">
        <v>19</v>
      </c>
      <c r="F812" s="286">
        <v>32.895000000000003</v>
      </c>
      <c r="G812" s="38"/>
      <c r="H812" s="44"/>
    </row>
    <row r="813" s="2" customFormat="1" ht="16.8" customHeight="1">
      <c r="A813" s="38"/>
      <c r="B813" s="44"/>
      <c r="C813" s="281" t="s">
        <v>332</v>
      </c>
      <c r="D813" s="282" t="s">
        <v>332</v>
      </c>
      <c r="E813" s="283" t="s">
        <v>19</v>
      </c>
      <c r="F813" s="284">
        <v>8.2899999999999991</v>
      </c>
      <c r="G813" s="38"/>
      <c r="H813" s="44"/>
    </row>
    <row r="814" s="2" customFormat="1" ht="16.8" customHeight="1">
      <c r="A814" s="38"/>
      <c r="B814" s="44"/>
      <c r="C814" s="285" t="s">
        <v>332</v>
      </c>
      <c r="D814" s="285" t="s">
        <v>3092</v>
      </c>
      <c r="E814" s="17" t="s">
        <v>19</v>
      </c>
      <c r="F814" s="286">
        <v>8.2899999999999991</v>
      </c>
      <c r="G814" s="38"/>
      <c r="H814" s="44"/>
    </row>
    <row r="815" s="2" customFormat="1" ht="16.8" customHeight="1">
      <c r="A815" s="38"/>
      <c r="B815" s="44"/>
      <c r="C815" s="281" t="s">
        <v>1069</v>
      </c>
      <c r="D815" s="282" t="s">
        <v>1069</v>
      </c>
      <c r="E815" s="283" t="s">
        <v>19</v>
      </c>
      <c r="F815" s="284">
        <v>10.199999999999999</v>
      </c>
      <c r="G815" s="38"/>
      <c r="H815" s="44"/>
    </row>
    <row r="816" s="2" customFormat="1" ht="16.8" customHeight="1">
      <c r="A816" s="38"/>
      <c r="B816" s="44"/>
      <c r="C816" s="285" t="s">
        <v>1069</v>
      </c>
      <c r="D816" s="285" t="s">
        <v>1183</v>
      </c>
      <c r="E816" s="17" t="s">
        <v>19</v>
      </c>
      <c r="F816" s="286">
        <v>10.199999999999999</v>
      </c>
      <c r="G816" s="38"/>
      <c r="H816" s="44"/>
    </row>
    <row r="817" s="2" customFormat="1" ht="16.8" customHeight="1">
      <c r="A817" s="38"/>
      <c r="B817" s="44"/>
      <c r="C817" s="281" t="s">
        <v>384</v>
      </c>
      <c r="D817" s="282" t="s">
        <v>384</v>
      </c>
      <c r="E817" s="283" t="s">
        <v>19</v>
      </c>
      <c r="F817" s="284">
        <v>58.896000000000001</v>
      </c>
      <c r="G817" s="38"/>
      <c r="H817" s="44"/>
    </row>
    <row r="818" s="2" customFormat="1" ht="16.8" customHeight="1">
      <c r="A818" s="38"/>
      <c r="B818" s="44"/>
      <c r="C818" s="285" t="s">
        <v>384</v>
      </c>
      <c r="D818" s="285" t="s">
        <v>1209</v>
      </c>
      <c r="E818" s="17" t="s">
        <v>19</v>
      </c>
      <c r="F818" s="286">
        <v>58.896000000000001</v>
      </c>
      <c r="G818" s="38"/>
      <c r="H818" s="44"/>
    </row>
    <row r="819" s="2" customFormat="1" ht="16.8" customHeight="1">
      <c r="A819" s="38"/>
      <c r="B819" s="44"/>
      <c r="C819" s="281" t="s">
        <v>390</v>
      </c>
      <c r="D819" s="282" t="s">
        <v>390</v>
      </c>
      <c r="E819" s="283" t="s">
        <v>19</v>
      </c>
      <c r="F819" s="284">
        <v>6</v>
      </c>
      <c r="G819" s="38"/>
      <c r="H819" s="44"/>
    </row>
    <row r="820" s="2" customFormat="1" ht="16.8" customHeight="1">
      <c r="A820" s="38"/>
      <c r="B820" s="44"/>
      <c r="C820" s="285" t="s">
        <v>390</v>
      </c>
      <c r="D820" s="285" t="s">
        <v>3093</v>
      </c>
      <c r="E820" s="17" t="s">
        <v>19</v>
      </c>
      <c r="F820" s="286">
        <v>6</v>
      </c>
      <c r="G820" s="38"/>
      <c r="H820" s="44"/>
    </row>
    <row r="821" s="2" customFormat="1" ht="16.8" customHeight="1">
      <c r="A821" s="38"/>
      <c r="B821" s="44"/>
      <c r="C821" s="281" t="s">
        <v>410</v>
      </c>
      <c r="D821" s="282" t="s">
        <v>410</v>
      </c>
      <c r="E821" s="283" t="s">
        <v>19</v>
      </c>
      <c r="F821" s="284">
        <v>21.795000000000002</v>
      </c>
      <c r="G821" s="38"/>
      <c r="H821" s="44"/>
    </row>
    <row r="822" s="2" customFormat="1" ht="16.8" customHeight="1">
      <c r="A822" s="38"/>
      <c r="B822" s="44"/>
      <c r="C822" s="285" t="s">
        <v>410</v>
      </c>
      <c r="D822" s="285" t="s">
        <v>3094</v>
      </c>
      <c r="E822" s="17" t="s">
        <v>19</v>
      </c>
      <c r="F822" s="286">
        <v>21.795000000000002</v>
      </c>
      <c r="G822" s="38"/>
      <c r="H822" s="44"/>
    </row>
    <row r="823" s="2" customFormat="1" ht="16.8" customHeight="1">
      <c r="A823" s="38"/>
      <c r="B823" s="44"/>
      <c r="C823" s="281" t="s">
        <v>414</v>
      </c>
      <c r="D823" s="282" t="s">
        <v>414</v>
      </c>
      <c r="E823" s="283" t="s">
        <v>19</v>
      </c>
      <c r="F823" s="284">
        <v>4.3559999999999999</v>
      </c>
      <c r="G823" s="38"/>
      <c r="H823" s="44"/>
    </row>
    <row r="824" s="2" customFormat="1" ht="16.8" customHeight="1">
      <c r="A824" s="38"/>
      <c r="B824" s="44"/>
      <c r="C824" s="285" t="s">
        <v>414</v>
      </c>
      <c r="D824" s="285" t="s">
        <v>3095</v>
      </c>
      <c r="E824" s="17" t="s">
        <v>19</v>
      </c>
      <c r="F824" s="286">
        <v>4.3559999999999999</v>
      </c>
      <c r="G824" s="38"/>
      <c r="H824" s="44"/>
    </row>
    <row r="825" s="2" customFormat="1" ht="16.8" customHeight="1">
      <c r="A825" s="38"/>
      <c r="B825" s="44"/>
      <c r="C825" s="281" t="s">
        <v>379</v>
      </c>
      <c r="D825" s="282" t="s">
        <v>379</v>
      </c>
      <c r="E825" s="283" t="s">
        <v>19</v>
      </c>
      <c r="F825" s="284">
        <v>0.41399999999999998</v>
      </c>
      <c r="G825" s="38"/>
      <c r="H825" s="44"/>
    </row>
    <row r="826" s="2" customFormat="1" ht="16.8" customHeight="1">
      <c r="A826" s="38"/>
      <c r="B826" s="44"/>
      <c r="C826" s="285" t="s">
        <v>379</v>
      </c>
      <c r="D826" s="285" t="s">
        <v>1247</v>
      </c>
      <c r="E826" s="17" t="s">
        <v>19</v>
      </c>
      <c r="F826" s="286">
        <v>0.41399999999999998</v>
      </c>
      <c r="G826" s="38"/>
      <c r="H826" s="44"/>
    </row>
    <row r="827" s="2" customFormat="1" ht="16.8" customHeight="1">
      <c r="A827" s="38"/>
      <c r="B827" s="44"/>
      <c r="C827" s="281" t="s">
        <v>294</v>
      </c>
      <c r="D827" s="282" t="s">
        <v>294</v>
      </c>
      <c r="E827" s="283" t="s">
        <v>19</v>
      </c>
      <c r="F827" s="284">
        <v>33.347000000000001</v>
      </c>
      <c r="G827" s="38"/>
      <c r="H827" s="44"/>
    </row>
    <row r="828" s="2" customFormat="1" ht="16.8" customHeight="1">
      <c r="A828" s="38"/>
      <c r="B828" s="44"/>
      <c r="C828" s="285" t="s">
        <v>19</v>
      </c>
      <c r="D828" s="285" t="s">
        <v>3096</v>
      </c>
      <c r="E828" s="17" t="s">
        <v>19</v>
      </c>
      <c r="F828" s="286">
        <v>0</v>
      </c>
      <c r="G828" s="38"/>
      <c r="H828" s="44"/>
    </row>
    <row r="829" s="2" customFormat="1" ht="16.8" customHeight="1">
      <c r="A829" s="38"/>
      <c r="B829" s="44"/>
      <c r="C829" s="285" t="s">
        <v>294</v>
      </c>
      <c r="D829" s="285" t="s">
        <v>3097</v>
      </c>
      <c r="E829" s="17" t="s">
        <v>19</v>
      </c>
      <c r="F829" s="286">
        <v>33.347000000000001</v>
      </c>
      <c r="G829" s="38"/>
      <c r="H829" s="44"/>
    </row>
    <row r="830" s="2" customFormat="1" ht="16.8" customHeight="1">
      <c r="A830" s="38"/>
      <c r="B830" s="44"/>
      <c r="C830" s="281" t="s">
        <v>361</v>
      </c>
      <c r="D830" s="282" t="s">
        <v>361</v>
      </c>
      <c r="E830" s="283" t="s">
        <v>19</v>
      </c>
      <c r="F830" s="284">
        <v>2</v>
      </c>
      <c r="G830" s="38"/>
      <c r="H830" s="44"/>
    </row>
    <row r="831" s="2" customFormat="1" ht="16.8" customHeight="1">
      <c r="A831" s="38"/>
      <c r="B831" s="44"/>
      <c r="C831" s="285" t="s">
        <v>361</v>
      </c>
      <c r="D831" s="285" t="s">
        <v>3098</v>
      </c>
      <c r="E831" s="17" t="s">
        <v>19</v>
      </c>
      <c r="F831" s="286">
        <v>2</v>
      </c>
      <c r="G831" s="38"/>
      <c r="H831" s="44"/>
    </row>
    <row r="832" s="2" customFormat="1" ht="16.8" customHeight="1">
      <c r="A832" s="38"/>
      <c r="B832" s="44"/>
      <c r="C832" s="281" t="s">
        <v>370</v>
      </c>
      <c r="D832" s="282" t="s">
        <v>370</v>
      </c>
      <c r="E832" s="283" t="s">
        <v>19</v>
      </c>
      <c r="F832" s="284">
        <v>3.0299999999999998</v>
      </c>
      <c r="G832" s="38"/>
      <c r="H832" s="44"/>
    </row>
    <row r="833" s="2" customFormat="1" ht="16.8" customHeight="1">
      <c r="A833" s="38"/>
      <c r="B833" s="44"/>
      <c r="C833" s="285" t="s">
        <v>370</v>
      </c>
      <c r="D833" s="285" t="s">
        <v>1266</v>
      </c>
      <c r="E833" s="17" t="s">
        <v>19</v>
      </c>
      <c r="F833" s="286">
        <v>3.0299999999999998</v>
      </c>
      <c r="G833" s="38"/>
      <c r="H833" s="44"/>
    </row>
    <row r="834" s="2" customFormat="1" ht="16.8" customHeight="1">
      <c r="A834" s="38"/>
      <c r="B834" s="44"/>
      <c r="C834" s="281" t="s">
        <v>374</v>
      </c>
      <c r="D834" s="282" t="s">
        <v>374</v>
      </c>
      <c r="E834" s="283" t="s">
        <v>19</v>
      </c>
      <c r="F834" s="284">
        <v>1.2430000000000001</v>
      </c>
      <c r="G834" s="38"/>
      <c r="H834" s="44"/>
    </row>
    <row r="835" s="2" customFormat="1" ht="16.8" customHeight="1">
      <c r="A835" s="38"/>
      <c r="B835" s="44"/>
      <c r="C835" s="285" t="s">
        <v>374</v>
      </c>
      <c r="D835" s="285" t="s">
        <v>3099</v>
      </c>
      <c r="E835" s="17" t="s">
        <v>19</v>
      </c>
      <c r="F835" s="286">
        <v>1.2430000000000001</v>
      </c>
      <c r="G835" s="38"/>
      <c r="H835" s="44"/>
    </row>
    <row r="836" s="2" customFormat="1" ht="16.8" customHeight="1">
      <c r="A836" s="38"/>
      <c r="B836" s="44"/>
      <c r="C836" s="281" t="s">
        <v>405</v>
      </c>
      <c r="D836" s="282" t="s">
        <v>405</v>
      </c>
      <c r="E836" s="283" t="s">
        <v>19</v>
      </c>
      <c r="F836" s="284">
        <v>0.044999999999999998</v>
      </c>
      <c r="G836" s="38"/>
      <c r="H836" s="44"/>
    </row>
    <row r="837" s="2" customFormat="1" ht="16.8" customHeight="1">
      <c r="A837" s="38"/>
      <c r="B837" s="44"/>
      <c r="C837" s="285" t="s">
        <v>405</v>
      </c>
      <c r="D837" s="285" t="s">
        <v>3100</v>
      </c>
      <c r="E837" s="17" t="s">
        <v>19</v>
      </c>
      <c r="F837" s="286">
        <v>0.044999999999999998</v>
      </c>
      <c r="G837" s="38"/>
      <c r="H837" s="44"/>
    </row>
    <row r="838" s="2" customFormat="1" ht="16.8" customHeight="1">
      <c r="A838" s="38"/>
      <c r="B838" s="44"/>
      <c r="C838" s="281" t="s">
        <v>395</v>
      </c>
      <c r="D838" s="282" t="s">
        <v>395</v>
      </c>
      <c r="E838" s="283" t="s">
        <v>19</v>
      </c>
      <c r="F838" s="284">
        <v>1.734</v>
      </c>
      <c r="G838" s="38"/>
      <c r="H838" s="44"/>
    </row>
    <row r="839" s="2" customFormat="1" ht="16.8" customHeight="1">
      <c r="A839" s="38"/>
      <c r="B839" s="44"/>
      <c r="C839" s="285" t="s">
        <v>395</v>
      </c>
      <c r="D839" s="285" t="s">
        <v>3101</v>
      </c>
      <c r="E839" s="17" t="s">
        <v>19</v>
      </c>
      <c r="F839" s="286">
        <v>1.734</v>
      </c>
      <c r="G839" s="38"/>
      <c r="H839" s="44"/>
    </row>
    <row r="840" s="2" customFormat="1" ht="16.8" customHeight="1">
      <c r="A840" s="38"/>
      <c r="B840" s="44"/>
      <c r="C840" s="281" t="s">
        <v>419</v>
      </c>
      <c r="D840" s="282" t="s">
        <v>419</v>
      </c>
      <c r="E840" s="283" t="s">
        <v>19</v>
      </c>
      <c r="F840" s="284">
        <v>1.387</v>
      </c>
      <c r="G840" s="38"/>
      <c r="H840" s="44"/>
    </row>
    <row r="841" s="2" customFormat="1" ht="16.8" customHeight="1">
      <c r="A841" s="38"/>
      <c r="B841" s="44"/>
      <c r="C841" s="285" t="s">
        <v>419</v>
      </c>
      <c r="D841" s="285" t="s">
        <v>1276</v>
      </c>
      <c r="E841" s="17" t="s">
        <v>19</v>
      </c>
      <c r="F841" s="286">
        <v>1.387</v>
      </c>
      <c r="G841" s="38"/>
      <c r="H841" s="44"/>
    </row>
    <row r="842" s="2" customFormat="1" ht="16.8" customHeight="1">
      <c r="A842" s="38"/>
      <c r="B842" s="44"/>
      <c r="C842" s="281" t="s">
        <v>400</v>
      </c>
      <c r="D842" s="282" t="s">
        <v>400</v>
      </c>
      <c r="E842" s="283" t="s">
        <v>19</v>
      </c>
      <c r="F842" s="284">
        <v>24</v>
      </c>
      <c r="G842" s="38"/>
      <c r="H842" s="44"/>
    </row>
    <row r="843" s="2" customFormat="1" ht="16.8" customHeight="1">
      <c r="A843" s="38"/>
      <c r="B843" s="44"/>
      <c r="C843" s="285" t="s">
        <v>400</v>
      </c>
      <c r="D843" s="285" t="s">
        <v>3102</v>
      </c>
      <c r="E843" s="17" t="s">
        <v>19</v>
      </c>
      <c r="F843" s="286">
        <v>24</v>
      </c>
      <c r="G843" s="38"/>
      <c r="H843" s="44"/>
    </row>
    <row r="844" s="2" customFormat="1" ht="16.8" customHeight="1">
      <c r="A844" s="38"/>
      <c r="B844" s="44"/>
      <c r="C844" s="281" t="s">
        <v>441</v>
      </c>
      <c r="D844" s="282" t="s">
        <v>441</v>
      </c>
      <c r="E844" s="283" t="s">
        <v>19</v>
      </c>
      <c r="F844" s="284">
        <v>24.359999999999999</v>
      </c>
      <c r="G844" s="38"/>
      <c r="H844" s="44"/>
    </row>
    <row r="845" s="2" customFormat="1" ht="16.8" customHeight="1">
      <c r="A845" s="38"/>
      <c r="B845" s="44"/>
      <c r="C845" s="285" t="s">
        <v>441</v>
      </c>
      <c r="D845" s="285" t="s">
        <v>1284</v>
      </c>
      <c r="E845" s="17" t="s">
        <v>19</v>
      </c>
      <c r="F845" s="286">
        <v>24.359999999999999</v>
      </c>
      <c r="G845" s="38"/>
      <c r="H845" s="44"/>
    </row>
    <row r="846" s="2" customFormat="1" ht="16.8" customHeight="1">
      <c r="A846" s="38"/>
      <c r="B846" s="44"/>
      <c r="C846" s="281" t="s">
        <v>266</v>
      </c>
      <c r="D846" s="282" t="s">
        <v>266</v>
      </c>
      <c r="E846" s="283" t="s">
        <v>19</v>
      </c>
      <c r="F846" s="284">
        <v>5</v>
      </c>
      <c r="G846" s="38"/>
      <c r="H846" s="44"/>
    </row>
    <row r="847" s="2" customFormat="1" ht="16.8" customHeight="1">
      <c r="A847" s="38"/>
      <c r="B847" s="44"/>
      <c r="C847" s="285" t="s">
        <v>19</v>
      </c>
      <c r="D847" s="285" t="s">
        <v>3103</v>
      </c>
      <c r="E847" s="17" t="s">
        <v>19</v>
      </c>
      <c r="F847" s="286">
        <v>0</v>
      </c>
      <c r="G847" s="38"/>
      <c r="H847" s="44"/>
    </row>
    <row r="848" s="2" customFormat="1" ht="16.8" customHeight="1">
      <c r="A848" s="38"/>
      <c r="B848" s="44"/>
      <c r="C848" s="285" t="s">
        <v>266</v>
      </c>
      <c r="D848" s="285" t="s">
        <v>3104</v>
      </c>
      <c r="E848" s="17" t="s">
        <v>19</v>
      </c>
      <c r="F848" s="286">
        <v>5</v>
      </c>
      <c r="G848" s="38"/>
      <c r="H848" s="44"/>
    </row>
    <row r="849" s="2" customFormat="1" ht="16.8" customHeight="1">
      <c r="A849" s="38"/>
      <c r="B849" s="44"/>
      <c r="C849" s="281" t="s">
        <v>561</v>
      </c>
      <c r="D849" s="282" t="s">
        <v>561</v>
      </c>
      <c r="E849" s="283" t="s">
        <v>19</v>
      </c>
      <c r="F849" s="284">
        <v>10.15</v>
      </c>
      <c r="G849" s="38"/>
      <c r="H849" s="44"/>
    </row>
    <row r="850" s="2" customFormat="1" ht="16.8" customHeight="1">
      <c r="A850" s="38"/>
      <c r="B850" s="44"/>
      <c r="C850" s="285" t="s">
        <v>561</v>
      </c>
      <c r="D850" s="285" t="s">
        <v>1280</v>
      </c>
      <c r="E850" s="17" t="s">
        <v>19</v>
      </c>
      <c r="F850" s="286">
        <v>10.15</v>
      </c>
      <c r="G850" s="38"/>
      <c r="H850" s="44"/>
    </row>
    <row r="851" s="2" customFormat="1" ht="16.8" customHeight="1">
      <c r="A851" s="38"/>
      <c r="B851" s="44"/>
      <c r="C851" s="281" t="s">
        <v>564</v>
      </c>
      <c r="D851" s="282" t="s">
        <v>564</v>
      </c>
      <c r="E851" s="283" t="s">
        <v>19</v>
      </c>
      <c r="F851" s="284">
        <v>6</v>
      </c>
      <c r="G851" s="38"/>
      <c r="H851" s="44"/>
    </row>
    <row r="852" s="2" customFormat="1" ht="16.8" customHeight="1">
      <c r="A852" s="38"/>
      <c r="B852" s="44"/>
      <c r="C852" s="285" t="s">
        <v>564</v>
      </c>
      <c r="D852" s="285" t="s">
        <v>1341</v>
      </c>
      <c r="E852" s="17" t="s">
        <v>19</v>
      </c>
      <c r="F852" s="286">
        <v>6</v>
      </c>
      <c r="G852" s="38"/>
      <c r="H852" s="44"/>
    </row>
    <row r="853" s="2" customFormat="1" ht="16.8" customHeight="1">
      <c r="A853" s="38"/>
      <c r="B853" s="44"/>
      <c r="C853" s="281" t="s">
        <v>430</v>
      </c>
      <c r="D853" s="282" t="s">
        <v>430</v>
      </c>
      <c r="E853" s="283" t="s">
        <v>19</v>
      </c>
      <c r="F853" s="284">
        <v>2</v>
      </c>
      <c r="G853" s="38"/>
      <c r="H853" s="44"/>
    </row>
    <row r="854" s="2" customFormat="1" ht="16.8" customHeight="1">
      <c r="A854" s="38"/>
      <c r="B854" s="44"/>
      <c r="C854" s="285" t="s">
        <v>430</v>
      </c>
      <c r="D854" s="285" t="s">
        <v>1346</v>
      </c>
      <c r="E854" s="17" t="s">
        <v>19</v>
      </c>
      <c r="F854" s="286">
        <v>2</v>
      </c>
      <c r="G854" s="38"/>
      <c r="H854" s="44"/>
    </row>
    <row r="855" s="2" customFormat="1" ht="16.8" customHeight="1">
      <c r="A855" s="38"/>
      <c r="B855" s="44"/>
      <c r="C855" s="281" t="s">
        <v>951</v>
      </c>
      <c r="D855" s="282" t="s">
        <v>951</v>
      </c>
      <c r="E855" s="283" t="s">
        <v>19</v>
      </c>
      <c r="F855" s="284">
        <v>5</v>
      </c>
      <c r="G855" s="38"/>
      <c r="H855" s="44"/>
    </row>
    <row r="856" s="2" customFormat="1" ht="16.8" customHeight="1">
      <c r="A856" s="38"/>
      <c r="B856" s="44"/>
      <c r="C856" s="285" t="s">
        <v>951</v>
      </c>
      <c r="D856" s="285" t="s">
        <v>3105</v>
      </c>
      <c r="E856" s="17" t="s">
        <v>19</v>
      </c>
      <c r="F856" s="286">
        <v>5</v>
      </c>
      <c r="G856" s="38"/>
      <c r="H856" s="44"/>
    </row>
    <row r="857" s="2" customFormat="1" ht="16.8" customHeight="1">
      <c r="A857" s="38"/>
      <c r="B857" s="44"/>
      <c r="C857" s="281" t="s">
        <v>573</v>
      </c>
      <c r="D857" s="282" t="s">
        <v>573</v>
      </c>
      <c r="E857" s="283" t="s">
        <v>19</v>
      </c>
      <c r="F857" s="284">
        <v>7</v>
      </c>
      <c r="G857" s="38"/>
      <c r="H857" s="44"/>
    </row>
    <row r="858" s="2" customFormat="1" ht="16.8" customHeight="1">
      <c r="A858" s="38"/>
      <c r="B858" s="44"/>
      <c r="C858" s="285" t="s">
        <v>573</v>
      </c>
      <c r="D858" s="285" t="s">
        <v>1350</v>
      </c>
      <c r="E858" s="17" t="s">
        <v>19</v>
      </c>
      <c r="F858" s="286">
        <v>7</v>
      </c>
      <c r="G858" s="38"/>
      <c r="H858" s="44"/>
    </row>
    <row r="859" s="2" customFormat="1" ht="16.8" customHeight="1">
      <c r="A859" s="38"/>
      <c r="B859" s="44"/>
      <c r="C859" s="281" t="s">
        <v>578</v>
      </c>
      <c r="D859" s="282" t="s">
        <v>578</v>
      </c>
      <c r="E859" s="283" t="s">
        <v>19</v>
      </c>
      <c r="F859" s="284">
        <v>2.0299999999999998</v>
      </c>
      <c r="G859" s="38"/>
      <c r="H859" s="44"/>
    </row>
    <row r="860" s="2" customFormat="1" ht="16.8" customHeight="1">
      <c r="A860" s="38"/>
      <c r="B860" s="44"/>
      <c r="C860" s="285" t="s">
        <v>578</v>
      </c>
      <c r="D860" s="285" t="s">
        <v>1292</v>
      </c>
      <c r="E860" s="17" t="s">
        <v>19</v>
      </c>
      <c r="F860" s="286">
        <v>2.0299999999999998</v>
      </c>
      <c r="G860" s="38"/>
      <c r="H860" s="44"/>
    </row>
    <row r="861" s="2" customFormat="1" ht="16.8" customHeight="1">
      <c r="A861" s="38"/>
      <c r="B861" s="44"/>
      <c r="C861" s="281" t="s">
        <v>556</v>
      </c>
      <c r="D861" s="282" t="s">
        <v>556</v>
      </c>
      <c r="E861" s="283" t="s">
        <v>19</v>
      </c>
      <c r="F861" s="284">
        <v>2.0299999999999998</v>
      </c>
      <c r="G861" s="38"/>
      <c r="H861" s="44"/>
    </row>
    <row r="862" s="2" customFormat="1" ht="16.8" customHeight="1">
      <c r="A862" s="38"/>
      <c r="B862" s="44"/>
      <c r="C862" s="285" t="s">
        <v>556</v>
      </c>
      <c r="D862" s="285" t="s">
        <v>1288</v>
      </c>
      <c r="E862" s="17" t="s">
        <v>19</v>
      </c>
      <c r="F862" s="286">
        <v>2.0299999999999998</v>
      </c>
      <c r="G862" s="38"/>
      <c r="H862" s="44"/>
    </row>
    <row r="863" s="2" customFormat="1" ht="16.8" customHeight="1">
      <c r="A863" s="38"/>
      <c r="B863" s="44"/>
      <c r="C863" s="281" t="s">
        <v>1096</v>
      </c>
      <c r="D863" s="282" t="s">
        <v>1096</v>
      </c>
      <c r="E863" s="283" t="s">
        <v>19</v>
      </c>
      <c r="F863" s="284">
        <v>3.0449999999999999</v>
      </c>
      <c r="G863" s="38"/>
      <c r="H863" s="44"/>
    </row>
    <row r="864" s="2" customFormat="1" ht="16.8" customHeight="1">
      <c r="A864" s="38"/>
      <c r="B864" s="44"/>
      <c r="C864" s="285" t="s">
        <v>1096</v>
      </c>
      <c r="D864" s="285" t="s">
        <v>1296</v>
      </c>
      <c r="E864" s="17" t="s">
        <v>19</v>
      </c>
      <c r="F864" s="286">
        <v>3.0449999999999999</v>
      </c>
      <c r="G864" s="38"/>
      <c r="H864" s="44"/>
    </row>
    <row r="865" s="2" customFormat="1" ht="16.8" customHeight="1">
      <c r="A865" s="38"/>
      <c r="B865" s="44"/>
      <c r="C865" s="281" t="s">
        <v>774</v>
      </c>
      <c r="D865" s="282" t="s">
        <v>774</v>
      </c>
      <c r="E865" s="283" t="s">
        <v>19</v>
      </c>
      <c r="F865" s="284">
        <v>3</v>
      </c>
      <c r="G865" s="38"/>
      <c r="H865" s="44"/>
    </row>
    <row r="866" s="2" customFormat="1" ht="16.8" customHeight="1">
      <c r="A866" s="38"/>
      <c r="B866" s="44"/>
      <c r="C866" s="285" t="s">
        <v>774</v>
      </c>
      <c r="D866" s="285" t="s">
        <v>1354</v>
      </c>
      <c r="E866" s="17" t="s">
        <v>19</v>
      </c>
      <c r="F866" s="286">
        <v>3</v>
      </c>
      <c r="G866" s="38"/>
      <c r="H866" s="44"/>
    </row>
    <row r="867" s="2" customFormat="1" ht="16.8" customHeight="1">
      <c r="A867" s="38"/>
      <c r="B867" s="44"/>
      <c r="C867" s="281" t="s">
        <v>669</v>
      </c>
      <c r="D867" s="282" t="s">
        <v>669</v>
      </c>
      <c r="E867" s="283" t="s">
        <v>19</v>
      </c>
      <c r="F867" s="284">
        <v>3.0449999999999999</v>
      </c>
      <c r="G867" s="38"/>
      <c r="H867" s="44"/>
    </row>
    <row r="868" s="2" customFormat="1" ht="16.8" customHeight="1">
      <c r="A868" s="38"/>
      <c r="B868" s="44"/>
      <c r="C868" s="285" t="s">
        <v>669</v>
      </c>
      <c r="D868" s="285" t="s">
        <v>1300</v>
      </c>
      <c r="E868" s="17" t="s">
        <v>19</v>
      </c>
      <c r="F868" s="286">
        <v>3.0449999999999999</v>
      </c>
      <c r="G868" s="38"/>
      <c r="H868" s="44"/>
    </row>
    <row r="869" s="2" customFormat="1" ht="16.8" customHeight="1">
      <c r="A869" s="38"/>
      <c r="B869" s="44"/>
      <c r="C869" s="281" t="s">
        <v>250</v>
      </c>
      <c r="D869" s="282" t="s">
        <v>250</v>
      </c>
      <c r="E869" s="283" t="s">
        <v>19</v>
      </c>
      <c r="F869" s="284">
        <v>23.698</v>
      </c>
      <c r="G869" s="38"/>
      <c r="H869" s="44"/>
    </row>
    <row r="870" s="2" customFormat="1" ht="16.8" customHeight="1">
      <c r="A870" s="38"/>
      <c r="B870" s="44"/>
      <c r="C870" s="285" t="s">
        <v>19</v>
      </c>
      <c r="D870" s="285" t="s">
        <v>3096</v>
      </c>
      <c r="E870" s="17" t="s">
        <v>19</v>
      </c>
      <c r="F870" s="286">
        <v>0</v>
      </c>
      <c r="G870" s="38"/>
      <c r="H870" s="44"/>
    </row>
    <row r="871" s="2" customFormat="1" ht="16.8" customHeight="1">
      <c r="A871" s="38"/>
      <c r="B871" s="44"/>
      <c r="C871" s="285" t="s">
        <v>250</v>
      </c>
      <c r="D871" s="285" t="s">
        <v>3106</v>
      </c>
      <c r="E871" s="17" t="s">
        <v>19</v>
      </c>
      <c r="F871" s="286">
        <v>23.698</v>
      </c>
      <c r="G871" s="38"/>
      <c r="H871" s="44"/>
    </row>
    <row r="872" s="2" customFormat="1" ht="16.8" customHeight="1">
      <c r="A872" s="38"/>
      <c r="B872" s="44"/>
      <c r="C872" s="281" t="s">
        <v>673</v>
      </c>
      <c r="D872" s="282" t="s">
        <v>673</v>
      </c>
      <c r="E872" s="283" t="s">
        <v>19</v>
      </c>
      <c r="F872" s="284">
        <v>1</v>
      </c>
      <c r="G872" s="38"/>
      <c r="H872" s="44"/>
    </row>
    <row r="873" s="2" customFormat="1" ht="16.8" customHeight="1">
      <c r="A873" s="38"/>
      <c r="B873" s="44"/>
      <c r="C873" s="285" t="s">
        <v>673</v>
      </c>
      <c r="D873" s="285" t="s">
        <v>1371</v>
      </c>
      <c r="E873" s="17" t="s">
        <v>19</v>
      </c>
      <c r="F873" s="286">
        <v>1</v>
      </c>
      <c r="G873" s="38"/>
      <c r="H873" s="44"/>
    </row>
    <row r="874" s="2" customFormat="1" ht="16.8" customHeight="1">
      <c r="A874" s="38"/>
      <c r="B874" s="44"/>
      <c r="C874" s="281" t="s">
        <v>636</v>
      </c>
      <c r="D874" s="282" t="s">
        <v>636</v>
      </c>
      <c r="E874" s="283" t="s">
        <v>19</v>
      </c>
      <c r="F874" s="284">
        <v>1</v>
      </c>
      <c r="G874" s="38"/>
      <c r="H874" s="44"/>
    </row>
    <row r="875" s="2" customFormat="1" ht="16.8" customHeight="1">
      <c r="A875" s="38"/>
      <c r="B875" s="44"/>
      <c r="C875" s="285" t="s">
        <v>636</v>
      </c>
      <c r="D875" s="285" t="s">
        <v>1375</v>
      </c>
      <c r="E875" s="17" t="s">
        <v>19</v>
      </c>
      <c r="F875" s="286">
        <v>1</v>
      </c>
      <c r="G875" s="38"/>
      <c r="H875" s="44"/>
    </row>
    <row r="876" s="2" customFormat="1" ht="16.8" customHeight="1">
      <c r="A876" s="38"/>
      <c r="B876" s="44"/>
      <c r="C876" s="281" t="s">
        <v>829</v>
      </c>
      <c r="D876" s="282" t="s">
        <v>829</v>
      </c>
      <c r="E876" s="283" t="s">
        <v>19</v>
      </c>
      <c r="F876" s="284">
        <v>6</v>
      </c>
      <c r="G876" s="38"/>
      <c r="H876" s="44"/>
    </row>
    <row r="877" s="2" customFormat="1" ht="16.8" customHeight="1">
      <c r="A877" s="38"/>
      <c r="B877" s="44"/>
      <c r="C877" s="285" t="s">
        <v>829</v>
      </c>
      <c r="D877" s="285" t="s">
        <v>1311</v>
      </c>
      <c r="E877" s="17" t="s">
        <v>19</v>
      </c>
      <c r="F877" s="286">
        <v>6</v>
      </c>
      <c r="G877" s="38"/>
      <c r="H877" s="44"/>
    </row>
    <row r="878" s="2" customFormat="1" ht="16.8" customHeight="1">
      <c r="A878" s="38"/>
      <c r="B878" s="44"/>
      <c r="C878" s="281" t="s">
        <v>641</v>
      </c>
      <c r="D878" s="282" t="s">
        <v>641</v>
      </c>
      <c r="E878" s="283" t="s">
        <v>19</v>
      </c>
      <c r="F878" s="284">
        <v>6</v>
      </c>
      <c r="G878" s="38"/>
      <c r="H878" s="44"/>
    </row>
    <row r="879" s="2" customFormat="1" ht="16.8" customHeight="1">
      <c r="A879" s="38"/>
      <c r="B879" s="44"/>
      <c r="C879" s="285" t="s">
        <v>641</v>
      </c>
      <c r="D879" s="285" t="s">
        <v>1311</v>
      </c>
      <c r="E879" s="17" t="s">
        <v>19</v>
      </c>
      <c r="F879" s="286">
        <v>6</v>
      </c>
      <c r="G879" s="38"/>
      <c r="H879" s="44"/>
    </row>
    <row r="880" s="2" customFormat="1" ht="16.8" customHeight="1">
      <c r="A880" s="38"/>
      <c r="B880" s="44"/>
      <c r="C880" s="281" t="s">
        <v>661</v>
      </c>
      <c r="D880" s="282" t="s">
        <v>661</v>
      </c>
      <c r="E880" s="283" t="s">
        <v>19</v>
      </c>
      <c r="F880" s="284">
        <v>3</v>
      </c>
      <c r="G880" s="38"/>
      <c r="H880" s="44"/>
    </row>
    <row r="881" s="2" customFormat="1" ht="16.8" customHeight="1">
      <c r="A881" s="38"/>
      <c r="B881" s="44"/>
      <c r="C881" s="285" t="s">
        <v>661</v>
      </c>
      <c r="D881" s="285" t="s">
        <v>3107</v>
      </c>
      <c r="E881" s="17" t="s">
        <v>19</v>
      </c>
      <c r="F881" s="286">
        <v>3</v>
      </c>
      <c r="G881" s="38"/>
      <c r="H881" s="44"/>
    </row>
    <row r="882" s="2" customFormat="1" ht="16.8" customHeight="1">
      <c r="A882" s="38"/>
      <c r="B882" s="44"/>
      <c r="C882" s="281" t="s">
        <v>605</v>
      </c>
      <c r="D882" s="282" t="s">
        <v>605</v>
      </c>
      <c r="E882" s="283" t="s">
        <v>19</v>
      </c>
      <c r="F882" s="284">
        <v>1.01</v>
      </c>
      <c r="G882" s="38"/>
      <c r="H882" s="44"/>
    </row>
    <row r="883" s="2" customFormat="1" ht="16.8" customHeight="1">
      <c r="A883" s="38"/>
      <c r="B883" s="44"/>
      <c r="C883" s="285" t="s">
        <v>605</v>
      </c>
      <c r="D883" s="285" t="s">
        <v>1323</v>
      </c>
      <c r="E883" s="17" t="s">
        <v>19</v>
      </c>
      <c r="F883" s="286">
        <v>1.01</v>
      </c>
      <c r="G883" s="38"/>
      <c r="H883" s="44"/>
    </row>
    <row r="884" s="2" customFormat="1" ht="16.8" customHeight="1">
      <c r="A884" s="38"/>
      <c r="B884" s="44"/>
      <c r="C884" s="281" t="s">
        <v>610</v>
      </c>
      <c r="D884" s="282" t="s">
        <v>610</v>
      </c>
      <c r="E884" s="283" t="s">
        <v>19</v>
      </c>
      <c r="F884" s="284">
        <v>2.02</v>
      </c>
      <c r="G884" s="38"/>
      <c r="H884" s="44"/>
    </row>
    <row r="885" s="2" customFormat="1" ht="16.8" customHeight="1">
      <c r="A885" s="38"/>
      <c r="B885" s="44"/>
      <c r="C885" s="285" t="s">
        <v>610</v>
      </c>
      <c r="D885" s="285" t="s">
        <v>1327</v>
      </c>
      <c r="E885" s="17" t="s">
        <v>19</v>
      </c>
      <c r="F885" s="286">
        <v>2.02</v>
      </c>
      <c r="G885" s="38"/>
      <c r="H885" s="44"/>
    </row>
    <row r="886" s="2" customFormat="1" ht="16.8" customHeight="1">
      <c r="A886" s="38"/>
      <c r="B886" s="44"/>
      <c r="C886" s="281" t="s">
        <v>256</v>
      </c>
      <c r="D886" s="282" t="s">
        <v>256</v>
      </c>
      <c r="E886" s="283" t="s">
        <v>19</v>
      </c>
      <c r="F886" s="284">
        <v>5.9000000000000004</v>
      </c>
      <c r="G886" s="38"/>
      <c r="H886" s="44"/>
    </row>
    <row r="887" s="2" customFormat="1" ht="16.8" customHeight="1">
      <c r="A887" s="38"/>
      <c r="B887" s="44"/>
      <c r="C887" s="285" t="s">
        <v>19</v>
      </c>
      <c r="D887" s="285" t="s">
        <v>3096</v>
      </c>
      <c r="E887" s="17" t="s">
        <v>19</v>
      </c>
      <c r="F887" s="286">
        <v>0</v>
      </c>
      <c r="G887" s="38"/>
      <c r="H887" s="44"/>
    </row>
    <row r="888" s="2" customFormat="1" ht="16.8" customHeight="1">
      <c r="A888" s="38"/>
      <c r="B888" s="44"/>
      <c r="C888" s="285" t="s">
        <v>256</v>
      </c>
      <c r="D888" s="285" t="s">
        <v>3108</v>
      </c>
      <c r="E888" s="17" t="s">
        <v>19</v>
      </c>
      <c r="F888" s="286">
        <v>5.9000000000000004</v>
      </c>
      <c r="G888" s="38"/>
      <c r="H888" s="44"/>
    </row>
    <row r="889" s="2" customFormat="1" ht="16.8" customHeight="1">
      <c r="A889" s="38"/>
      <c r="B889" s="44"/>
      <c r="C889" s="281" t="s">
        <v>618</v>
      </c>
      <c r="D889" s="282" t="s">
        <v>618</v>
      </c>
      <c r="E889" s="283" t="s">
        <v>19</v>
      </c>
      <c r="F889" s="284">
        <v>5</v>
      </c>
      <c r="G889" s="38"/>
      <c r="H889" s="44"/>
    </row>
    <row r="890" s="2" customFormat="1" ht="16.8" customHeight="1">
      <c r="A890" s="38"/>
      <c r="B890" s="44"/>
      <c r="C890" s="285" t="s">
        <v>618</v>
      </c>
      <c r="D890" s="285" t="s">
        <v>3109</v>
      </c>
      <c r="E890" s="17" t="s">
        <v>19</v>
      </c>
      <c r="F890" s="286">
        <v>5</v>
      </c>
      <c r="G890" s="38"/>
      <c r="H890" s="44"/>
    </row>
    <row r="891" s="2" customFormat="1" ht="16.8" customHeight="1">
      <c r="A891" s="38"/>
      <c r="B891" s="44"/>
      <c r="C891" s="281" t="s">
        <v>649</v>
      </c>
      <c r="D891" s="282" t="s">
        <v>649</v>
      </c>
      <c r="E891" s="283" t="s">
        <v>19</v>
      </c>
      <c r="F891" s="284">
        <v>3.0299999999999998</v>
      </c>
      <c r="G891" s="38"/>
      <c r="H891" s="44"/>
    </row>
    <row r="892" s="2" customFormat="1" ht="16.8" customHeight="1">
      <c r="A892" s="38"/>
      <c r="B892" s="44"/>
      <c r="C892" s="285" t="s">
        <v>649</v>
      </c>
      <c r="D892" s="285" t="s">
        <v>1315</v>
      </c>
      <c r="E892" s="17" t="s">
        <v>19</v>
      </c>
      <c r="F892" s="286">
        <v>3.0299999999999998</v>
      </c>
      <c r="G892" s="38"/>
      <c r="H892" s="44"/>
    </row>
    <row r="893" s="2" customFormat="1" ht="16.8" customHeight="1">
      <c r="A893" s="38"/>
      <c r="B893" s="44"/>
      <c r="C893" s="281" t="s">
        <v>651</v>
      </c>
      <c r="D893" s="282" t="s">
        <v>651</v>
      </c>
      <c r="E893" s="283" t="s">
        <v>19</v>
      </c>
      <c r="F893" s="284">
        <v>2.02</v>
      </c>
      <c r="G893" s="38"/>
      <c r="H893" s="44"/>
    </row>
    <row r="894" s="2" customFormat="1" ht="16.8" customHeight="1">
      <c r="A894" s="38"/>
      <c r="B894" s="44"/>
      <c r="C894" s="285" t="s">
        <v>651</v>
      </c>
      <c r="D894" s="285" t="s">
        <v>1319</v>
      </c>
      <c r="E894" s="17" t="s">
        <v>19</v>
      </c>
      <c r="F894" s="286">
        <v>2.02</v>
      </c>
      <c r="G894" s="38"/>
      <c r="H894" s="44"/>
    </row>
    <row r="895" s="2" customFormat="1" ht="16.8" customHeight="1">
      <c r="A895" s="38"/>
      <c r="B895" s="44"/>
      <c r="C895" s="281" t="s">
        <v>597</v>
      </c>
      <c r="D895" s="282" t="s">
        <v>597</v>
      </c>
      <c r="E895" s="283" t="s">
        <v>19</v>
      </c>
      <c r="F895" s="284">
        <v>8</v>
      </c>
      <c r="G895" s="38"/>
      <c r="H895" s="44"/>
    </row>
    <row r="896" s="2" customFormat="1" ht="16.8" customHeight="1">
      <c r="A896" s="38"/>
      <c r="B896" s="44"/>
      <c r="C896" s="285" t="s">
        <v>597</v>
      </c>
      <c r="D896" s="285" t="s">
        <v>1334</v>
      </c>
      <c r="E896" s="17" t="s">
        <v>19</v>
      </c>
      <c r="F896" s="286">
        <v>8</v>
      </c>
      <c r="G896" s="38"/>
      <c r="H896" s="44"/>
    </row>
    <row r="897" s="2" customFormat="1" ht="16.8" customHeight="1">
      <c r="A897" s="38"/>
      <c r="B897" s="44"/>
      <c r="C897" s="281" t="s">
        <v>602</v>
      </c>
      <c r="D897" s="282" t="s">
        <v>602</v>
      </c>
      <c r="E897" s="283" t="s">
        <v>19</v>
      </c>
      <c r="F897" s="284">
        <v>8.1199999999999992</v>
      </c>
      <c r="G897" s="38"/>
      <c r="H897" s="44"/>
    </row>
    <row r="898" s="2" customFormat="1" ht="16.8" customHeight="1">
      <c r="A898" s="38"/>
      <c r="B898" s="44"/>
      <c r="C898" s="285" t="s">
        <v>602</v>
      </c>
      <c r="D898" s="285" t="s">
        <v>1304</v>
      </c>
      <c r="E898" s="17" t="s">
        <v>19</v>
      </c>
      <c r="F898" s="286">
        <v>8.1199999999999992</v>
      </c>
      <c r="G898" s="38"/>
      <c r="H898" s="44"/>
    </row>
    <row r="899" s="2" customFormat="1" ht="16.8" customHeight="1">
      <c r="A899" s="38"/>
      <c r="B899" s="44"/>
      <c r="C899" s="281" t="s">
        <v>261</v>
      </c>
      <c r="D899" s="282" t="s">
        <v>261</v>
      </c>
      <c r="E899" s="283" t="s">
        <v>19</v>
      </c>
      <c r="F899" s="284">
        <v>18.667999999999999</v>
      </c>
      <c r="G899" s="38"/>
      <c r="H899" s="44"/>
    </row>
    <row r="900" s="2" customFormat="1" ht="16.8" customHeight="1">
      <c r="A900" s="38"/>
      <c r="B900" s="44"/>
      <c r="C900" s="285" t="s">
        <v>19</v>
      </c>
      <c r="D900" s="285" t="s">
        <v>3110</v>
      </c>
      <c r="E900" s="17" t="s">
        <v>19</v>
      </c>
      <c r="F900" s="286">
        <v>0</v>
      </c>
      <c r="G900" s="38"/>
      <c r="H900" s="44"/>
    </row>
    <row r="901" s="2" customFormat="1" ht="16.8" customHeight="1">
      <c r="A901" s="38"/>
      <c r="B901" s="44"/>
      <c r="C901" s="285" t="s">
        <v>261</v>
      </c>
      <c r="D901" s="285" t="s">
        <v>3111</v>
      </c>
      <c r="E901" s="17" t="s">
        <v>19</v>
      </c>
      <c r="F901" s="286">
        <v>18.667999999999999</v>
      </c>
      <c r="G901" s="38"/>
      <c r="H901" s="44"/>
    </row>
    <row r="902" s="2" customFormat="1" ht="16.8" customHeight="1">
      <c r="A902" s="38"/>
      <c r="B902" s="44"/>
      <c r="C902" s="281" t="s">
        <v>680</v>
      </c>
      <c r="D902" s="282" t="s">
        <v>680</v>
      </c>
      <c r="E902" s="283" t="s">
        <v>19</v>
      </c>
      <c r="F902" s="284">
        <v>4.0819999999999999</v>
      </c>
      <c r="G902" s="38"/>
      <c r="H902" s="44"/>
    </row>
    <row r="903" s="2" customFormat="1" ht="16.8" customHeight="1">
      <c r="A903" s="38"/>
      <c r="B903" s="44"/>
      <c r="C903" s="285" t="s">
        <v>680</v>
      </c>
      <c r="D903" s="285" t="s">
        <v>1400</v>
      </c>
      <c r="E903" s="17" t="s">
        <v>19</v>
      </c>
      <c r="F903" s="286">
        <v>4.0819999999999999</v>
      </c>
      <c r="G903" s="38"/>
      <c r="H903" s="44"/>
    </row>
    <row r="904" s="2" customFormat="1" ht="16.8" customHeight="1">
      <c r="A904" s="38"/>
      <c r="B904" s="44"/>
      <c r="C904" s="281" t="s">
        <v>676</v>
      </c>
      <c r="D904" s="282" t="s">
        <v>676</v>
      </c>
      <c r="E904" s="283" t="s">
        <v>19</v>
      </c>
      <c r="F904" s="284">
        <v>0.47999999999999998</v>
      </c>
      <c r="G904" s="38"/>
      <c r="H904" s="44"/>
    </row>
    <row r="905" s="2" customFormat="1" ht="16.8" customHeight="1">
      <c r="A905" s="38"/>
      <c r="B905" s="44"/>
      <c r="C905" s="285" t="s">
        <v>676</v>
      </c>
      <c r="D905" s="285" t="s">
        <v>1404</v>
      </c>
      <c r="E905" s="17" t="s">
        <v>19</v>
      </c>
      <c r="F905" s="286">
        <v>0.47999999999999998</v>
      </c>
      <c r="G905" s="38"/>
      <c r="H905" s="44"/>
    </row>
    <row r="906" s="2" customFormat="1" ht="16.8" customHeight="1">
      <c r="A906" s="38"/>
      <c r="B906" s="44"/>
      <c r="C906" s="281" t="s">
        <v>1144</v>
      </c>
      <c r="D906" s="282" t="s">
        <v>1144</v>
      </c>
      <c r="E906" s="283" t="s">
        <v>19</v>
      </c>
      <c r="F906" s="284">
        <v>0.23999999999999999</v>
      </c>
      <c r="G906" s="38"/>
      <c r="H906" s="44"/>
    </row>
    <row r="907" s="2" customFormat="1" ht="16.8" customHeight="1">
      <c r="A907" s="38"/>
      <c r="B907" s="44"/>
      <c r="C907" s="285" t="s">
        <v>1144</v>
      </c>
      <c r="D907" s="285" t="s">
        <v>1408</v>
      </c>
      <c r="E907" s="17" t="s">
        <v>19</v>
      </c>
      <c r="F907" s="286">
        <v>0.23999999999999999</v>
      </c>
      <c r="G907" s="38"/>
      <c r="H907" s="44"/>
    </row>
    <row r="908" s="2" customFormat="1" ht="16.8" customHeight="1">
      <c r="A908" s="38"/>
      <c r="B908" s="44"/>
      <c r="C908" s="281" t="s">
        <v>1128</v>
      </c>
      <c r="D908" s="282" t="s">
        <v>1128</v>
      </c>
      <c r="E908" s="283" t="s">
        <v>19</v>
      </c>
      <c r="F908" s="284">
        <v>8.4000000000000004</v>
      </c>
      <c r="G908" s="38"/>
      <c r="H908" s="44"/>
    </row>
    <row r="909" s="2" customFormat="1" ht="16.8" customHeight="1">
      <c r="A909" s="38"/>
      <c r="B909" s="44"/>
      <c r="C909" s="285" t="s">
        <v>1128</v>
      </c>
      <c r="D909" s="285" t="s">
        <v>1415</v>
      </c>
      <c r="E909" s="17" t="s">
        <v>19</v>
      </c>
      <c r="F909" s="286">
        <v>8.4000000000000004</v>
      </c>
      <c r="G909" s="38"/>
      <c r="H909" s="44"/>
    </row>
    <row r="910" s="2" customFormat="1" ht="16.8" customHeight="1">
      <c r="A910" s="38"/>
      <c r="B910" s="44"/>
      <c r="C910" s="281" t="s">
        <v>1130</v>
      </c>
      <c r="D910" s="282" t="s">
        <v>1130</v>
      </c>
      <c r="E910" s="283" t="s">
        <v>19</v>
      </c>
      <c r="F910" s="284">
        <v>0.59999999999999998</v>
      </c>
      <c r="G910" s="38"/>
      <c r="H910" s="44"/>
    </row>
    <row r="911" s="2" customFormat="1" ht="16.8" customHeight="1">
      <c r="A911" s="38"/>
      <c r="B911" s="44"/>
      <c r="C911" s="285" t="s">
        <v>1130</v>
      </c>
      <c r="D911" s="285" t="s">
        <v>1418</v>
      </c>
      <c r="E911" s="17" t="s">
        <v>19</v>
      </c>
      <c r="F911" s="286">
        <v>0.59999999999999998</v>
      </c>
      <c r="G911" s="38"/>
      <c r="H911" s="44"/>
    </row>
    <row r="912" s="2" customFormat="1" ht="16.8" customHeight="1">
      <c r="A912" s="38"/>
      <c r="B912" s="44"/>
      <c r="C912" s="281" t="s">
        <v>289</v>
      </c>
      <c r="D912" s="282" t="s">
        <v>289</v>
      </c>
      <c r="E912" s="283" t="s">
        <v>19</v>
      </c>
      <c r="F912" s="284">
        <v>5.9000000000000004</v>
      </c>
      <c r="G912" s="38"/>
      <c r="H912" s="44"/>
    </row>
    <row r="913" s="2" customFormat="1" ht="16.8" customHeight="1">
      <c r="A913" s="38"/>
      <c r="B913" s="44"/>
      <c r="C913" s="285" t="s">
        <v>19</v>
      </c>
      <c r="D913" s="285" t="s">
        <v>3096</v>
      </c>
      <c r="E913" s="17" t="s">
        <v>19</v>
      </c>
      <c r="F913" s="286">
        <v>0</v>
      </c>
      <c r="G913" s="38"/>
      <c r="H913" s="44"/>
    </row>
    <row r="914" s="2" customFormat="1" ht="16.8" customHeight="1">
      <c r="A914" s="38"/>
      <c r="B914" s="44"/>
      <c r="C914" s="285" t="s">
        <v>289</v>
      </c>
      <c r="D914" s="285" t="s">
        <v>3108</v>
      </c>
      <c r="E914" s="17" t="s">
        <v>19</v>
      </c>
      <c r="F914" s="286">
        <v>5.9000000000000004</v>
      </c>
      <c r="G914" s="38"/>
      <c r="H914" s="44"/>
    </row>
    <row r="915" s="2" customFormat="1" ht="16.8" customHeight="1">
      <c r="A915" s="38"/>
      <c r="B915" s="44"/>
      <c r="C915" s="281" t="s">
        <v>1429</v>
      </c>
      <c r="D915" s="282" t="s">
        <v>1429</v>
      </c>
      <c r="E915" s="283" t="s">
        <v>19</v>
      </c>
      <c r="F915" s="284">
        <v>2</v>
      </c>
      <c r="G915" s="38"/>
      <c r="H915" s="44"/>
    </row>
    <row r="916" s="2" customFormat="1" ht="16.8" customHeight="1">
      <c r="A916" s="38"/>
      <c r="B916" s="44"/>
      <c r="C916" s="285" t="s">
        <v>1429</v>
      </c>
      <c r="D916" s="285" t="s">
        <v>642</v>
      </c>
      <c r="E916" s="17" t="s">
        <v>19</v>
      </c>
      <c r="F916" s="286">
        <v>2</v>
      </c>
      <c r="G916" s="38"/>
      <c r="H916" s="44"/>
    </row>
    <row r="917" s="2" customFormat="1" ht="16.8" customHeight="1">
      <c r="A917" s="38"/>
      <c r="B917" s="44"/>
      <c r="C917" s="281" t="s">
        <v>125</v>
      </c>
      <c r="D917" s="282" t="s">
        <v>125</v>
      </c>
      <c r="E917" s="283" t="s">
        <v>19</v>
      </c>
      <c r="F917" s="284">
        <v>57.404000000000003</v>
      </c>
      <c r="G917" s="38"/>
      <c r="H917" s="44"/>
    </row>
    <row r="918" s="2" customFormat="1" ht="16.8" customHeight="1">
      <c r="A918" s="38"/>
      <c r="B918" s="44"/>
      <c r="C918" s="285" t="s">
        <v>125</v>
      </c>
      <c r="D918" s="285" t="s">
        <v>1199</v>
      </c>
      <c r="E918" s="17" t="s">
        <v>19</v>
      </c>
      <c r="F918" s="286">
        <v>57.404000000000003</v>
      </c>
      <c r="G918" s="38"/>
      <c r="H918" s="44"/>
    </row>
    <row r="919" s="2" customFormat="1" ht="16.8" customHeight="1">
      <c r="A919" s="38"/>
      <c r="B919" s="44"/>
      <c r="C919" s="281" t="s">
        <v>2954</v>
      </c>
      <c r="D919" s="282" t="s">
        <v>2954</v>
      </c>
      <c r="E919" s="283" t="s">
        <v>19</v>
      </c>
      <c r="F919" s="284">
        <v>58.896000000000001</v>
      </c>
      <c r="G919" s="38"/>
      <c r="H919" s="44"/>
    </row>
    <row r="920" s="2" customFormat="1" ht="16.8" customHeight="1">
      <c r="A920" s="38"/>
      <c r="B920" s="44"/>
      <c r="C920" s="285" t="s">
        <v>2954</v>
      </c>
      <c r="D920" s="285" t="s">
        <v>1209</v>
      </c>
      <c r="E920" s="17" t="s">
        <v>19</v>
      </c>
      <c r="F920" s="286">
        <v>58.896000000000001</v>
      </c>
      <c r="G920" s="38"/>
      <c r="H920" s="44"/>
    </row>
    <row r="921" s="2" customFormat="1" ht="16.8" customHeight="1">
      <c r="A921" s="38"/>
      <c r="B921" s="44"/>
      <c r="C921" s="281" t="s">
        <v>2956</v>
      </c>
      <c r="D921" s="282" t="s">
        <v>2956</v>
      </c>
      <c r="E921" s="283" t="s">
        <v>19</v>
      </c>
      <c r="F921" s="284">
        <v>0.54000000000000004</v>
      </c>
      <c r="G921" s="38"/>
      <c r="H921" s="44"/>
    </row>
    <row r="922" s="2" customFormat="1" ht="16.8" customHeight="1">
      <c r="A922" s="38"/>
      <c r="B922" s="44"/>
      <c r="C922" s="285" t="s">
        <v>2956</v>
      </c>
      <c r="D922" s="285" t="s">
        <v>3112</v>
      </c>
      <c r="E922" s="17" t="s">
        <v>19</v>
      </c>
      <c r="F922" s="286">
        <v>0.54000000000000004</v>
      </c>
      <c r="G922" s="38"/>
      <c r="H922" s="44"/>
    </row>
    <row r="923" s="2" customFormat="1" ht="16.8" customHeight="1">
      <c r="A923" s="38"/>
      <c r="B923" s="44"/>
      <c r="C923" s="281" t="s">
        <v>2957</v>
      </c>
      <c r="D923" s="282" t="s">
        <v>2957</v>
      </c>
      <c r="E923" s="283" t="s">
        <v>19</v>
      </c>
      <c r="F923" s="284">
        <v>86.495999999999995</v>
      </c>
      <c r="G923" s="38"/>
      <c r="H923" s="44"/>
    </row>
    <row r="924" s="2" customFormat="1" ht="16.8" customHeight="1">
      <c r="A924" s="38"/>
      <c r="B924" s="44"/>
      <c r="C924" s="285" t="s">
        <v>2957</v>
      </c>
      <c r="D924" s="285" t="s">
        <v>3113</v>
      </c>
      <c r="E924" s="17" t="s">
        <v>19</v>
      </c>
      <c r="F924" s="286">
        <v>86.495999999999995</v>
      </c>
      <c r="G924" s="38"/>
      <c r="H924" s="44"/>
    </row>
    <row r="925" s="2" customFormat="1" ht="16.8" customHeight="1">
      <c r="A925" s="38"/>
      <c r="B925" s="44"/>
      <c r="C925" s="281" t="s">
        <v>3114</v>
      </c>
      <c r="D925" s="282" t="s">
        <v>3114</v>
      </c>
      <c r="E925" s="283" t="s">
        <v>19</v>
      </c>
      <c r="F925" s="284">
        <v>86.495999999999995</v>
      </c>
      <c r="G925" s="38"/>
      <c r="H925" s="44"/>
    </row>
    <row r="926" s="2" customFormat="1" ht="16.8" customHeight="1">
      <c r="A926" s="38"/>
      <c r="B926" s="44"/>
      <c r="C926" s="285" t="s">
        <v>3114</v>
      </c>
      <c r="D926" s="285" t="s">
        <v>3113</v>
      </c>
      <c r="E926" s="17" t="s">
        <v>19</v>
      </c>
      <c r="F926" s="286">
        <v>86.495999999999995</v>
      </c>
      <c r="G926" s="38"/>
      <c r="H926" s="44"/>
    </row>
    <row r="927" s="2" customFormat="1" ht="16.8" customHeight="1">
      <c r="A927" s="38"/>
      <c r="B927" s="44"/>
      <c r="C927" s="281" t="s">
        <v>3115</v>
      </c>
      <c r="D927" s="282" t="s">
        <v>3115</v>
      </c>
      <c r="E927" s="283" t="s">
        <v>19</v>
      </c>
      <c r="F927" s="284">
        <v>7.7999999999999998</v>
      </c>
      <c r="G927" s="38"/>
      <c r="H927" s="44"/>
    </row>
    <row r="928" s="2" customFormat="1" ht="16.8" customHeight="1">
      <c r="A928" s="38"/>
      <c r="B928" s="44"/>
      <c r="C928" s="285" t="s">
        <v>3115</v>
      </c>
      <c r="D928" s="285" t="s">
        <v>3116</v>
      </c>
      <c r="E928" s="17" t="s">
        <v>19</v>
      </c>
      <c r="F928" s="286">
        <v>7.7999999999999998</v>
      </c>
      <c r="G928" s="38"/>
      <c r="H928" s="44"/>
    </row>
    <row r="929" s="2" customFormat="1" ht="16.8" customHeight="1">
      <c r="A929" s="38"/>
      <c r="B929" s="44"/>
      <c r="C929" s="281" t="s">
        <v>3117</v>
      </c>
      <c r="D929" s="282" t="s">
        <v>3117</v>
      </c>
      <c r="E929" s="283" t="s">
        <v>19</v>
      </c>
      <c r="F929" s="284">
        <v>0.123</v>
      </c>
      <c r="G929" s="38"/>
      <c r="H929" s="44"/>
    </row>
    <row r="930" s="2" customFormat="1" ht="16.8" customHeight="1">
      <c r="A930" s="38"/>
      <c r="B930" s="44"/>
      <c r="C930" s="285" t="s">
        <v>3117</v>
      </c>
      <c r="D930" s="285" t="s">
        <v>3118</v>
      </c>
      <c r="E930" s="17" t="s">
        <v>19</v>
      </c>
      <c r="F930" s="286">
        <v>0.123</v>
      </c>
      <c r="G930" s="38"/>
      <c r="H930" s="44"/>
    </row>
    <row r="931" s="2" customFormat="1" ht="16.8" customHeight="1">
      <c r="A931" s="38"/>
      <c r="B931" s="44"/>
      <c r="C931" s="281" t="s">
        <v>2993</v>
      </c>
      <c r="D931" s="282" t="s">
        <v>2993</v>
      </c>
      <c r="E931" s="283" t="s">
        <v>19</v>
      </c>
      <c r="F931" s="284">
        <v>19.039999999999999</v>
      </c>
      <c r="G931" s="38"/>
      <c r="H931" s="44"/>
    </row>
    <row r="932" s="2" customFormat="1" ht="16.8" customHeight="1">
      <c r="A932" s="38"/>
      <c r="B932" s="44"/>
      <c r="C932" s="285" t="s">
        <v>2993</v>
      </c>
      <c r="D932" s="285" t="s">
        <v>3119</v>
      </c>
      <c r="E932" s="17" t="s">
        <v>19</v>
      </c>
      <c r="F932" s="286">
        <v>19.039999999999999</v>
      </c>
      <c r="G932" s="38"/>
      <c r="H932" s="44"/>
    </row>
    <row r="933" s="2" customFormat="1" ht="16.8" customHeight="1">
      <c r="A933" s="38"/>
      <c r="B933" s="44"/>
      <c r="C933" s="281" t="s">
        <v>2997</v>
      </c>
      <c r="D933" s="282" t="s">
        <v>2997</v>
      </c>
      <c r="E933" s="283" t="s">
        <v>19</v>
      </c>
      <c r="F933" s="284">
        <v>16</v>
      </c>
      <c r="G933" s="38"/>
      <c r="H933" s="44"/>
    </row>
    <row r="934" s="2" customFormat="1" ht="16.8" customHeight="1">
      <c r="A934" s="38"/>
      <c r="B934" s="44"/>
      <c r="C934" s="285" t="s">
        <v>2997</v>
      </c>
      <c r="D934" s="285" t="s">
        <v>3120</v>
      </c>
      <c r="E934" s="17" t="s">
        <v>19</v>
      </c>
      <c r="F934" s="286">
        <v>16</v>
      </c>
      <c r="G934" s="38"/>
      <c r="H934" s="44"/>
    </row>
    <row r="935" s="2" customFormat="1" ht="16.8" customHeight="1">
      <c r="A935" s="38"/>
      <c r="B935" s="44"/>
      <c r="C935" s="281" t="s">
        <v>2999</v>
      </c>
      <c r="D935" s="282" t="s">
        <v>2999</v>
      </c>
      <c r="E935" s="283" t="s">
        <v>19</v>
      </c>
      <c r="F935" s="284">
        <v>8.173</v>
      </c>
      <c r="G935" s="38"/>
      <c r="H935" s="44"/>
    </row>
    <row r="936" s="2" customFormat="1" ht="16.8" customHeight="1">
      <c r="A936" s="38"/>
      <c r="B936" s="44"/>
      <c r="C936" s="285" t="s">
        <v>2999</v>
      </c>
      <c r="D936" s="285" t="s">
        <v>3121</v>
      </c>
      <c r="E936" s="17" t="s">
        <v>19</v>
      </c>
      <c r="F936" s="286">
        <v>8.173</v>
      </c>
      <c r="G936" s="38"/>
      <c r="H936" s="44"/>
    </row>
    <row r="937" s="2" customFormat="1" ht="16.8" customHeight="1">
      <c r="A937" s="38"/>
      <c r="B937" s="44"/>
      <c r="C937" s="281" t="s">
        <v>3122</v>
      </c>
      <c r="D937" s="282" t="s">
        <v>3122</v>
      </c>
      <c r="E937" s="283" t="s">
        <v>19</v>
      </c>
      <c r="F937" s="284">
        <v>4.2599999999999998</v>
      </c>
      <c r="G937" s="38"/>
      <c r="H937" s="44"/>
    </row>
    <row r="938" s="2" customFormat="1" ht="16.8" customHeight="1">
      <c r="A938" s="38"/>
      <c r="B938" s="44"/>
      <c r="C938" s="285" t="s">
        <v>3122</v>
      </c>
      <c r="D938" s="285" t="s">
        <v>3123</v>
      </c>
      <c r="E938" s="17" t="s">
        <v>19</v>
      </c>
      <c r="F938" s="286">
        <v>4.2599999999999998</v>
      </c>
      <c r="G938" s="38"/>
      <c r="H938" s="44"/>
    </row>
    <row r="939" s="2" customFormat="1" ht="16.8" customHeight="1">
      <c r="A939" s="38"/>
      <c r="B939" s="44"/>
      <c r="C939" s="281" t="s">
        <v>3124</v>
      </c>
      <c r="D939" s="282" t="s">
        <v>3124</v>
      </c>
      <c r="E939" s="283" t="s">
        <v>19</v>
      </c>
      <c r="F939" s="284">
        <v>101.64</v>
      </c>
      <c r="G939" s="38"/>
      <c r="H939" s="44"/>
    </row>
    <row r="940" s="2" customFormat="1" ht="16.8" customHeight="1">
      <c r="A940" s="38"/>
      <c r="B940" s="44"/>
      <c r="C940" s="285" t="s">
        <v>3124</v>
      </c>
      <c r="D940" s="285" t="s">
        <v>3125</v>
      </c>
      <c r="E940" s="17" t="s">
        <v>19</v>
      </c>
      <c r="F940" s="286">
        <v>101.64</v>
      </c>
      <c r="G940" s="38"/>
      <c r="H940" s="44"/>
    </row>
    <row r="941" s="2" customFormat="1" ht="16.8" customHeight="1">
      <c r="A941" s="38"/>
      <c r="B941" s="44"/>
      <c r="C941" s="281" t="s">
        <v>3001</v>
      </c>
      <c r="D941" s="282" t="s">
        <v>3001</v>
      </c>
      <c r="E941" s="283" t="s">
        <v>19</v>
      </c>
      <c r="F941" s="284">
        <v>3</v>
      </c>
      <c r="G941" s="38"/>
      <c r="H941" s="44"/>
    </row>
    <row r="942" s="2" customFormat="1" ht="16.8" customHeight="1">
      <c r="A942" s="38"/>
      <c r="B942" s="44"/>
      <c r="C942" s="285" t="s">
        <v>3001</v>
      </c>
      <c r="D942" s="285" t="s">
        <v>3126</v>
      </c>
      <c r="E942" s="17" t="s">
        <v>19</v>
      </c>
      <c r="F942" s="286">
        <v>3</v>
      </c>
      <c r="G942" s="38"/>
      <c r="H942" s="44"/>
    </row>
    <row r="943" s="2" customFormat="1" ht="16.8" customHeight="1">
      <c r="A943" s="38"/>
      <c r="B943" s="44"/>
      <c r="C943" s="281" t="s">
        <v>3127</v>
      </c>
      <c r="D943" s="282" t="s">
        <v>3127</v>
      </c>
      <c r="E943" s="283" t="s">
        <v>19</v>
      </c>
      <c r="F943" s="284">
        <v>2.8559999999999999</v>
      </c>
      <c r="G943" s="38"/>
      <c r="H943" s="44"/>
    </row>
    <row r="944" s="2" customFormat="1" ht="16.8" customHeight="1">
      <c r="A944" s="38"/>
      <c r="B944" s="44"/>
      <c r="C944" s="285" t="s">
        <v>3127</v>
      </c>
      <c r="D944" s="285" t="s">
        <v>3128</v>
      </c>
      <c r="E944" s="17" t="s">
        <v>19</v>
      </c>
      <c r="F944" s="286">
        <v>2.8559999999999999</v>
      </c>
      <c r="G944" s="38"/>
      <c r="H944" s="44"/>
    </row>
    <row r="945" s="2" customFormat="1" ht="16.8" customHeight="1">
      <c r="A945" s="38"/>
      <c r="B945" s="44"/>
      <c r="C945" s="281" t="s">
        <v>3129</v>
      </c>
      <c r="D945" s="282" t="s">
        <v>3129</v>
      </c>
      <c r="E945" s="283" t="s">
        <v>19</v>
      </c>
      <c r="F945" s="284">
        <v>0.10299999999999999</v>
      </c>
      <c r="G945" s="38"/>
      <c r="H945" s="44"/>
    </row>
    <row r="946" s="2" customFormat="1" ht="16.8" customHeight="1">
      <c r="A946" s="38"/>
      <c r="B946" s="44"/>
      <c r="C946" s="285" t="s">
        <v>3129</v>
      </c>
      <c r="D946" s="285" t="s">
        <v>3130</v>
      </c>
      <c r="E946" s="17" t="s">
        <v>19</v>
      </c>
      <c r="F946" s="286">
        <v>0.10299999999999999</v>
      </c>
      <c r="G946" s="38"/>
      <c r="H946" s="44"/>
    </row>
    <row r="947" s="2" customFormat="1" ht="16.8" customHeight="1">
      <c r="A947" s="38"/>
      <c r="B947" s="44"/>
      <c r="C947" s="281" t="s">
        <v>3131</v>
      </c>
      <c r="D947" s="282" t="s">
        <v>3131</v>
      </c>
      <c r="E947" s="283" t="s">
        <v>19</v>
      </c>
      <c r="F947" s="284">
        <v>2.7000000000000002</v>
      </c>
      <c r="G947" s="38"/>
      <c r="H947" s="44"/>
    </row>
    <row r="948" s="2" customFormat="1" ht="16.8" customHeight="1">
      <c r="A948" s="38"/>
      <c r="B948" s="44"/>
      <c r="C948" s="285" t="s">
        <v>3131</v>
      </c>
      <c r="D948" s="285" t="s">
        <v>3132</v>
      </c>
      <c r="E948" s="17" t="s">
        <v>19</v>
      </c>
      <c r="F948" s="286">
        <v>2.7000000000000002</v>
      </c>
      <c r="G948" s="38"/>
      <c r="H948" s="44"/>
    </row>
    <row r="949" s="2" customFormat="1" ht="16.8" customHeight="1">
      <c r="A949" s="38"/>
      <c r="B949" s="44"/>
      <c r="C949" s="281" t="s">
        <v>3052</v>
      </c>
      <c r="D949" s="282" t="s">
        <v>3052</v>
      </c>
      <c r="E949" s="283" t="s">
        <v>19</v>
      </c>
      <c r="F949" s="284">
        <v>10</v>
      </c>
      <c r="G949" s="38"/>
      <c r="H949" s="44"/>
    </row>
    <row r="950" s="2" customFormat="1" ht="16.8" customHeight="1">
      <c r="A950" s="38"/>
      <c r="B950" s="44"/>
      <c r="C950" s="285" t="s">
        <v>3052</v>
      </c>
      <c r="D950" s="285" t="s">
        <v>3133</v>
      </c>
      <c r="E950" s="17" t="s">
        <v>19</v>
      </c>
      <c r="F950" s="286">
        <v>10</v>
      </c>
      <c r="G950" s="38"/>
      <c r="H950" s="44"/>
    </row>
    <row r="951" s="2" customFormat="1" ht="16.8" customHeight="1">
      <c r="A951" s="38"/>
      <c r="B951" s="44"/>
      <c r="C951" s="281" t="s">
        <v>3005</v>
      </c>
      <c r="D951" s="282" t="s">
        <v>3005</v>
      </c>
      <c r="E951" s="283" t="s">
        <v>19</v>
      </c>
      <c r="F951" s="284">
        <v>16.271999999999998</v>
      </c>
      <c r="G951" s="38"/>
      <c r="H951" s="44"/>
    </row>
    <row r="952" s="2" customFormat="1" ht="16.8" customHeight="1">
      <c r="A952" s="38"/>
      <c r="B952" s="44"/>
      <c r="C952" s="285" t="s">
        <v>3005</v>
      </c>
      <c r="D952" s="285" t="s">
        <v>3134</v>
      </c>
      <c r="E952" s="17" t="s">
        <v>19</v>
      </c>
      <c r="F952" s="286">
        <v>16.271999999999998</v>
      </c>
      <c r="G952" s="38"/>
      <c r="H952" s="44"/>
    </row>
    <row r="953" s="2" customFormat="1" ht="16.8" customHeight="1">
      <c r="A953" s="38"/>
      <c r="B953" s="44"/>
      <c r="C953" s="281" t="s">
        <v>2935</v>
      </c>
      <c r="D953" s="282" t="s">
        <v>2935</v>
      </c>
      <c r="E953" s="283" t="s">
        <v>19</v>
      </c>
      <c r="F953" s="284">
        <v>21</v>
      </c>
      <c r="G953" s="38"/>
      <c r="H953" s="44"/>
    </row>
    <row r="954" s="2" customFormat="1" ht="16.8" customHeight="1">
      <c r="A954" s="38"/>
      <c r="B954" s="44"/>
      <c r="C954" s="285" t="s">
        <v>2935</v>
      </c>
      <c r="D954" s="285" t="s">
        <v>3135</v>
      </c>
      <c r="E954" s="17" t="s">
        <v>19</v>
      </c>
      <c r="F954" s="286">
        <v>21</v>
      </c>
      <c r="G954" s="38"/>
      <c r="H954" s="44"/>
    </row>
    <row r="955" s="2" customFormat="1" ht="16.8" customHeight="1">
      <c r="A955" s="38"/>
      <c r="B955" s="44"/>
      <c r="C955" s="281" t="s">
        <v>3008</v>
      </c>
      <c r="D955" s="282" t="s">
        <v>3008</v>
      </c>
      <c r="E955" s="283" t="s">
        <v>19</v>
      </c>
      <c r="F955" s="284">
        <v>8.4380000000000006</v>
      </c>
      <c r="G955" s="38"/>
      <c r="H955" s="44"/>
    </row>
    <row r="956" s="2" customFormat="1" ht="16.8" customHeight="1">
      <c r="A956" s="38"/>
      <c r="B956" s="44"/>
      <c r="C956" s="285" t="s">
        <v>3008</v>
      </c>
      <c r="D956" s="285" t="s">
        <v>3136</v>
      </c>
      <c r="E956" s="17" t="s">
        <v>19</v>
      </c>
      <c r="F956" s="286">
        <v>8.4380000000000006</v>
      </c>
      <c r="G956" s="38"/>
      <c r="H956" s="44"/>
    </row>
    <row r="957" s="2" customFormat="1" ht="16.8" customHeight="1">
      <c r="A957" s="38"/>
      <c r="B957" s="44"/>
      <c r="C957" s="281" t="s">
        <v>3012</v>
      </c>
      <c r="D957" s="282" t="s">
        <v>3012</v>
      </c>
      <c r="E957" s="283" t="s">
        <v>19</v>
      </c>
      <c r="F957" s="284">
        <v>11.210000000000001</v>
      </c>
      <c r="G957" s="38"/>
      <c r="H957" s="44"/>
    </row>
    <row r="958" s="2" customFormat="1" ht="16.8" customHeight="1">
      <c r="A958" s="38"/>
      <c r="B958" s="44"/>
      <c r="C958" s="285" t="s">
        <v>3012</v>
      </c>
      <c r="D958" s="285" t="s">
        <v>3137</v>
      </c>
      <c r="E958" s="17" t="s">
        <v>19</v>
      </c>
      <c r="F958" s="286">
        <v>11.210000000000001</v>
      </c>
      <c r="G958" s="38"/>
      <c r="H958" s="44"/>
    </row>
    <row r="959" s="2" customFormat="1" ht="16.8" customHeight="1">
      <c r="A959" s="38"/>
      <c r="B959" s="44"/>
      <c r="C959" s="281" t="s">
        <v>3138</v>
      </c>
      <c r="D959" s="282" t="s">
        <v>3138</v>
      </c>
      <c r="E959" s="283" t="s">
        <v>19</v>
      </c>
      <c r="F959" s="284">
        <v>-3.734</v>
      </c>
      <c r="G959" s="38"/>
      <c r="H959" s="44"/>
    </row>
    <row r="960" s="2" customFormat="1" ht="16.8" customHeight="1">
      <c r="A960" s="38"/>
      <c r="B960" s="44"/>
      <c r="C960" s="285" t="s">
        <v>3138</v>
      </c>
      <c r="D960" s="285" t="s">
        <v>3139</v>
      </c>
      <c r="E960" s="17" t="s">
        <v>19</v>
      </c>
      <c r="F960" s="286">
        <v>-3.734</v>
      </c>
      <c r="G960" s="38"/>
      <c r="H960" s="44"/>
    </row>
    <row r="961" s="2" customFormat="1" ht="16.8" customHeight="1">
      <c r="A961" s="38"/>
      <c r="B961" s="44"/>
      <c r="C961" s="281" t="s">
        <v>3014</v>
      </c>
      <c r="D961" s="282" t="s">
        <v>3014</v>
      </c>
      <c r="E961" s="283" t="s">
        <v>19</v>
      </c>
      <c r="F961" s="284">
        <v>11.210000000000001</v>
      </c>
      <c r="G961" s="38"/>
      <c r="H961" s="44"/>
    </row>
    <row r="962" s="2" customFormat="1" ht="16.8" customHeight="1">
      <c r="A962" s="38"/>
      <c r="B962" s="44"/>
      <c r="C962" s="285" t="s">
        <v>3014</v>
      </c>
      <c r="D962" s="285" t="s">
        <v>3137</v>
      </c>
      <c r="E962" s="17" t="s">
        <v>19</v>
      </c>
      <c r="F962" s="286">
        <v>11.210000000000001</v>
      </c>
      <c r="G962" s="38"/>
      <c r="H962" s="44"/>
    </row>
    <row r="963" s="2" customFormat="1" ht="16.8" customHeight="1">
      <c r="A963" s="38"/>
      <c r="B963" s="44"/>
      <c r="C963" s="281" t="s">
        <v>3140</v>
      </c>
      <c r="D963" s="282" t="s">
        <v>3140</v>
      </c>
      <c r="E963" s="283" t="s">
        <v>19</v>
      </c>
      <c r="F963" s="284">
        <v>0.35999999999999999</v>
      </c>
      <c r="G963" s="38"/>
      <c r="H963" s="44"/>
    </row>
    <row r="964" s="2" customFormat="1" ht="16.8" customHeight="1">
      <c r="A964" s="38"/>
      <c r="B964" s="44"/>
      <c r="C964" s="285" t="s">
        <v>3140</v>
      </c>
      <c r="D964" s="285" t="s">
        <v>3141</v>
      </c>
      <c r="E964" s="17" t="s">
        <v>19</v>
      </c>
      <c r="F964" s="286">
        <v>0.35999999999999999</v>
      </c>
      <c r="G964" s="38"/>
      <c r="H964" s="44"/>
    </row>
    <row r="965" s="2" customFormat="1" ht="16.8" customHeight="1">
      <c r="A965" s="38"/>
      <c r="B965" s="44"/>
      <c r="C965" s="281" t="s">
        <v>3142</v>
      </c>
      <c r="D965" s="282" t="s">
        <v>3142</v>
      </c>
      <c r="E965" s="283" t="s">
        <v>19</v>
      </c>
      <c r="F965" s="284">
        <v>1.7370000000000001</v>
      </c>
      <c r="G965" s="38"/>
      <c r="H965" s="44"/>
    </row>
    <row r="966" s="2" customFormat="1" ht="16.8" customHeight="1">
      <c r="A966" s="38"/>
      <c r="B966" s="44"/>
      <c r="C966" s="285" t="s">
        <v>3142</v>
      </c>
      <c r="D966" s="285" t="s">
        <v>3143</v>
      </c>
      <c r="E966" s="17" t="s">
        <v>19</v>
      </c>
      <c r="F966" s="286">
        <v>1.7370000000000001</v>
      </c>
      <c r="G966" s="38"/>
      <c r="H966" s="44"/>
    </row>
    <row r="967" s="2" customFormat="1" ht="16.8" customHeight="1">
      <c r="A967" s="38"/>
      <c r="B967" s="44"/>
      <c r="C967" s="281" t="s">
        <v>3017</v>
      </c>
      <c r="D967" s="282" t="s">
        <v>3017</v>
      </c>
      <c r="E967" s="283" t="s">
        <v>19</v>
      </c>
      <c r="F967" s="284">
        <v>12</v>
      </c>
      <c r="G967" s="38"/>
      <c r="H967" s="44"/>
    </row>
    <row r="968" s="2" customFormat="1" ht="16.8" customHeight="1">
      <c r="A968" s="38"/>
      <c r="B968" s="44"/>
      <c r="C968" s="285" t="s">
        <v>3017</v>
      </c>
      <c r="D968" s="285" t="s">
        <v>3144</v>
      </c>
      <c r="E968" s="17" t="s">
        <v>19</v>
      </c>
      <c r="F968" s="286">
        <v>12</v>
      </c>
      <c r="G968" s="38"/>
      <c r="H968" s="44"/>
    </row>
    <row r="969" s="2" customFormat="1" ht="16.8" customHeight="1">
      <c r="A969" s="38"/>
      <c r="B969" s="44"/>
      <c r="C969" s="281" t="s">
        <v>3145</v>
      </c>
      <c r="D969" s="282" t="s">
        <v>3145</v>
      </c>
      <c r="E969" s="283" t="s">
        <v>19</v>
      </c>
      <c r="F969" s="284">
        <v>0.14199999999999999</v>
      </c>
      <c r="G969" s="38"/>
      <c r="H969" s="44"/>
    </row>
    <row r="970" s="2" customFormat="1" ht="16.8" customHeight="1">
      <c r="A970" s="38"/>
      <c r="B970" s="44"/>
      <c r="C970" s="285" t="s">
        <v>3145</v>
      </c>
      <c r="D970" s="285" t="s">
        <v>3146</v>
      </c>
      <c r="E970" s="17" t="s">
        <v>19</v>
      </c>
      <c r="F970" s="286">
        <v>0.14199999999999999</v>
      </c>
      <c r="G970" s="38"/>
      <c r="H970" s="44"/>
    </row>
    <row r="971" s="2" customFormat="1" ht="16.8" customHeight="1">
      <c r="A971" s="38"/>
      <c r="B971" s="44"/>
      <c r="C971" s="281" t="s">
        <v>3147</v>
      </c>
      <c r="D971" s="282" t="s">
        <v>3147</v>
      </c>
      <c r="E971" s="283" t="s">
        <v>19</v>
      </c>
      <c r="F971" s="284">
        <v>18.937999999999999</v>
      </c>
      <c r="G971" s="38"/>
      <c r="H971" s="44"/>
    </row>
    <row r="972" s="2" customFormat="1" ht="16.8" customHeight="1">
      <c r="A972" s="38"/>
      <c r="B972" s="44"/>
      <c r="C972" s="285" t="s">
        <v>3147</v>
      </c>
      <c r="D972" s="285" t="s">
        <v>3148</v>
      </c>
      <c r="E972" s="17" t="s">
        <v>19</v>
      </c>
      <c r="F972" s="286">
        <v>18.937999999999999</v>
      </c>
      <c r="G972" s="38"/>
      <c r="H972" s="44"/>
    </row>
    <row r="973" s="2" customFormat="1" ht="16.8" customHeight="1">
      <c r="A973" s="38"/>
      <c r="B973" s="44"/>
      <c r="C973" s="281" t="s">
        <v>3149</v>
      </c>
      <c r="D973" s="282" t="s">
        <v>3149</v>
      </c>
      <c r="E973" s="283" t="s">
        <v>19</v>
      </c>
      <c r="F973" s="284">
        <v>0.69199999999999995</v>
      </c>
      <c r="G973" s="38"/>
      <c r="H973" s="44"/>
    </row>
    <row r="974" s="2" customFormat="1" ht="16.8" customHeight="1">
      <c r="A974" s="38"/>
      <c r="B974" s="44"/>
      <c r="C974" s="285" t="s">
        <v>3149</v>
      </c>
      <c r="D974" s="285" t="s">
        <v>3150</v>
      </c>
      <c r="E974" s="17" t="s">
        <v>19</v>
      </c>
      <c r="F974" s="286">
        <v>0.69199999999999995</v>
      </c>
      <c r="G974" s="38"/>
      <c r="H974" s="44"/>
    </row>
    <row r="975" s="2" customFormat="1" ht="16.8" customHeight="1">
      <c r="A975" s="38"/>
      <c r="B975" s="44"/>
      <c r="C975" s="281" t="s">
        <v>3151</v>
      </c>
      <c r="D975" s="282" t="s">
        <v>3151</v>
      </c>
      <c r="E975" s="283" t="s">
        <v>19</v>
      </c>
      <c r="F975" s="284">
        <v>0.019</v>
      </c>
      <c r="G975" s="38"/>
      <c r="H975" s="44"/>
    </row>
    <row r="976" s="2" customFormat="1" ht="16.8" customHeight="1">
      <c r="A976" s="38"/>
      <c r="B976" s="44"/>
      <c r="C976" s="285" t="s">
        <v>3151</v>
      </c>
      <c r="D976" s="285" t="s">
        <v>3152</v>
      </c>
      <c r="E976" s="17" t="s">
        <v>19</v>
      </c>
      <c r="F976" s="286">
        <v>0.019</v>
      </c>
      <c r="G976" s="38"/>
      <c r="H976" s="44"/>
    </row>
    <row r="977" s="2" customFormat="1" ht="16.8" customHeight="1">
      <c r="A977" s="38"/>
      <c r="B977" s="44"/>
      <c r="C977" s="281" t="s">
        <v>3153</v>
      </c>
      <c r="D977" s="282" t="s">
        <v>3153</v>
      </c>
      <c r="E977" s="283" t="s">
        <v>19</v>
      </c>
      <c r="F977" s="284">
        <v>1.978</v>
      </c>
      <c r="G977" s="38"/>
      <c r="H977" s="44"/>
    </row>
    <row r="978" s="2" customFormat="1" ht="16.8" customHeight="1">
      <c r="A978" s="38"/>
      <c r="B978" s="44"/>
      <c r="C978" s="285" t="s">
        <v>3153</v>
      </c>
      <c r="D978" s="285" t="s">
        <v>3154</v>
      </c>
      <c r="E978" s="17" t="s">
        <v>19</v>
      </c>
      <c r="F978" s="286">
        <v>1.978</v>
      </c>
      <c r="G978" s="38"/>
      <c r="H978" s="44"/>
    </row>
    <row r="979" s="2" customFormat="1" ht="16.8" customHeight="1">
      <c r="A979" s="38"/>
      <c r="B979" s="44"/>
      <c r="C979" s="281" t="s">
        <v>3155</v>
      </c>
      <c r="D979" s="282" t="s">
        <v>3155</v>
      </c>
      <c r="E979" s="283" t="s">
        <v>19</v>
      </c>
      <c r="F979" s="284">
        <v>5.2800000000000002</v>
      </c>
      <c r="G979" s="38"/>
      <c r="H979" s="44"/>
    </row>
    <row r="980" s="2" customFormat="1" ht="16.8" customHeight="1">
      <c r="A980" s="38"/>
      <c r="B980" s="44"/>
      <c r="C980" s="285" t="s">
        <v>3155</v>
      </c>
      <c r="D980" s="285" t="s">
        <v>3156</v>
      </c>
      <c r="E980" s="17" t="s">
        <v>19</v>
      </c>
      <c r="F980" s="286">
        <v>5.2800000000000002</v>
      </c>
      <c r="G980" s="38"/>
      <c r="H980" s="44"/>
    </row>
    <row r="981" s="2" customFormat="1" ht="16.8" customHeight="1">
      <c r="A981" s="38"/>
      <c r="B981" s="44"/>
      <c r="C981" s="281" t="s">
        <v>3157</v>
      </c>
      <c r="D981" s="282" t="s">
        <v>3157</v>
      </c>
      <c r="E981" s="283" t="s">
        <v>19</v>
      </c>
      <c r="F981" s="284">
        <v>1</v>
      </c>
      <c r="G981" s="38"/>
      <c r="H981" s="44"/>
    </row>
    <row r="982" s="2" customFormat="1" ht="16.8" customHeight="1">
      <c r="A982" s="38"/>
      <c r="B982" s="44"/>
      <c r="C982" s="285" t="s">
        <v>3157</v>
      </c>
      <c r="D982" s="285" t="s">
        <v>3158</v>
      </c>
      <c r="E982" s="17" t="s">
        <v>19</v>
      </c>
      <c r="F982" s="286">
        <v>1</v>
      </c>
      <c r="G982" s="38"/>
      <c r="H982" s="44"/>
    </row>
    <row r="983" s="2" customFormat="1" ht="16.8" customHeight="1">
      <c r="A983" s="38"/>
      <c r="B983" s="44"/>
      <c r="C983" s="281" t="s">
        <v>3159</v>
      </c>
      <c r="D983" s="282" t="s">
        <v>3159</v>
      </c>
      <c r="E983" s="283" t="s">
        <v>19</v>
      </c>
      <c r="F983" s="284">
        <v>3.54</v>
      </c>
      <c r="G983" s="38"/>
      <c r="H983" s="44"/>
    </row>
    <row r="984" s="2" customFormat="1" ht="16.8" customHeight="1">
      <c r="A984" s="38"/>
      <c r="B984" s="44"/>
      <c r="C984" s="285" t="s">
        <v>3159</v>
      </c>
      <c r="D984" s="285" t="s">
        <v>3160</v>
      </c>
      <c r="E984" s="17" t="s">
        <v>19</v>
      </c>
      <c r="F984" s="286">
        <v>3.54</v>
      </c>
      <c r="G984" s="38"/>
      <c r="H984" s="44"/>
    </row>
    <row r="985" s="2" customFormat="1" ht="16.8" customHeight="1">
      <c r="A985" s="38"/>
      <c r="B985" s="44"/>
      <c r="C985" s="281" t="s">
        <v>3161</v>
      </c>
      <c r="D985" s="282" t="s">
        <v>3161</v>
      </c>
      <c r="E985" s="283" t="s">
        <v>19</v>
      </c>
      <c r="F985" s="284">
        <v>38.5</v>
      </c>
      <c r="G985" s="38"/>
      <c r="H985" s="44"/>
    </row>
    <row r="986" s="2" customFormat="1" ht="16.8" customHeight="1">
      <c r="A986" s="38"/>
      <c r="B986" s="44"/>
      <c r="C986" s="285" t="s">
        <v>3161</v>
      </c>
      <c r="D986" s="285" t="s">
        <v>3162</v>
      </c>
      <c r="E986" s="17" t="s">
        <v>19</v>
      </c>
      <c r="F986" s="286">
        <v>38.5</v>
      </c>
      <c r="G986" s="38"/>
      <c r="H986" s="44"/>
    </row>
    <row r="987" s="2" customFormat="1" ht="16.8" customHeight="1">
      <c r="A987" s="38"/>
      <c r="B987" s="44"/>
      <c r="C987" s="281" t="s">
        <v>3163</v>
      </c>
      <c r="D987" s="282" t="s">
        <v>3163</v>
      </c>
      <c r="E987" s="283" t="s">
        <v>19</v>
      </c>
      <c r="F987" s="284">
        <v>3.54</v>
      </c>
      <c r="G987" s="38"/>
      <c r="H987" s="44"/>
    </row>
    <row r="988" s="2" customFormat="1" ht="16.8" customHeight="1">
      <c r="A988" s="38"/>
      <c r="B988" s="44"/>
      <c r="C988" s="285" t="s">
        <v>3163</v>
      </c>
      <c r="D988" s="285" t="s">
        <v>3160</v>
      </c>
      <c r="E988" s="17" t="s">
        <v>19</v>
      </c>
      <c r="F988" s="286">
        <v>3.54</v>
      </c>
      <c r="G988" s="38"/>
      <c r="H988" s="44"/>
    </row>
    <row r="989" s="2" customFormat="1" ht="16.8" customHeight="1">
      <c r="A989" s="38"/>
      <c r="B989" s="44"/>
      <c r="C989" s="281" t="s">
        <v>3164</v>
      </c>
      <c r="D989" s="282" t="s">
        <v>3164</v>
      </c>
      <c r="E989" s="283" t="s">
        <v>19</v>
      </c>
      <c r="F989" s="284">
        <v>0.12</v>
      </c>
      <c r="G989" s="38"/>
      <c r="H989" s="44"/>
    </row>
    <row r="990" s="2" customFormat="1" ht="16.8" customHeight="1">
      <c r="A990" s="38"/>
      <c r="B990" s="44"/>
      <c r="C990" s="285" t="s">
        <v>3164</v>
      </c>
      <c r="D990" s="285" t="s">
        <v>3165</v>
      </c>
      <c r="E990" s="17" t="s">
        <v>19</v>
      </c>
      <c r="F990" s="286">
        <v>0.12</v>
      </c>
      <c r="G990" s="38"/>
      <c r="H990" s="44"/>
    </row>
    <row r="991" s="2" customFormat="1" ht="16.8" customHeight="1">
      <c r="A991" s="38"/>
      <c r="B991" s="44"/>
      <c r="C991" s="281" t="s">
        <v>3166</v>
      </c>
      <c r="D991" s="282" t="s">
        <v>3166</v>
      </c>
      <c r="E991" s="283" t="s">
        <v>19</v>
      </c>
      <c r="F991" s="284">
        <v>0.29399999999999998</v>
      </c>
      <c r="G991" s="38"/>
      <c r="H991" s="44"/>
    </row>
    <row r="992" s="2" customFormat="1" ht="16.8" customHeight="1">
      <c r="A992" s="38"/>
      <c r="B992" s="44"/>
      <c r="C992" s="285" t="s">
        <v>3166</v>
      </c>
      <c r="D992" s="285" t="s">
        <v>3167</v>
      </c>
      <c r="E992" s="17" t="s">
        <v>19</v>
      </c>
      <c r="F992" s="286">
        <v>0.29399999999999998</v>
      </c>
      <c r="G992" s="38"/>
      <c r="H992" s="44"/>
    </row>
    <row r="993" s="2" customFormat="1" ht="16.8" customHeight="1">
      <c r="A993" s="38"/>
      <c r="B993" s="44"/>
      <c r="C993" s="281" t="s">
        <v>3168</v>
      </c>
      <c r="D993" s="282" t="s">
        <v>3168</v>
      </c>
      <c r="E993" s="283" t="s">
        <v>19</v>
      </c>
      <c r="F993" s="284">
        <v>3.4540000000000002</v>
      </c>
      <c r="G993" s="38"/>
      <c r="H993" s="44"/>
    </row>
    <row r="994" s="2" customFormat="1" ht="16.8" customHeight="1">
      <c r="A994" s="38"/>
      <c r="B994" s="44"/>
      <c r="C994" s="285" t="s">
        <v>3168</v>
      </c>
      <c r="D994" s="285" t="s">
        <v>3169</v>
      </c>
      <c r="E994" s="17" t="s">
        <v>19</v>
      </c>
      <c r="F994" s="286">
        <v>3.4540000000000002</v>
      </c>
      <c r="G994" s="38"/>
      <c r="H994" s="44"/>
    </row>
    <row r="995" s="2" customFormat="1" ht="16.8" customHeight="1">
      <c r="A995" s="38"/>
      <c r="B995" s="44"/>
      <c r="C995" s="281" t="s">
        <v>3170</v>
      </c>
      <c r="D995" s="282" t="s">
        <v>3170</v>
      </c>
      <c r="E995" s="283" t="s">
        <v>19</v>
      </c>
      <c r="F995" s="284">
        <v>0.14199999999999999</v>
      </c>
      <c r="G995" s="38"/>
      <c r="H995" s="44"/>
    </row>
    <row r="996" s="2" customFormat="1" ht="16.8" customHeight="1">
      <c r="A996" s="38"/>
      <c r="B996" s="44"/>
      <c r="C996" s="285" t="s">
        <v>3170</v>
      </c>
      <c r="D996" s="285" t="s">
        <v>3171</v>
      </c>
      <c r="E996" s="17" t="s">
        <v>19</v>
      </c>
      <c r="F996" s="286">
        <v>0.14199999999999999</v>
      </c>
      <c r="G996" s="38"/>
      <c r="H996" s="44"/>
    </row>
    <row r="997" s="2" customFormat="1" ht="16.8" customHeight="1">
      <c r="A997" s="38"/>
      <c r="B997" s="44"/>
      <c r="C997" s="281" t="s">
        <v>3172</v>
      </c>
      <c r="D997" s="282" t="s">
        <v>3172</v>
      </c>
      <c r="E997" s="283" t="s">
        <v>19</v>
      </c>
      <c r="F997" s="284">
        <v>0.51800000000000002</v>
      </c>
      <c r="G997" s="38"/>
      <c r="H997" s="44"/>
    </row>
    <row r="998" s="2" customFormat="1" ht="16.8" customHeight="1">
      <c r="A998" s="38"/>
      <c r="B998" s="44"/>
      <c r="C998" s="285" t="s">
        <v>3172</v>
      </c>
      <c r="D998" s="285" t="s">
        <v>3173</v>
      </c>
      <c r="E998" s="17" t="s">
        <v>19</v>
      </c>
      <c r="F998" s="286">
        <v>0.51800000000000002</v>
      </c>
      <c r="G998" s="38"/>
      <c r="H998" s="44"/>
    </row>
    <row r="999" s="2" customFormat="1" ht="16.8" customHeight="1">
      <c r="A999" s="38"/>
      <c r="B999" s="44"/>
      <c r="C999" s="281" t="s">
        <v>3174</v>
      </c>
      <c r="D999" s="282" t="s">
        <v>3174</v>
      </c>
      <c r="E999" s="283" t="s">
        <v>19</v>
      </c>
      <c r="F999" s="284">
        <v>4.5</v>
      </c>
      <c r="G999" s="38"/>
      <c r="H999" s="44"/>
    </row>
    <row r="1000" s="2" customFormat="1" ht="16.8" customHeight="1">
      <c r="A1000" s="38"/>
      <c r="B1000" s="44"/>
      <c r="C1000" s="285" t="s">
        <v>3174</v>
      </c>
      <c r="D1000" s="285" t="s">
        <v>3175</v>
      </c>
      <c r="E1000" s="17" t="s">
        <v>19</v>
      </c>
      <c r="F1000" s="286">
        <v>4.5</v>
      </c>
      <c r="G1000" s="38"/>
      <c r="H1000" s="44"/>
    </row>
    <row r="1001" s="2" customFormat="1" ht="16.8" customHeight="1">
      <c r="A1001" s="38"/>
      <c r="B1001" s="44"/>
      <c r="C1001" s="281" t="s">
        <v>3176</v>
      </c>
      <c r="D1001" s="282" t="s">
        <v>3176</v>
      </c>
      <c r="E1001" s="283" t="s">
        <v>19</v>
      </c>
      <c r="F1001" s="284">
        <v>-5.7199999999999998</v>
      </c>
      <c r="G1001" s="38"/>
      <c r="H1001" s="44"/>
    </row>
    <row r="1002" s="2" customFormat="1" ht="16.8" customHeight="1">
      <c r="A1002" s="38"/>
      <c r="B1002" s="44"/>
      <c r="C1002" s="285" t="s">
        <v>3176</v>
      </c>
      <c r="D1002" s="285" t="s">
        <v>3177</v>
      </c>
      <c r="E1002" s="17" t="s">
        <v>19</v>
      </c>
      <c r="F1002" s="286">
        <v>-5.7199999999999998</v>
      </c>
      <c r="G1002" s="38"/>
      <c r="H1002" s="44"/>
    </row>
    <row r="1003" s="2" customFormat="1" ht="16.8" customHeight="1">
      <c r="A1003" s="38"/>
      <c r="B1003" s="44"/>
      <c r="C1003" s="281" t="s">
        <v>3178</v>
      </c>
      <c r="D1003" s="282" t="s">
        <v>3178</v>
      </c>
      <c r="E1003" s="283" t="s">
        <v>19</v>
      </c>
      <c r="F1003" s="284">
        <v>0.47999999999999998</v>
      </c>
      <c r="G1003" s="38"/>
      <c r="H1003" s="44"/>
    </row>
    <row r="1004" s="2" customFormat="1" ht="16.8" customHeight="1">
      <c r="A1004" s="38"/>
      <c r="B1004" s="44"/>
      <c r="C1004" s="285" t="s">
        <v>3178</v>
      </c>
      <c r="D1004" s="285" t="s">
        <v>3179</v>
      </c>
      <c r="E1004" s="17" t="s">
        <v>19</v>
      </c>
      <c r="F1004" s="286">
        <v>0.47999999999999998</v>
      </c>
      <c r="G1004" s="38"/>
      <c r="H1004" s="44"/>
    </row>
    <row r="1005" s="2" customFormat="1" ht="16.8" customHeight="1">
      <c r="A1005" s="38"/>
      <c r="B1005" s="44"/>
      <c r="C1005" s="281" t="s">
        <v>3180</v>
      </c>
      <c r="D1005" s="282" t="s">
        <v>3180</v>
      </c>
      <c r="E1005" s="283" t="s">
        <v>19</v>
      </c>
      <c r="F1005" s="284">
        <v>3.6059999999999999</v>
      </c>
      <c r="G1005" s="38"/>
      <c r="H1005" s="44"/>
    </row>
    <row r="1006" s="2" customFormat="1" ht="16.8" customHeight="1">
      <c r="A1006" s="38"/>
      <c r="B1006" s="44"/>
      <c r="C1006" s="285" t="s">
        <v>3180</v>
      </c>
      <c r="D1006" s="285" t="s">
        <v>3181</v>
      </c>
      <c r="E1006" s="17" t="s">
        <v>19</v>
      </c>
      <c r="F1006" s="286">
        <v>3.6059999999999999</v>
      </c>
      <c r="G1006" s="38"/>
      <c r="H1006" s="44"/>
    </row>
    <row r="1007" s="2" customFormat="1" ht="16.8" customHeight="1">
      <c r="A1007" s="38"/>
      <c r="B1007" s="44"/>
      <c r="C1007" s="281" t="s">
        <v>3182</v>
      </c>
      <c r="D1007" s="282" t="s">
        <v>3182</v>
      </c>
      <c r="E1007" s="283" t="s">
        <v>19</v>
      </c>
      <c r="F1007" s="284">
        <v>11.25</v>
      </c>
      <c r="G1007" s="38"/>
      <c r="H1007" s="44"/>
    </row>
    <row r="1008" s="2" customFormat="1" ht="16.8" customHeight="1">
      <c r="A1008" s="38"/>
      <c r="B1008" s="44"/>
      <c r="C1008" s="285" t="s">
        <v>3182</v>
      </c>
      <c r="D1008" s="285" t="s">
        <v>3183</v>
      </c>
      <c r="E1008" s="17" t="s">
        <v>19</v>
      </c>
      <c r="F1008" s="286">
        <v>11.25</v>
      </c>
      <c r="G1008" s="38"/>
      <c r="H1008" s="44"/>
    </row>
    <row r="1009" s="2" customFormat="1" ht="16.8" customHeight="1">
      <c r="A1009" s="38"/>
      <c r="B1009" s="44"/>
      <c r="C1009" s="281" t="s">
        <v>3184</v>
      </c>
      <c r="D1009" s="282" t="s">
        <v>3184</v>
      </c>
      <c r="E1009" s="283" t="s">
        <v>19</v>
      </c>
      <c r="F1009" s="284">
        <v>9.1999999999999993</v>
      </c>
      <c r="G1009" s="38"/>
      <c r="H1009" s="44"/>
    </row>
    <row r="1010" s="2" customFormat="1" ht="16.8" customHeight="1">
      <c r="A1010" s="38"/>
      <c r="B1010" s="44"/>
      <c r="C1010" s="285" t="s">
        <v>3184</v>
      </c>
      <c r="D1010" s="285" t="s">
        <v>3185</v>
      </c>
      <c r="E1010" s="17" t="s">
        <v>19</v>
      </c>
      <c r="F1010" s="286">
        <v>9.1999999999999993</v>
      </c>
      <c r="G1010" s="38"/>
      <c r="H1010" s="44"/>
    </row>
    <row r="1011" s="2" customFormat="1" ht="16.8" customHeight="1">
      <c r="A1011" s="38"/>
      <c r="B1011" s="44"/>
      <c r="C1011" s="281" t="s">
        <v>3186</v>
      </c>
      <c r="D1011" s="282" t="s">
        <v>3186</v>
      </c>
      <c r="E1011" s="283" t="s">
        <v>19</v>
      </c>
      <c r="F1011" s="284">
        <v>11.561</v>
      </c>
      <c r="G1011" s="38"/>
      <c r="H1011" s="44"/>
    </row>
    <row r="1012" s="2" customFormat="1" ht="16.8" customHeight="1">
      <c r="A1012" s="38"/>
      <c r="B1012" s="44"/>
      <c r="C1012" s="285" t="s">
        <v>3186</v>
      </c>
      <c r="D1012" s="285" t="s">
        <v>3187</v>
      </c>
      <c r="E1012" s="17" t="s">
        <v>19</v>
      </c>
      <c r="F1012" s="286">
        <v>11.561</v>
      </c>
      <c r="G1012" s="38"/>
      <c r="H1012" s="44"/>
    </row>
    <row r="1013" s="2" customFormat="1" ht="16.8" customHeight="1">
      <c r="A1013" s="38"/>
      <c r="B1013" s="44"/>
      <c r="C1013" s="281" t="s">
        <v>3188</v>
      </c>
      <c r="D1013" s="282" t="s">
        <v>3188</v>
      </c>
      <c r="E1013" s="283" t="s">
        <v>19</v>
      </c>
      <c r="F1013" s="284">
        <v>-1.5600000000000001</v>
      </c>
      <c r="G1013" s="38"/>
      <c r="H1013" s="44"/>
    </row>
    <row r="1014" s="2" customFormat="1" ht="16.8" customHeight="1">
      <c r="A1014" s="38"/>
      <c r="B1014" s="44"/>
      <c r="C1014" s="285" t="s">
        <v>3188</v>
      </c>
      <c r="D1014" s="285" t="s">
        <v>3189</v>
      </c>
      <c r="E1014" s="17" t="s">
        <v>19</v>
      </c>
      <c r="F1014" s="286">
        <v>-1.5600000000000001</v>
      </c>
      <c r="G1014" s="38"/>
      <c r="H1014" s="44"/>
    </row>
    <row r="1015" s="2" customFormat="1" ht="16.8" customHeight="1">
      <c r="A1015" s="38"/>
      <c r="B1015" s="44"/>
      <c r="C1015" s="281" t="s">
        <v>3190</v>
      </c>
      <c r="D1015" s="282" t="s">
        <v>3190</v>
      </c>
      <c r="E1015" s="283" t="s">
        <v>19</v>
      </c>
      <c r="F1015" s="284">
        <v>1.6200000000000001</v>
      </c>
      <c r="G1015" s="38"/>
      <c r="H1015" s="44"/>
    </row>
    <row r="1016" s="2" customFormat="1" ht="16.8" customHeight="1">
      <c r="A1016" s="38"/>
      <c r="B1016" s="44"/>
      <c r="C1016" s="285" t="s">
        <v>3190</v>
      </c>
      <c r="D1016" s="285" t="s">
        <v>3191</v>
      </c>
      <c r="E1016" s="17" t="s">
        <v>19</v>
      </c>
      <c r="F1016" s="286">
        <v>1.6200000000000001</v>
      </c>
      <c r="G1016" s="38"/>
      <c r="H1016" s="44"/>
    </row>
    <row r="1017" s="2" customFormat="1" ht="16.8" customHeight="1">
      <c r="A1017" s="38"/>
      <c r="B1017" s="44"/>
      <c r="C1017" s="281" t="s">
        <v>3192</v>
      </c>
      <c r="D1017" s="282" t="s">
        <v>3192</v>
      </c>
      <c r="E1017" s="283" t="s">
        <v>19</v>
      </c>
      <c r="F1017" s="284">
        <v>1.2</v>
      </c>
      <c r="G1017" s="38"/>
      <c r="H1017" s="44"/>
    </row>
    <row r="1018" s="2" customFormat="1" ht="16.8" customHeight="1">
      <c r="A1018" s="38"/>
      <c r="B1018" s="44"/>
      <c r="C1018" s="285" t="s">
        <v>3192</v>
      </c>
      <c r="D1018" s="285" t="s">
        <v>3193</v>
      </c>
      <c r="E1018" s="17" t="s">
        <v>19</v>
      </c>
      <c r="F1018" s="286">
        <v>1.2</v>
      </c>
      <c r="G1018" s="38"/>
      <c r="H1018" s="44"/>
    </row>
    <row r="1019" s="2" customFormat="1" ht="16.8" customHeight="1">
      <c r="A1019" s="38"/>
      <c r="B1019" s="44"/>
      <c r="C1019" s="281" t="s">
        <v>3194</v>
      </c>
      <c r="D1019" s="282" t="s">
        <v>3194</v>
      </c>
      <c r="E1019" s="283" t="s">
        <v>19</v>
      </c>
      <c r="F1019" s="284">
        <v>0.12</v>
      </c>
      <c r="G1019" s="38"/>
      <c r="H1019" s="44"/>
    </row>
    <row r="1020" s="2" customFormat="1" ht="16.8" customHeight="1">
      <c r="A1020" s="38"/>
      <c r="B1020" s="44"/>
      <c r="C1020" s="285" t="s">
        <v>3194</v>
      </c>
      <c r="D1020" s="285" t="s">
        <v>3195</v>
      </c>
      <c r="E1020" s="17" t="s">
        <v>19</v>
      </c>
      <c r="F1020" s="286">
        <v>0.12</v>
      </c>
      <c r="G1020" s="38"/>
      <c r="H1020" s="44"/>
    </row>
    <row r="1021" s="2" customFormat="1" ht="16.8" customHeight="1">
      <c r="A1021" s="38"/>
      <c r="B1021" s="44"/>
      <c r="C1021" s="281" t="s">
        <v>3196</v>
      </c>
      <c r="D1021" s="282" t="s">
        <v>3196</v>
      </c>
      <c r="E1021" s="283" t="s">
        <v>19</v>
      </c>
      <c r="F1021" s="284">
        <v>1.6799999999999999</v>
      </c>
      <c r="G1021" s="38"/>
      <c r="H1021" s="44"/>
    </row>
    <row r="1022" s="2" customFormat="1" ht="16.8" customHeight="1">
      <c r="A1022" s="38"/>
      <c r="B1022" s="44"/>
      <c r="C1022" s="285" t="s">
        <v>3196</v>
      </c>
      <c r="D1022" s="285" t="s">
        <v>3197</v>
      </c>
      <c r="E1022" s="17" t="s">
        <v>19</v>
      </c>
      <c r="F1022" s="286">
        <v>1.6799999999999999</v>
      </c>
      <c r="G1022" s="38"/>
      <c r="H1022" s="44"/>
    </row>
    <row r="1023" s="2" customFormat="1" ht="16.8" customHeight="1">
      <c r="A1023" s="38"/>
      <c r="B1023" s="44"/>
      <c r="C1023" s="281" t="s">
        <v>3198</v>
      </c>
      <c r="D1023" s="282" t="s">
        <v>3198</v>
      </c>
      <c r="E1023" s="283" t="s">
        <v>19</v>
      </c>
      <c r="F1023" s="284">
        <v>3.4249999999999998</v>
      </c>
      <c r="G1023" s="38"/>
      <c r="H1023" s="44"/>
    </row>
    <row r="1024" s="2" customFormat="1" ht="16.8" customHeight="1">
      <c r="A1024" s="38"/>
      <c r="B1024" s="44"/>
      <c r="C1024" s="285" t="s">
        <v>3198</v>
      </c>
      <c r="D1024" s="285" t="s">
        <v>3199</v>
      </c>
      <c r="E1024" s="17" t="s">
        <v>19</v>
      </c>
      <c r="F1024" s="286">
        <v>3.4249999999999998</v>
      </c>
      <c r="G1024" s="38"/>
      <c r="H1024" s="44"/>
    </row>
    <row r="1025" s="2" customFormat="1" ht="16.8" customHeight="1">
      <c r="A1025" s="38"/>
      <c r="B1025" s="44"/>
      <c r="C1025" s="281" t="s">
        <v>3200</v>
      </c>
      <c r="D1025" s="282" t="s">
        <v>3200</v>
      </c>
      <c r="E1025" s="283" t="s">
        <v>19</v>
      </c>
      <c r="F1025" s="284">
        <v>12.627000000000001</v>
      </c>
      <c r="G1025" s="38"/>
      <c r="H1025" s="44"/>
    </row>
    <row r="1026" s="2" customFormat="1" ht="16.8" customHeight="1">
      <c r="A1026" s="38"/>
      <c r="B1026" s="44"/>
      <c r="C1026" s="285" t="s">
        <v>3200</v>
      </c>
      <c r="D1026" s="285" t="s">
        <v>3201</v>
      </c>
      <c r="E1026" s="17" t="s">
        <v>19</v>
      </c>
      <c r="F1026" s="286">
        <v>12.627000000000001</v>
      </c>
      <c r="G1026" s="38"/>
      <c r="H1026" s="44"/>
    </row>
    <row r="1027" s="2" customFormat="1" ht="16.8" customHeight="1">
      <c r="A1027" s="38"/>
      <c r="B1027" s="44"/>
      <c r="C1027" s="281" t="s">
        <v>3202</v>
      </c>
      <c r="D1027" s="282" t="s">
        <v>3202</v>
      </c>
      <c r="E1027" s="283" t="s">
        <v>19</v>
      </c>
      <c r="F1027" s="284">
        <v>1.2430000000000001</v>
      </c>
      <c r="G1027" s="38"/>
      <c r="H1027" s="44"/>
    </row>
    <row r="1028" s="2" customFormat="1" ht="16.8" customHeight="1">
      <c r="A1028" s="38"/>
      <c r="B1028" s="44"/>
      <c r="C1028" s="285" t="s">
        <v>3202</v>
      </c>
      <c r="D1028" s="285" t="s">
        <v>3203</v>
      </c>
      <c r="E1028" s="17" t="s">
        <v>19</v>
      </c>
      <c r="F1028" s="286">
        <v>1.2430000000000001</v>
      </c>
      <c r="G1028" s="38"/>
      <c r="H1028" s="44"/>
    </row>
    <row r="1029" s="2" customFormat="1" ht="16.8" customHeight="1">
      <c r="A1029" s="38"/>
      <c r="B1029" s="44"/>
      <c r="C1029" s="281" t="s">
        <v>3204</v>
      </c>
      <c r="D1029" s="282" t="s">
        <v>3204</v>
      </c>
      <c r="E1029" s="283" t="s">
        <v>19</v>
      </c>
      <c r="F1029" s="284">
        <v>0.41399999999999998</v>
      </c>
      <c r="G1029" s="38"/>
      <c r="H1029" s="44"/>
    </row>
    <row r="1030" s="2" customFormat="1" ht="16.8" customHeight="1">
      <c r="A1030" s="38"/>
      <c r="B1030" s="44"/>
      <c r="C1030" s="285" t="s">
        <v>3204</v>
      </c>
      <c r="D1030" s="285" t="s">
        <v>3205</v>
      </c>
      <c r="E1030" s="17" t="s">
        <v>19</v>
      </c>
      <c r="F1030" s="286">
        <v>0.41399999999999998</v>
      </c>
      <c r="G1030" s="38"/>
      <c r="H1030" s="44"/>
    </row>
    <row r="1031" s="2" customFormat="1" ht="16.8" customHeight="1">
      <c r="A1031" s="38"/>
      <c r="B1031" s="44"/>
      <c r="C1031" s="281" t="s">
        <v>3206</v>
      </c>
      <c r="D1031" s="282" t="s">
        <v>3206</v>
      </c>
      <c r="E1031" s="283" t="s">
        <v>19</v>
      </c>
      <c r="F1031" s="284">
        <v>0.127</v>
      </c>
      <c r="G1031" s="38"/>
      <c r="H1031" s="44"/>
    </row>
    <row r="1032" s="2" customFormat="1" ht="16.8" customHeight="1">
      <c r="A1032" s="38"/>
      <c r="B1032" s="44"/>
      <c r="C1032" s="285" t="s">
        <v>3206</v>
      </c>
      <c r="D1032" s="285" t="s">
        <v>3207</v>
      </c>
      <c r="E1032" s="17" t="s">
        <v>19</v>
      </c>
      <c r="F1032" s="286">
        <v>0.127</v>
      </c>
      <c r="G1032" s="38"/>
      <c r="H1032" s="44"/>
    </row>
    <row r="1033" s="2" customFormat="1" ht="16.8" customHeight="1">
      <c r="A1033" s="38"/>
      <c r="B1033" s="44"/>
      <c r="C1033" s="281" t="s">
        <v>3208</v>
      </c>
      <c r="D1033" s="282" t="s">
        <v>3208</v>
      </c>
      <c r="E1033" s="283" t="s">
        <v>19</v>
      </c>
      <c r="F1033" s="284">
        <v>24.645</v>
      </c>
      <c r="G1033" s="38"/>
      <c r="H1033" s="44"/>
    </row>
    <row r="1034" s="2" customFormat="1" ht="16.8" customHeight="1">
      <c r="A1034" s="38"/>
      <c r="B1034" s="44"/>
      <c r="C1034" s="285" t="s">
        <v>3208</v>
      </c>
      <c r="D1034" s="285" t="s">
        <v>3209</v>
      </c>
      <c r="E1034" s="17" t="s">
        <v>19</v>
      </c>
      <c r="F1034" s="286">
        <v>24.645</v>
      </c>
      <c r="G1034" s="38"/>
      <c r="H1034" s="44"/>
    </row>
    <row r="1035" s="2" customFormat="1" ht="16.8" customHeight="1">
      <c r="A1035" s="38"/>
      <c r="B1035" s="44"/>
      <c r="C1035" s="281" t="s">
        <v>3210</v>
      </c>
      <c r="D1035" s="282" t="s">
        <v>3210</v>
      </c>
      <c r="E1035" s="283" t="s">
        <v>19</v>
      </c>
      <c r="F1035" s="284">
        <v>2.8559999999999999</v>
      </c>
      <c r="G1035" s="38"/>
      <c r="H1035" s="44"/>
    </row>
    <row r="1036" s="2" customFormat="1" ht="16.8" customHeight="1">
      <c r="A1036" s="38"/>
      <c r="B1036" s="44"/>
      <c r="C1036" s="285" t="s">
        <v>3210</v>
      </c>
      <c r="D1036" s="285" t="s">
        <v>3211</v>
      </c>
      <c r="E1036" s="17" t="s">
        <v>19</v>
      </c>
      <c r="F1036" s="286">
        <v>2.8559999999999999</v>
      </c>
      <c r="G1036" s="38"/>
      <c r="H1036" s="44"/>
    </row>
    <row r="1037" s="2" customFormat="1" ht="16.8" customHeight="1">
      <c r="A1037" s="38"/>
      <c r="B1037" s="44"/>
      <c r="C1037" s="281" t="s">
        <v>3212</v>
      </c>
      <c r="D1037" s="282" t="s">
        <v>3212</v>
      </c>
      <c r="E1037" s="283" t="s">
        <v>19</v>
      </c>
      <c r="F1037" s="284">
        <v>11.699999999999999</v>
      </c>
      <c r="G1037" s="38"/>
      <c r="H1037" s="44"/>
    </row>
    <row r="1038" s="2" customFormat="1" ht="16.8" customHeight="1">
      <c r="A1038" s="38"/>
      <c r="B1038" s="44"/>
      <c r="C1038" s="285" t="s">
        <v>3212</v>
      </c>
      <c r="D1038" s="285" t="s">
        <v>3213</v>
      </c>
      <c r="E1038" s="17" t="s">
        <v>19</v>
      </c>
      <c r="F1038" s="286">
        <v>11.699999999999999</v>
      </c>
      <c r="G1038" s="38"/>
      <c r="H1038" s="44"/>
    </row>
    <row r="1039" s="2" customFormat="1" ht="16.8" customHeight="1">
      <c r="A1039" s="38"/>
      <c r="B1039" s="44"/>
      <c r="C1039" s="281" t="s">
        <v>3214</v>
      </c>
      <c r="D1039" s="282" t="s">
        <v>3214</v>
      </c>
      <c r="E1039" s="283" t="s">
        <v>19</v>
      </c>
      <c r="F1039" s="284">
        <v>2.3999999999999999</v>
      </c>
      <c r="G1039" s="38"/>
      <c r="H1039" s="44"/>
    </row>
    <row r="1040" s="2" customFormat="1" ht="16.8" customHeight="1">
      <c r="A1040" s="38"/>
      <c r="B1040" s="44"/>
      <c r="C1040" s="285" t="s">
        <v>3214</v>
      </c>
      <c r="D1040" s="285" t="s">
        <v>3215</v>
      </c>
      <c r="E1040" s="17" t="s">
        <v>19</v>
      </c>
      <c r="F1040" s="286">
        <v>2.3999999999999999</v>
      </c>
      <c r="G1040" s="38"/>
      <c r="H1040" s="44"/>
    </row>
    <row r="1041" s="2" customFormat="1" ht="16.8" customHeight="1">
      <c r="A1041" s="38"/>
      <c r="B1041" s="44"/>
      <c r="C1041" s="281" t="s">
        <v>3216</v>
      </c>
      <c r="D1041" s="282" t="s">
        <v>3216</v>
      </c>
      <c r="E1041" s="283" t="s">
        <v>19</v>
      </c>
      <c r="F1041" s="284">
        <v>4.3319999999999999</v>
      </c>
      <c r="G1041" s="38"/>
      <c r="H1041" s="44"/>
    </row>
    <row r="1042" s="2" customFormat="1" ht="16.8" customHeight="1">
      <c r="A1042" s="38"/>
      <c r="B1042" s="44"/>
      <c r="C1042" s="285" t="s">
        <v>3216</v>
      </c>
      <c r="D1042" s="285" t="s">
        <v>3217</v>
      </c>
      <c r="E1042" s="17" t="s">
        <v>19</v>
      </c>
      <c r="F1042" s="286">
        <v>4.3319999999999999</v>
      </c>
      <c r="G1042" s="38"/>
      <c r="H1042" s="44"/>
    </row>
    <row r="1043" s="2" customFormat="1" ht="16.8" customHeight="1">
      <c r="A1043" s="38"/>
      <c r="B1043" s="44"/>
      <c r="C1043" s="281" t="s">
        <v>3218</v>
      </c>
      <c r="D1043" s="282" t="s">
        <v>3218</v>
      </c>
      <c r="E1043" s="283" t="s">
        <v>19</v>
      </c>
      <c r="F1043" s="284">
        <v>1.5069999999999999</v>
      </c>
      <c r="G1043" s="38"/>
      <c r="H1043" s="44"/>
    </row>
    <row r="1044" s="2" customFormat="1" ht="16.8" customHeight="1">
      <c r="A1044" s="38"/>
      <c r="B1044" s="44"/>
      <c r="C1044" s="285" t="s">
        <v>3218</v>
      </c>
      <c r="D1044" s="285" t="s">
        <v>3219</v>
      </c>
      <c r="E1044" s="17" t="s">
        <v>19</v>
      </c>
      <c r="F1044" s="286">
        <v>1.5069999999999999</v>
      </c>
      <c r="G1044" s="38"/>
      <c r="H1044" s="44"/>
    </row>
    <row r="1045" s="2" customFormat="1" ht="16.8" customHeight="1">
      <c r="A1045" s="38"/>
      <c r="B1045" s="44"/>
      <c r="C1045" s="281" t="s">
        <v>3220</v>
      </c>
      <c r="D1045" s="282" t="s">
        <v>3220</v>
      </c>
      <c r="E1045" s="283" t="s">
        <v>19</v>
      </c>
      <c r="F1045" s="284">
        <v>0.14199999999999999</v>
      </c>
      <c r="G1045" s="38"/>
      <c r="H1045" s="44"/>
    </row>
    <row r="1046" s="2" customFormat="1" ht="16.8" customHeight="1">
      <c r="A1046" s="38"/>
      <c r="B1046" s="44"/>
      <c r="C1046" s="285" t="s">
        <v>3220</v>
      </c>
      <c r="D1046" s="285" t="s">
        <v>3221</v>
      </c>
      <c r="E1046" s="17" t="s">
        <v>19</v>
      </c>
      <c r="F1046" s="286">
        <v>0.14199999999999999</v>
      </c>
      <c r="G1046" s="38"/>
      <c r="H1046" s="44"/>
    </row>
    <row r="1047" s="2" customFormat="1" ht="16.8" customHeight="1">
      <c r="A1047" s="38"/>
      <c r="B1047" s="44"/>
      <c r="C1047" s="281" t="s">
        <v>3222</v>
      </c>
      <c r="D1047" s="282" t="s">
        <v>3222</v>
      </c>
      <c r="E1047" s="283" t="s">
        <v>19</v>
      </c>
      <c r="F1047" s="284">
        <v>0.14199999999999999</v>
      </c>
      <c r="G1047" s="38"/>
      <c r="H1047" s="44"/>
    </row>
    <row r="1048" s="2" customFormat="1" ht="16.8" customHeight="1">
      <c r="A1048" s="38"/>
      <c r="B1048" s="44"/>
      <c r="C1048" s="285" t="s">
        <v>3222</v>
      </c>
      <c r="D1048" s="285" t="s">
        <v>3223</v>
      </c>
      <c r="E1048" s="17" t="s">
        <v>19</v>
      </c>
      <c r="F1048" s="286">
        <v>0.14199999999999999</v>
      </c>
      <c r="G1048" s="38"/>
      <c r="H1048" s="44"/>
    </row>
    <row r="1049" s="2" customFormat="1" ht="16.8" customHeight="1">
      <c r="A1049" s="38"/>
      <c r="B1049" s="44"/>
      <c r="C1049" s="281" t="s">
        <v>3224</v>
      </c>
      <c r="D1049" s="282" t="s">
        <v>3224</v>
      </c>
      <c r="E1049" s="283" t="s">
        <v>19</v>
      </c>
      <c r="F1049" s="284">
        <v>2.8559999999999999</v>
      </c>
      <c r="G1049" s="38"/>
      <c r="H1049" s="44"/>
    </row>
    <row r="1050" s="2" customFormat="1" ht="16.8" customHeight="1">
      <c r="A1050" s="38"/>
      <c r="B1050" s="44"/>
      <c r="C1050" s="285" t="s">
        <v>3224</v>
      </c>
      <c r="D1050" s="285" t="s">
        <v>3225</v>
      </c>
      <c r="E1050" s="17" t="s">
        <v>19</v>
      </c>
      <c r="F1050" s="286">
        <v>2.8559999999999999</v>
      </c>
      <c r="G1050" s="38"/>
      <c r="H1050" s="44"/>
    </row>
    <row r="1051" s="2" customFormat="1" ht="26.4" customHeight="1">
      <c r="A1051" s="38"/>
      <c r="B1051" s="44"/>
      <c r="C1051" s="280" t="s">
        <v>3226</v>
      </c>
      <c r="D1051" s="280" t="s">
        <v>107</v>
      </c>
      <c r="E1051" s="38"/>
      <c r="F1051" s="38"/>
      <c r="G1051" s="38"/>
      <c r="H1051" s="44"/>
    </row>
    <row r="1052" s="2" customFormat="1" ht="16.8" customHeight="1">
      <c r="A1052" s="38"/>
      <c r="B1052" s="44"/>
      <c r="C1052" s="281" t="s">
        <v>322</v>
      </c>
      <c r="D1052" s="282" t="s">
        <v>322</v>
      </c>
      <c r="E1052" s="283" t="s">
        <v>19</v>
      </c>
      <c r="F1052" s="284">
        <v>215</v>
      </c>
      <c r="G1052" s="38"/>
      <c r="H1052" s="44"/>
    </row>
    <row r="1053" s="2" customFormat="1" ht="16.8" customHeight="1">
      <c r="A1053" s="38"/>
      <c r="B1053" s="44"/>
      <c r="C1053" s="285" t="s">
        <v>322</v>
      </c>
      <c r="D1053" s="285" t="s">
        <v>1443</v>
      </c>
      <c r="E1053" s="17" t="s">
        <v>19</v>
      </c>
      <c r="F1053" s="286">
        <v>215</v>
      </c>
      <c r="G1053" s="38"/>
      <c r="H1053" s="44"/>
    </row>
    <row r="1054" s="2" customFormat="1" ht="16.8" customHeight="1">
      <c r="A1054" s="38"/>
      <c r="B1054" s="44"/>
      <c r="C1054" s="281" t="s">
        <v>312</v>
      </c>
      <c r="D1054" s="282" t="s">
        <v>312</v>
      </c>
      <c r="E1054" s="283" t="s">
        <v>19</v>
      </c>
      <c r="F1054" s="284">
        <v>1</v>
      </c>
      <c r="G1054" s="38"/>
      <c r="H1054" s="44"/>
    </row>
    <row r="1055" s="2" customFormat="1" ht="16.8" customHeight="1">
      <c r="A1055" s="38"/>
      <c r="B1055" s="44"/>
      <c r="C1055" s="285" t="s">
        <v>312</v>
      </c>
      <c r="D1055" s="285" t="s">
        <v>1451</v>
      </c>
      <c r="E1055" s="17" t="s">
        <v>19</v>
      </c>
      <c r="F1055" s="286">
        <v>1</v>
      </c>
      <c r="G1055" s="38"/>
      <c r="H1055" s="44"/>
    </row>
    <row r="1056" s="2" customFormat="1" ht="26.4" customHeight="1">
      <c r="A1056" s="38"/>
      <c r="B1056" s="44"/>
      <c r="C1056" s="280" t="s">
        <v>3227</v>
      </c>
      <c r="D1056" s="280" t="s">
        <v>113</v>
      </c>
      <c r="E1056" s="38"/>
      <c r="F1056" s="38"/>
      <c r="G1056" s="38"/>
      <c r="H1056" s="44"/>
    </row>
    <row r="1057" s="2" customFormat="1" ht="16.8" customHeight="1">
      <c r="A1057" s="38"/>
      <c r="B1057" s="44"/>
      <c r="C1057" s="281" t="s">
        <v>124</v>
      </c>
      <c r="D1057" s="282" t="s">
        <v>124</v>
      </c>
      <c r="E1057" s="283" t="s">
        <v>19</v>
      </c>
      <c r="F1057" s="284">
        <v>32.813000000000002</v>
      </c>
      <c r="G1057" s="38"/>
      <c r="H1057" s="44"/>
    </row>
    <row r="1058" s="2" customFormat="1" ht="16.8" customHeight="1">
      <c r="A1058" s="38"/>
      <c r="B1058" s="44"/>
      <c r="C1058" s="285" t="s">
        <v>124</v>
      </c>
      <c r="D1058" s="285" t="s">
        <v>1636</v>
      </c>
      <c r="E1058" s="17" t="s">
        <v>19</v>
      </c>
      <c r="F1058" s="286">
        <v>32.813000000000002</v>
      </c>
      <c r="G1058" s="38"/>
      <c r="H1058" s="44"/>
    </row>
    <row r="1059" s="2" customFormat="1" ht="16.8" customHeight="1">
      <c r="A1059" s="38"/>
      <c r="B1059" s="44"/>
      <c r="C1059" s="281" t="s">
        <v>244</v>
      </c>
      <c r="D1059" s="282" t="s">
        <v>244</v>
      </c>
      <c r="E1059" s="283" t="s">
        <v>19</v>
      </c>
      <c r="F1059" s="284">
        <v>4.617</v>
      </c>
      <c r="G1059" s="38"/>
      <c r="H1059" s="44"/>
    </row>
    <row r="1060" s="2" customFormat="1" ht="16.8" customHeight="1">
      <c r="A1060" s="38"/>
      <c r="B1060" s="44"/>
      <c r="C1060" s="285" t="s">
        <v>244</v>
      </c>
      <c r="D1060" s="285" t="s">
        <v>1655</v>
      </c>
      <c r="E1060" s="17" t="s">
        <v>19</v>
      </c>
      <c r="F1060" s="286">
        <v>4.617</v>
      </c>
      <c r="G1060" s="38"/>
      <c r="H1060" s="44"/>
    </row>
    <row r="1061" s="2" customFormat="1" ht="16.8" customHeight="1">
      <c r="A1061" s="38"/>
      <c r="B1061" s="44"/>
      <c r="C1061" s="281" t="s">
        <v>1996</v>
      </c>
      <c r="D1061" s="282" t="s">
        <v>1996</v>
      </c>
      <c r="E1061" s="283" t="s">
        <v>19</v>
      </c>
      <c r="F1061" s="284">
        <v>57.329999999999998</v>
      </c>
      <c r="G1061" s="38"/>
      <c r="H1061" s="44"/>
    </row>
    <row r="1062" s="2" customFormat="1" ht="16.8" customHeight="1">
      <c r="A1062" s="38"/>
      <c r="B1062" s="44"/>
      <c r="C1062" s="285" t="s">
        <v>1996</v>
      </c>
      <c r="D1062" s="285" t="s">
        <v>1997</v>
      </c>
      <c r="E1062" s="17" t="s">
        <v>19</v>
      </c>
      <c r="F1062" s="286">
        <v>57.329999999999998</v>
      </c>
      <c r="G1062" s="38"/>
      <c r="H1062" s="44"/>
    </row>
    <row r="1063" s="2" customFormat="1" ht="16.8" customHeight="1">
      <c r="A1063" s="38"/>
      <c r="B1063" s="44"/>
      <c r="C1063" s="281" t="s">
        <v>2004</v>
      </c>
      <c r="D1063" s="282" t="s">
        <v>2004</v>
      </c>
      <c r="E1063" s="283" t="s">
        <v>19</v>
      </c>
      <c r="F1063" s="284">
        <v>206.38800000000001</v>
      </c>
      <c r="G1063" s="38"/>
      <c r="H1063" s="44"/>
    </row>
    <row r="1064" s="2" customFormat="1" ht="16.8" customHeight="1">
      <c r="A1064" s="38"/>
      <c r="B1064" s="44"/>
      <c r="C1064" s="285" t="s">
        <v>2004</v>
      </c>
      <c r="D1064" s="285" t="s">
        <v>2005</v>
      </c>
      <c r="E1064" s="17" t="s">
        <v>19</v>
      </c>
      <c r="F1064" s="286">
        <v>206.38800000000001</v>
      </c>
      <c r="G1064" s="38"/>
      <c r="H1064" s="44"/>
    </row>
    <row r="1065" s="2" customFormat="1" ht="16.8" customHeight="1">
      <c r="A1065" s="38"/>
      <c r="B1065" s="44"/>
      <c r="C1065" s="281" t="s">
        <v>2488</v>
      </c>
      <c r="D1065" s="282" t="s">
        <v>2488</v>
      </c>
      <c r="E1065" s="283" t="s">
        <v>19</v>
      </c>
      <c r="F1065" s="284">
        <v>36.130000000000003</v>
      </c>
      <c r="G1065" s="38"/>
      <c r="H1065" s="44"/>
    </row>
    <row r="1066" s="2" customFormat="1" ht="16.8" customHeight="1">
      <c r="A1066" s="38"/>
      <c r="B1066" s="44"/>
      <c r="C1066" s="285" t="s">
        <v>2488</v>
      </c>
      <c r="D1066" s="285" t="s">
        <v>3228</v>
      </c>
      <c r="E1066" s="17" t="s">
        <v>19</v>
      </c>
      <c r="F1066" s="286">
        <v>36.130000000000003</v>
      </c>
      <c r="G1066" s="38"/>
      <c r="H1066" s="44"/>
    </row>
    <row r="1067" s="2" customFormat="1" ht="16.8" customHeight="1">
      <c r="A1067" s="38"/>
      <c r="B1067" s="44"/>
      <c r="C1067" s="281" t="s">
        <v>2012</v>
      </c>
      <c r="D1067" s="282" t="s">
        <v>2012</v>
      </c>
      <c r="E1067" s="283" t="s">
        <v>19</v>
      </c>
      <c r="F1067" s="284">
        <v>2.6549999999999998</v>
      </c>
      <c r="G1067" s="38"/>
      <c r="H1067" s="44"/>
    </row>
    <row r="1068" s="2" customFormat="1" ht="16.8" customHeight="1">
      <c r="A1068" s="38"/>
      <c r="B1068" s="44"/>
      <c r="C1068" s="285" t="s">
        <v>2012</v>
      </c>
      <c r="D1068" s="285" t="s">
        <v>2013</v>
      </c>
      <c r="E1068" s="17" t="s">
        <v>19</v>
      </c>
      <c r="F1068" s="286">
        <v>2.6549999999999998</v>
      </c>
      <c r="G1068" s="38"/>
      <c r="H1068" s="44"/>
    </row>
    <row r="1069" s="2" customFormat="1" ht="16.8" customHeight="1">
      <c r="A1069" s="38"/>
      <c r="B1069" s="44"/>
      <c r="C1069" s="281" t="s">
        <v>3229</v>
      </c>
      <c r="D1069" s="282" t="s">
        <v>3229</v>
      </c>
      <c r="E1069" s="283" t="s">
        <v>19</v>
      </c>
      <c r="F1069" s="284">
        <v>79.682000000000002</v>
      </c>
      <c r="G1069" s="38"/>
      <c r="H1069" s="44"/>
    </row>
    <row r="1070" s="2" customFormat="1" ht="16.8" customHeight="1">
      <c r="A1070" s="38"/>
      <c r="B1070" s="44"/>
      <c r="C1070" s="285" t="s">
        <v>3229</v>
      </c>
      <c r="D1070" s="285" t="s">
        <v>3230</v>
      </c>
      <c r="E1070" s="17" t="s">
        <v>19</v>
      </c>
      <c r="F1070" s="286">
        <v>79.682000000000002</v>
      </c>
      <c r="G1070" s="38"/>
      <c r="H1070" s="44"/>
    </row>
    <row r="1071" s="2" customFormat="1" ht="16.8" customHeight="1">
      <c r="A1071" s="38"/>
      <c r="B1071" s="44"/>
      <c r="C1071" s="281" t="s">
        <v>1991</v>
      </c>
      <c r="D1071" s="282" t="s">
        <v>1991</v>
      </c>
      <c r="E1071" s="283" t="s">
        <v>19</v>
      </c>
      <c r="F1071" s="284">
        <v>0.56999999999999995</v>
      </c>
      <c r="G1071" s="38"/>
      <c r="H1071" s="44"/>
    </row>
    <row r="1072" s="2" customFormat="1" ht="16.8" customHeight="1">
      <c r="A1072" s="38"/>
      <c r="B1072" s="44"/>
      <c r="C1072" s="285" t="s">
        <v>1991</v>
      </c>
      <c r="D1072" s="285" t="s">
        <v>1992</v>
      </c>
      <c r="E1072" s="17" t="s">
        <v>19</v>
      </c>
      <c r="F1072" s="286">
        <v>0.56999999999999995</v>
      </c>
      <c r="G1072" s="38"/>
      <c r="H1072" s="44"/>
    </row>
    <row r="1073" s="2" customFormat="1" ht="16.8" customHeight="1">
      <c r="A1073" s="38"/>
      <c r="B1073" s="44"/>
      <c r="C1073" s="281" t="s">
        <v>238</v>
      </c>
      <c r="D1073" s="282" t="s">
        <v>238</v>
      </c>
      <c r="E1073" s="283" t="s">
        <v>19</v>
      </c>
      <c r="F1073" s="284">
        <v>0.214</v>
      </c>
      <c r="G1073" s="38"/>
      <c r="H1073" s="44"/>
    </row>
    <row r="1074" s="2" customFormat="1" ht="16.8" customHeight="1">
      <c r="A1074" s="38"/>
      <c r="B1074" s="44"/>
      <c r="C1074" s="285" t="s">
        <v>238</v>
      </c>
      <c r="D1074" s="285" t="s">
        <v>1662</v>
      </c>
      <c r="E1074" s="17" t="s">
        <v>19</v>
      </c>
      <c r="F1074" s="286">
        <v>0.214</v>
      </c>
      <c r="G1074" s="38"/>
      <c r="H1074" s="44"/>
    </row>
    <row r="1075" s="2" customFormat="1" ht="16.8" customHeight="1">
      <c r="A1075" s="38"/>
      <c r="B1075" s="44"/>
      <c r="C1075" s="281" t="s">
        <v>3231</v>
      </c>
      <c r="D1075" s="282" t="s">
        <v>3231</v>
      </c>
      <c r="E1075" s="283" t="s">
        <v>19</v>
      </c>
      <c r="F1075" s="284">
        <v>0</v>
      </c>
      <c r="G1075" s="38"/>
      <c r="H1075" s="44"/>
    </row>
    <row r="1076" s="2" customFormat="1" ht="16.8" customHeight="1">
      <c r="A1076" s="38"/>
      <c r="B1076" s="44"/>
      <c r="C1076" s="285" t="s">
        <v>3231</v>
      </c>
      <c r="D1076" s="285" t="s">
        <v>3232</v>
      </c>
      <c r="E1076" s="17" t="s">
        <v>19</v>
      </c>
      <c r="F1076" s="286">
        <v>0</v>
      </c>
      <c r="G1076" s="38"/>
      <c r="H1076" s="44"/>
    </row>
    <row r="1077" s="2" customFormat="1" ht="16.8" customHeight="1">
      <c r="A1077" s="38"/>
      <c r="B1077" s="44"/>
      <c r="C1077" s="281" t="s">
        <v>2053</v>
      </c>
      <c r="D1077" s="282" t="s">
        <v>2053</v>
      </c>
      <c r="E1077" s="283" t="s">
        <v>19</v>
      </c>
      <c r="F1077" s="284">
        <v>30.800000000000001</v>
      </c>
      <c r="G1077" s="38"/>
      <c r="H1077" s="44"/>
    </row>
    <row r="1078" s="2" customFormat="1" ht="16.8" customHeight="1">
      <c r="A1078" s="38"/>
      <c r="B1078" s="44"/>
      <c r="C1078" s="285" t="s">
        <v>2053</v>
      </c>
      <c r="D1078" s="285" t="s">
        <v>2054</v>
      </c>
      <c r="E1078" s="17" t="s">
        <v>19</v>
      </c>
      <c r="F1078" s="286">
        <v>30.800000000000001</v>
      </c>
      <c r="G1078" s="38"/>
      <c r="H1078" s="44"/>
    </row>
    <row r="1079" s="2" customFormat="1" ht="16.8" customHeight="1">
      <c r="A1079" s="38"/>
      <c r="B1079" s="44"/>
      <c r="C1079" s="281" t="s">
        <v>2058</v>
      </c>
      <c r="D1079" s="282" t="s">
        <v>2058</v>
      </c>
      <c r="E1079" s="283" t="s">
        <v>19</v>
      </c>
      <c r="F1079" s="284">
        <v>30.800000000000001</v>
      </c>
      <c r="G1079" s="38"/>
      <c r="H1079" s="44"/>
    </row>
    <row r="1080" s="2" customFormat="1" ht="16.8" customHeight="1">
      <c r="A1080" s="38"/>
      <c r="B1080" s="44"/>
      <c r="C1080" s="285" t="s">
        <v>2058</v>
      </c>
      <c r="D1080" s="285" t="s">
        <v>2054</v>
      </c>
      <c r="E1080" s="17" t="s">
        <v>19</v>
      </c>
      <c r="F1080" s="286">
        <v>30.800000000000001</v>
      </c>
      <c r="G1080" s="38"/>
      <c r="H1080" s="44"/>
    </row>
    <row r="1081" s="2" customFormat="1" ht="16.8" customHeight="1">
      <c r="A1081" s="38"/>
      <c r="B1081" s="44"/>
      <c r="C1081" s="281" t="s">
        <v>2062</v>
      </c>
      <c r="D1081" s="282" t="s">
        <v>2062</v>
      </c>
      <c r="E1081" s="283" t="s">
        <v>19</v>
      </c>
      <c r="F1081" s="284">
        <v>30.800000000000001</v>
      </c>
      <c r="G1081" s="38"/>
      <c r="H1081" s="44"/>
    </row>
    <row r="1082" s="2" customFormat="1" ht="16.8" customHeight="1">
      <c r="A1082" s="38"/>
      <c r="B1082" s="44"/>
      <c r="C1082" s="285" t="s">
        <v>2062</v>
      </c>
      <c r="D1082" s="285" t="s">
        <v>1856</v>
      </c>
      <c r="E1082" s="17" t="s">
        <v>19</v>
      </c>
      <c r="F1082" s="286">
        <v>30.800000000000001</v>
      </c>
      <c r="G1082" s="38"/>
      <c r="H1082" s="44"/>
    </row>
    <row r="1083" s="2" customFormat="1" ht="16.8" customHeight="1">
      <c r="A1083" s="38"/>
      <c r="B1083" s="44"/>
      <c r="C1083" s="281" t="s">
        <v>271</v>
      </c>
      <c r="D1083" s="282" t="s">
        <v>271</v>
      </c>
      <c r="E1083" s="283" t="s">
        <v>19</v>
      </c>
      <c r="F1083" s="284">
        <v>0</v>
      </c>
      <c r="G1083" s="38"/>
      <c r="H1083" s="44"/>
    </row>
    <row r="1084" s="2" customFormat="1" ht="16.8" customHeight="1">
      <c r="A1084" s="38"/>
      <c r="B1084" s="44"/>
      <c r="C1084" s="285" t="s">
        <v>271</v>
      </c>
      <c r="D1084" s="285" t="s">
        <v>3233</v>
      </c>
      <c r="E1084" s="17" t="s">
        <v>19</v>
      </c>
      <c r="F1084" s="286">
        <v>0</v>
      </c>
      <c r="G1084" s="38"/>
      <c r="H1084" s="44"/>
    </row>
    <row r="1085" s="2" customFormat="1" ht="16.8" customHeight="1">
      <c r="A1085" s="38"/>
      <c r="B1085" s="44"/>
      <c r="C1085" s="281" t="s">
        <v>2048</v>
      </c>
      <c r="D1085" s="282" t="s">
        <v>2048</v>
      </c>
      <c r="E1085" s="283" t="s">
        <v>19</v>
      </c>
      <c r="F1085" s="284">
        <v>35.420000000000002</v>
      </c>
      <c r="G1085" s="38"/>
      <c r="H1085" s="44"/>
    </row>
    <row r="1086" s="2" customFormat="1" ht="16.8" customHeight="1">
      <c r="A1086" s="38"/>
      <c r="B1086" s="44"/>
      <c r="C1086" s="285" t="s">
        <v>2048</v>
      </c>
      <c r="D1086" s="285" t="s">
        <v>2049</v>
      </c>
      <c r="E1086" s="17" t="s">
        <v>19</v>
      </c>
      <c r="F1086" s="286">
        <v>35.420000000000002</v>
      </c>
      <c r="G1086" s="38"/>
      <c r="H1086" s="44"/>
    </row>
    <row r="1087" s="2" customFormat="1" ht="16.8" customHeight="1">
      <c r="A1087" s="38"/>
      <c r="B1087" s="44"/>
      <c r="C1087" s="281" t="s">
        <v>3234</v>
      </c>
      <c r="D1087" s="282" t="s">
        <v>3234</v>
      </c>
      <c r="E1087" s="283" t="s">
        <v>19</v>
      </c>
      <c r="F1087" s="284">
        <v>0</v>
      </c>
      <c r="G1087" s="38"/>
      <c r="H1087" s="44"/>
    </row>
    <row r="1088" s="2" customFormat="1" ht="16.8" customHeight="1">
      <c r="A1088" s="38"/>
      <c r="B1088" s="44"/>
      <c r="C1088" s="285" t="s">
        <v>3234</v>
      </c>
      <c r="D1088" s="285" t="s">
        <v>3235</v>
      </c>
      <c r="E1088" s="17" t="s">
        <v>19</v>
      </c>
      <c r="F1088" s="286">
        <v>0</v>
      </c>
      <c r="G1088" s="38"/>
      <c r="H1088" s="44"/>
    </row>
    <row r="1089" s="2" customFormat="1" ht="16.8" customHeight="1">
      <c r="A1089" s="38"/>
      <c r="B1089" s="44"/>
      <c r="C1089" s="281" t="s">
        <v>322</v>
      </c>
      <c r="D1089" s="282" t="s">
        <v>322</v>
      </c>
      <c r="E1089" s="283" t="s">
        <v>19</v>
      </c>
      <c r="F1089" s="284">
        <v>4.2000000000000002</v>
      </c>
      <c r="G1089" s="38"/>
      <c r="H1089" s="44"/>
    </row>
    <row r="1090" s="2" customFormat="1" ht="16.8" customHeight="1">
      <c r="A1090" s="38"/>
      <c r="B1090" s="44"/>
      <c r="C1090" s="285" t="s">
        <v>322</v>
      </c>
      <c r="D1090" s="285" t="s">
        <v>1672</v>
      </c>
      <c r="E1090" s="17" t="s">
        <v>19</v>
      </c>
      <c r="F1090" s="286">
        <v>4.2000000000000002</v>
      </c>
      <c r="G1090" s="38"/>
      <c r="H1090" s="44"/>
    </row>
    <row r="1091" s="2" customFormat="1" ht="16.8" customHeight="1">
      <c r="A1091" s="38"/>
      <c r="B1091" s="44"/>
      <c r="C1091" s="281" t="s">
        <v>2080</v>
      </c>
      <c r="D1091" s="282" t="s">
        <v>2080</v>
      </c>
      <c r="E1091" s="283" t="s">
        <v>19</v>
      </c>
      <c r="F1091" s="284">
        <v>151.44499999999999</v>
      </c>
      <c r="G1091" s="38"/>
      <c r="H1091" s="44"/>
    </row>
    <row r="1092" s="2" customFormat="1" ht="16.8" customHeight="1">
      <c r="A1092" s="38"/>
      <c r="B1092" s="44"/>
      <c r="C1092" s="285" t="s">
        <v>2080</v>
      </c>
      <c r="D1092" s="285" t="s">
        <v>2081</v>
      </c>
      <c r="E1092" s="17" t="s">
        <v>19</v>
      </c>
      <c r="F1092" s="286">
        <v>151.44499999999999</v>
      </c>
      <c r="G1092" s="38"/>
      <c r="H1092" s="44"/>
    </row>
    <row r="1093" s="2" customFormat="1" ht="16.8" customHeight="1">
      <c r="A1093" s="38"/>
      <c r="B1093" s="44"/>
      <c r="C1093" s="281" t="s">
        <v>2085</v>
      </c>
      <c r="D1093" s="282" t="s">
        <v>2085</v>
      </c>
      <c r="E1093" s="283" t="s">
        <v>19</v>
      </c>
      <c r="F1093" s="284">
        <v>3.2999999999999998</v>
      </c>
      <c r="G1093" s="38"/>
      <c r="H1093" s="44"/>
    </row>
    <row r="1094" s="2" customFormat="1" ht="16.8" customHeight="1">
      <c r="A1094" s="38"/>
      <c r="B1094" s="44"/>
      <c r="C1094" s="285" t="s">
        <v>2085</v>
      </c>
      <c r="D1094" s="285" t="s">
        <v>2086</v>
      </c>
      <c r="E1094" s="17" t="s">
        <v>19</v>
      </c>
      <c r="F1094" s="286">
        <v>3.2999999999999998</v>
      </c>
      <c r="G1094" s="38"/>
      <c r="H1094" s="44"/>
    </row>
    <row r="1095" s="2" customFormat="1" ht="16.8" customHeight="1">
      <c r="A1095" s="38"/>
      <c r="B1095" s="44"/>
      <c r="C1095" s="281" t="s">
        <v>2108</v>
      </c>
      <c r="D1095" s="282" t="s">
        <v>2108</v>
      </c>
      <c r="E1095" s="283" t="s">
        <v>19</v>
      </c>
      <c r="F1095" s="284">
        <v>13.800000000000001</v>
      </c>
      <c r="G1095" s="38"/>
      <c r="H1095" s="44"/>
    </row>
    <row r="1096" s="2" customFormat="1" ht="16.8" customHeight="1">
      <c r="A1096" s="38"/>
      <c r="B1096" s="44"/>
      <c r="C1096" s="285" t="s">
        <v>2108</v>
      </c>
      <c r="D1096" s="285" t="s">
        <v>2109</v>
      </c>
      <c r="E1096" s="17" t="s">
        <v>19</v>
      </c>
      <c r="F1096" s="286">
        <v>13.800000000000001</v>
      </c>
      <c r="G1096" s="38"/>
      <c r="H1096" s="44"/>
    </row>
    <row r="1097" s="2" customFormat="1" ht="16.8" customHeight="1">
      <c r="A1097" s="38"/>
      <c r="B1097" s="44"/>
      <c r="C1097" s="281" t="s">
        <v>2133</v>
      </c>
      <c r="D1097" s="282" t="s">
        <v>2133</v>
      </c>
      <c r="E1097" s="283" t="s">
        <v>19</v>
      </c>
      <c r="F1097" s="284">
        <v>126.128</v>
      </c>
      <c r="G1097" s="38"/>
      <c r="H1097" s="44"/>
    </row>
    <row r="1098" s="2" customFormat="1" ht="16.8" customHeight="1">
      <c r="A1098" s="38"/>
      <c r="B1098" s="44"/>
      <c r="C1098" s="285" t="s">
        <v>2133</v>
      </c>
      <c r="D1098" s="285" t="s">
        <v>2134</v>
      </c>
      <c r="E1098" s="17" t="s">
        <v>19</v>
      </c>
      <c r="F1098" s="286">
        <v>126.128</v>
      </c>
      <c r="G1098" s="38"/>
      <c r="H1098" s="44"/>
    </row>
    <row r="1099" s="2" customFormat="1" ht="16.8" customHeight="1">
      <c r="A1099" s="38"/>
      <c r="B1099" s="44"/>
      <c r="C1099" s="281" t="s">
        <v>2138</v>
      </c>
      <c r="D1099" s="282" t="s">
        <v>2138</v>
      </c>
      <c r="E1099" s="283" t="s">
        <v>19</v>
      </c>
      <c r="F1099" s="284">
        <v>126.128</v>
      </c>
      <c r="G1099" s="38"/>
      <c r="H1099" s="44"/>
    </row>
    <row r="1100" s="2" customFormat="1" ht="16.8" customHeight="1">
      <c r="A1100" s="38"/>
      <c r="B1100" s="44"/>
      <c r="C1100" s="285" t="s">
        <v>2138</v>
      </c>
      <c r="D1100" s="285" t="s">
        <v>2134</v>
      </c>
      <c r="E1100" s="17" t="s">
        <v>19</v>
      </c>
      <c r="F1100" s="286">
        <v>126.128</v>
      </c>
      <c r="G1100" s="38"/>
      <c r="H1100" s="44"/>
    </row>
    <row r="1101" s="2" customFormat="1" ht="16.8" customHeight="1">
      <c r="A1101" s="38"/>
      <c r="B1101" s="44"/>
      <c r="C1101" s="281" t="s">
        <v>317</v>
      </c>
      <c r="D1101" s="282" t="s">
        <v>317</v>
      </c>
      <c r="E1101" s="283" t="s">
        <v>19</v>
      </c>
      <c r="F1101" s="284">
        <v>4.2000000000000002</v>
      </c>
      <c r="G1101" s="38"/>
      <c r="H1101" s="44"/>
    </row>
    <row r="1102" s="2" customFormat="1" ht="16.8" customHeight="1">
      <c r="A1102" s="38"/>
      <c r="B1102" s="44"/>
      <c r="C1102" s="285" t="s">
        <v>317</v>
      </c>
      <c r="D1102" s="285" t="s">
        <v>1672</v>
      </c>
      <c r="E1102" s="17" t="s">
        <v>19</v>
      </c>
      <c r="F1102" s="286">
        <v>4.2000000000000002</v>
      </c>
      <c r="G1102" s="38"/>
      <c r="H1102" s="44"/>
    </row>
    <row r="1103" s="2" customFormat="1" ht="16.8" customHeight="1">
      <c r="A1103" s="38"/>
      <c r="B1103" s="44"/>
      <c r="C1103" s="281" t="s">
        <v>2142</v>
      </c>
      <c r="D1103" s="282" t="s">
        <v>2142</v>
      </c>
      <c r="E1103" s="283" t="s">
        <v>19</v>
      </c>
      <c r="F1103" s="284">
        <v>126.128</v>
      </c>
      <c r="G1103" s="38"/>
      <c r="H1103" s="44"/>
    </row>
    <row r="1104" s="2" customFormat="1" ht="16.8" customHeight="1">
      <c r="A1104" s="38"/>
      <c r="B1104" s="44"/>
      <c r="C1104" s="285" t="s">
        <v>2142</v>
      </c>
      <c r="D1104" s="285" t="s">
        <v>2134</v>
      </c>
      <c r="E1104" s="17" t="s">
        <v>19</v>
      </c>
      <c r="F1104" s="286">
        <v>126.128</v>
      </c>
      <c r="G1104" s="38"/>
      <c r="H1104" s="44"/>
    </row>
    <row r="1105" s="2" customFormat="1" ht="16.8" customHeight="1">
      <c r="A1105" s="38"/>
      <c r="B1105" s="44"/>
      <c r="C1105" s="281" t="s">
        <v>2146</v>
      </c>
      <c r="D1105" s="282" t="s">
        <v>2146</v>
      </c>
      <c r="E1105" s="283" t="s">
        <v>19</v>
      </c>
      <c r="F1105" s="284">
        <v>126.128</v>
      </c>
      <c r="G1105" s="38"/>
      <c r="H1105" s="44"/>
    </row>
    <row r="1106" s="2" customFormat="1" ht="16.8" customHeight="1">
      <c r="A1106" s="38"/>
      <c r="B1106" s="44"/>
      <c r="C1106" s="285" t="s">
        <v>2146</v>
      </c>
      <c r="D1106" s="285" t="s">
        <v>2134</v>
      </c>
      <c r="E1106" s="17" t="s">
        <v>19</v>
      </c>
      <c r="F1106" s="286">
        <v>126.128</v>
      </c>
      <c r="G1106" s="38"/>
      <c r="H1106" s="44"/>
    </row>
    <row r="1107" s="2" customFormat="1" ht="16.8" customHeight="1">
      <c r="A1107" s="38"/>
      <c r="B1107" s="44"/>
      <c r="C1107" s="281" t="s">
        <v>2152</v>
      </c>
      <c r="D1107" s="282" t="s">
        <v>2152</v>
      </c>
      <c r="E1107" s="283" t="s">
        <v>19</v>
      </c>
      <c r="F1107" s="284">
        <v>30.800000000000001</v>
      </c>
      <c r="G1107" s="38"/>
      <c r="H1107" s="44"/>
    </row>
    <row r="1108" s="2" customFormat="1" ht="16.8" customHeight="1">
      <c r="A1108" s="38"/>
      <c r="B1108" s="44"/>
      <c r="C1108" s="285" t="s">
        <v>2152</v>
      </c>
      <c r="D1108" s="285" t="s">
        <v>1856</v>
      </c>
      <c r="E1108" s="17" t="s">
        <v>19</v>
      </c>
      <c r="F1108" s="286">
        <v>30.800000000000001</v>
      </c>
      <c r="G1108" s="38"/>
      <c r="H1108" s="44"/>
    </row>
    <row r="1109" s="2" customFormat="1" ht="16.8" customHeight="1">
      <c r="A1109" s="38"/>
      <c r="B1109" s="44"/>
      <c r="C1109" s="281" t="s">
        <v>2156</v>
      </c>
      <c r="D1109" s="282" t="s">
        <v>2156</v>
      </c>
      <c r="E1109" s="283" t="s">
        <v>19</v>
      </c>
      <c r="F1109" s="284">
        <v>30.800000000000001</v>
      </c>
      <c r="G1109" s="38"/>
      <c r="H1109" s="44"/>
    </row>
    <row r="1110" s="2" customFormat="1" ht="16.8" customHeight="1">
      <c r="A1110" s="38"/>
      <c r="B1110" s="44"/>
      <c r="C1110" s="285" t="s">
        <v>2156</v>
      </c>
      <c r="D1110" s="285" t="s">
        <v>1856</v>
      </c>
      <c r="E1110" s="17" t="s">
        <v>19</v>
      </c>
      <c r="F1110" s="286">
        <v>30.800000000000001</v>
      </c>
      <c r="G1110" s="38"/>
      <c r="H1110" s="44"/>
    </row>
    <row r="1111" s="2" customFormat="1" ht="16.8" customHeight="1">
      <c r="A1111" s="38"/>
      <c r="B1111" s="44"/>
      <c r="C1111" s="281" t="s">
        <v>2160</v>
      </c>
      <c r="D1111" s="282" t="s">
        <v>2160</v>
      </c>
      <c r="E1111" s="283" t="s">
        <v>19</v>
      </c>
      <c r="F1111" s="284">
        <v>30.800000000000001</v>
      </c>
      <c r="G1111" s="38"/>
      <c r="H1111" s="44"/>
    </row>
    <row r="1112" s="2" customFormat="1" ht="16.8" customHeight="1">
      <c r="A1112" s="38"/>
      <c r="B1112" s="44"/>
      <c r="C1112" s="285" t="s">
        <v>2160</v>
      </c>
      <c r="D1112" s="285" t="s">
        <v>1856</v>
      </c>
      <c r="E1112" s="17" t="s">
        <v>19</v>
      </c>
      <c r="F1112" s="286">
        <v>30.800000000000001</v>
      </c>
      <c r="G1112" s="38"/>
      <c r="H1112" s="44"/>
    </row>
    <row r="1113" s="2" customFormat="1" ht="16.8" customHeight="1">
      <c r="A1113" s="38"/>
      <c r="B1113" s="44"/>
      <c r="C1113" s="281" t="s">
        <v>312</v>
      </c>
      <c r="D1113" s="282" t="s">
        <v>312</v>
      </c>
      <c r="E1113" s="283" t="s">
        <v>19</v>
      </c>
      <c r="F1113" s="284">
        <v>7.3079999999999998</v>
      </c>
      <c r="G1113" s="38"/>
      <c r="H1113" s="44"/>
    </row>
    <row r="1114" s="2" customFormat="1" ht="16.8" customHeight="1">
      <c r="A1114" s="38"/>
      <c r="B1114" s="44"/>
      <c r="C1114" s="285" t="s">
        <v>312</v>
      </c>
      <c r="D1114" s="285" t="s">
        <v>1679</v>
      </c>
      <c r="E1114" s="17" t="s">
        <v>19</v>
      </c>
      <c r="F1114" s="286">
        <v>7.3079999999999998</v>
      </c>
      <c r="G1114" s="38"/>
      <c r="H1114" s="44"/>
    </row>
    <row r="1115" s="2" customFormat="1" ht="16.8" customHeight="1">
      <c r="A1115" s="38"/>
      <c r="B1115" s="44"/>
      <c r="C1115" s="281" t="s">
        <v>306</v>
      </c>
      <c r="D1115" s="282" t="s">
        <v>306</v>
      </c>
      <c r="E1115" s="283" t="s">
        <v>19</v>
      </c>
      <c r="F1115" s="284">
        <v>0.69999999999999996</v>
      </c>
      <c r="G1115" s="38"/>
      <c r="H1115" s="44"/>
    </row>
    <row r="1116" s="2" customFormat="1" ht="16.8" customHeight="1">
      <c r="A1116" s="38"/>
      <c r="B1116" s="44"/>
      <c r="C1116" s="285" t="s">
        <v>306</v>
      </c>
      <c r="D1116" s="285" t="s">
        <v>1683</v>
      </c>
      <c r="E1116" s="17" t="s">
        <v>19</v>
      </c>
      <c r="F1116" s="286">
        <v>0.69999999999999996</v>
      </c>
      <c r="G1116" s="38"/>
      <c r="H1116" s="44"/>
    </row>
    <row r="1117" s="2" customFormat="1" ht="16.8" customHeight="1">
      <c r="A1117" s="38"/>
      <c r="B1117" s="44"/>
      <c r="C1117" s="281" t="s">
        <v>301</v>
      </c>
      <c r="D1117" s="282" t="s">
        <v>301</v>
      </c>
      <c r="E1117" s="283" t="s">
        <v>19</v>
      </c>
      <c r="F1117" s="284">
        <v>0.096000000000000002</v>
      </c>
      <c r="G1117" s="38"/>
      <c r="H1117" s="44"/>
    </row>
    <row r="1118" s="2" customFormat="1" ht="16.8" customHeight="1">
      <c r="A1118" s="38"/>
      <c r="B1118" s="44"/>
      <c r="C1118" s="285" t="s">
        <v>301</v>
      </c>
      <c r="D1118" s="285" t="s">
        <v>1687</v>
      </c>
      <c r="E1118" s="17" t="s">
        <v>19</v>
      </c>
      <c r="F1118" s="286">
        <v>0.096000000000000002</v>
      </c>
      <c r="G1118" s="38"/>
      <c r="H1118" s="44"/>
    </row>
    <row r="1119" s="2" customFormat="1" ht="16.8" customHeight="1">
      <c r="A1119" s="38"/>
      <c r="B1119" s="44"/>
      <c r="C1119" s="281" t="s">
        <v>345</v>
      </c>
      <c r="D1119" s="282" t="s">
        <v>345</v>
      </c>
      <c r="E1119" s="283" t="s">
        <v>19</v>
      </c>
      <c r="F1119" s="284">
        <v>0</v>
      </c>
      <c r="G1119" s="38"/>
      <c r="H1119" s="44"/>
    </row>
    <row r="1120" s="2" customFormat="1" ht="16.8" customHeight="1">
      <c r="A1120" s="38"/>
      <c r="B1120" s="44"/>
      <c r="C1120" s="285" t="s">
        <v>345</v>
      </c>
      <c r="D1120" s="285" t="s">
        <v>3236</v>
      </c>
      <c r="E1120" s="17" t="s">
        <v>19</v>
      </c>
      <c r="F1120" s="286">
        <v>0</v>
      </c>
      <c r="G1120" s="38"/>
      <c r="H1120" s="44"/>
    </row>
    <row r="1121" s="2" customFormat="1" ht="16.8" customHeight="1">
      <c r="A1121" s="38"/>
      <c r="B1121" s="44"/>
      <c r="C1121" s="281" t="s">
        <v>350</v>
      </c>
      <c r="D1121" s="282" t="s">
        <v>350</v>
      </c>
      <c r="E1121" s="283" t="s">
        <v>19</v>
      </c>
      <c r="F1121" s="284">
        <v>65.575000000000003</v>
      </c>
      <c r="G1121" s="38"/>
      <c r="H1121" s="44"/>
    </row>
    <row r="1122" s="2" customFormat="1" ht="16.8" customHeight="1">
      <c r="A1122" s="38"/>
      <c r="B1122" s="44"/>
      <c r="C1122" s="285" t="s">
        <v>350</v>
      </c>
      <c r="D1122" s="285" t="s">
        <v>1694</v>
      </c>
      <c r="E1122" s="17" t="s">
        <v>19</v>
      </c>
      <c r="F1122" s="286">
        <v>65.575000000000003</v>
      </c>
      <c r="G1122" s="38"/>
      <c r="H1122" s="44"/>
    </row>
    <row r="1123" s="2" customFormat="1" ht="16.8" customHeight="1">
      <c r="A1123" s="38"/>
      <c r="B1123" s="44"/>
      <c r="C1123" s="281" t="s">
        <v>280</v>
      </c>
      <c r="D1123" s="282" t="s">
        <v>280</v>
      </c>
      <c r="E1123" s="283" t="s">
        <v>19</v>
      </c>
      <c r="F1123" s="284">
        <v>9.1519999999999992</v>
      </c>
      <c r="G1123" s="38"/>
      <c r="H1123" s="44"/>
    </row>
    <row r="1124" s="2" customFormat="1" ht="16.8" customHeight="1">
      <c r="A1124" s="38"/>
      <c r="B1124" s="44"/>
      <c r="C1124" s="285" t="s">
        <v>280</v>
      </c>
      <c r="D1124" s="285" t="s">
        <v>3237</v>
      </c>
      <c r="E1124" s="17" t="s">
        <v>19</v>
      </c>
      <c r="F1124" s="286">
        <v>9.1519999999999992</v>
      </c>
      <c r="G1124" s="38"/>
      <c r="H1124" s="44"/>
    </row>
    <row r="1125" s="2" customFormat="1" ht="16.8" customHeight="1">
      <c r="A1125" s="38"/>
      <c r="B1125" s="44"/>
      <c r="C1125" s="281" t="s">
        <v>355</v>
      </c>
      <c r="D1125" s="282" t="s">
        <v>355</v>
      </c>
      <c r="E1125" s="283" t="s">
        <v>19</v>
      </c>
      <c r="F1125" s="284">
        <v>0</v>
      </c>
      <c r="G1125" s="38"/>
      <c r="H1125" s="44"/>
    </row>
    <row r="1126" s="2" customFormat="1" ht="16.8" customHeight="1">
      <c r="A1126" s="38"/>
      <c r="B1126" s="44"/>
      <c r="C1126" s="285" t="s">
        <v>355</v>
      </c>
      <c r="D1126" s="285" t="s">
        <v>3238</v>
      </c>
      <c r="E1126" s="17" t="s">
        <v>19</v>
      </c>
      <c r="F1126" s="286">
        <v>0</v>
      </c>
      <c r="G1126" s="38"/>
      <c r="H1126" s="44"/>
    </row>
    <row r="1127" s="2" customFormat="1" ht="16.8" customHeight="1">
      <c r="A1127" s="38"/>
      <c r="B1127" s="44"/>
      <c r="C1127" s="281" t="s">
        <v>340</v>
      </c>
      <c r="D1127" s="282" t="s">
        <v>340</v>
      </c>
      <c r="E1127" s="283" t="s">
        <v>19</v>
      </c>
      <c r="F1127" s="284">
        <v>38.424999999999997</v>
      </c>
      <c r="G1127" s="38"/>
      <c r="H1127" s="44"/>
    </row>
    <row r="1128" s="2" customFormat="1" ht="16.8" customHeight="1">
      <c r="A1128" s="38"/>
      <c r="B1128" s="44"/>
      <c r="C1128" s="285" t="s">
        <v>340</v>
      </c>
      <c r="D1128" s="285" t="s">
        <v>1704</v>
      </c>
      <c r="E1128" s="17" t="s">
        <v>19</v>
      </c>
      <c r="F1128" s="286">
        <v>38.424999999999997</v>
      </c>
      <c r="G1128" s="38"/>
      <c r="H1128" s="44"/>
    </row>
    <row r="1129" s="2" customFormat="1" ht="16.8" customHeight="1">
      <c r="A1129" s="38"/>
      <c r="B1129" s="44"/>
      <c r="C1129" s="281" t="s">
        <v>328</v>
      </c>
      <c r="D1129" s="282" t="s">
        <v>328</v>
      </c>
      <c r="E1129" s="283" t="s">
        <v>19</v>
      </c>
      <c r="F1129" s="284">
        <v>22</v>
      </c>
      <c r="G1129" s="38"/>
      <c r="H1129" s="44"/>
    </row>
    <row r="1130" s="2" customFormat="1" ht="16.8" customHeight="1">
      <c r="A1130" s="38"/>
      <c r="B1130" s="44"/>
      <c r="C1130" s="285" t="s">
        <v>328</v>
      </c>
      <c r="D1130" s="285" t="s">
        <v>1708</v>
      </c>
      <c r="E1130" s="17" t="s">
        <v>19</v>
      </c>
      <c r="F1130" s="286">
        <v>22</v>
      </c>
      <c r="G1130" s="38"/>
      <c r="H1130" s="44"/>
    </row>
    <row r="1131" s="2" customFormat="1" ht="16.8" customHeight="1">
      <c r="A1131" s="38"/>
      <c r="B1131" s="44"/>
      <c r="C1131" s="281" t="s">
        <v>332</v>
      </c>
      <c r="D1131" s="282" t="s">
        <v>332</v>
      </c>
      <c r="E1131" s="283" t="s">
        <v>19</v>
      </c>
      <c r="F1131" s="284">
        <v>0</v>
      </c>
      <c r="G1131" s="38"/>
      <c r="H1131" s="44"/>
    </row>
    <row r="1132" s="2" customFormat="1" ht="16.8" customHeight="1">
      <c r="A1132" s="38"/>
      <c r="B1132" s="44"/>
      <c r="C1132" s="285" t="s">
        <v>332</v>
      </c>
      <c r="D1132" s="285" t="s">
        <v>3239</v>
      </c>
      <c r="E1132" s="17" t="s">
        <v>19</v>
      </c>
      <c r="F1132" s="286">
        <v>0</v>
      </c>
      <c r="G1132" s="38"/>
      <c r="H1132" s="44"/>
    </row>
    <row r="1133" s="2" customFormat="1" ht="16.8" customHeight="1">
      <c r="A1133" s="38"/>
      <c r="B1133" s="44"/>
      <c r="C1133" s="281" t="s">
        <v>1069</v>
      </c>
      <c r="D1133" s="282" t="s">
        <v>1069</v>
      </c>
      <c r="E1133" s="283" t="s">
        <v>19</v>
      </c>
      <c r="F1133" s="284">
        <v>6</v>
      </c>
      <c r="G1133" s="38"/>
      <c r="H1133" s="44"/>
    </row>
    <row r="1134" s="2" customFormat="1" ht="16.8" customHeight="1">
      <c r="A1134" s="38"/>
      <c r="B1134" s="44"/>
      <c r="C1134" s="285" t="s">
        <v>1069</v>
      </c>
      <c r="D1134" s="285" t="s">
        <v>469</v>
      </c>
      <c r="E1134" s="17" t="s">
        <v>19</v>
      </c>
      <c r="F1134" s="286">
        <v>6</v>
      </c>
      <c r="G1134" s="38"/>
      <c r="H1134" s="44"/>
    </row>
    <row r="1135" s="2" customFormat="1" ht="16.8" customHeight="1">
      <c r="A1135" s="38"/>
      <c r="B1135" s="44"/>
      <c r="C1135" s="281" t="s">
        <v>384</v>
      </c>
      <c r="D1135" s="282" t="s">
        <v>384</v>
      </c>
      <c r="E1135" s="283" t="s">
        <v>19</v>
      </c>
      <c r="F1135" s="284">
        <v>0</v>
      </c>
      <c r="G1135" s="38"/>
      <c r="H1135" s="44"/>
    </row>
    <row r="1136" s="2" customFormat="1" ht="16.8" customHeight="1">
      <c r="A1136" s="38"/>
      <c r="B1136" s="44"/>
      <c r="C1136" s="285" t="s">
        <v>384</v>
      </c>
      <c r="D1136" s="285" t="s">
        <v>3240</v>
      </c>
      <c r="E1136" s="17" t="s">
        <v>19</v>
      </c>
      <c r="F1136" s="286">
        <v>0</v>
      </c>
      <c r="G1136" s="38"/>
      <c r="H1136" s="44"/>
    </row>
    <row r="1137" s="2" customFormat="1" ht="16.8" customHeight="1">
      <c r="A1137" s="38"/>
      <c r="B1137" s="44"/>
      <c r="C1137" s="281" t="s">
        <v>390</v>
      </c>
      <c r="D1137" s="282" t="s">
        <v>390</v>
      </c>
      <c r="E1137" s="283" t="s">
        <v>19</v>
      </c>
      <c r="F1137" s="284">
        <v>0</v>
      </c>
      <c r="G1137" s="38"/>
      <c r="H1137" s="44"/>
    </row>
    <row r="1138" s="2" customFormat="1" ht="16.8" customHeight="1">
      <c r="A1138" s="38"/>
      <c r="B1138" s="44"/>
      <c r="C1138" s="285" t="s">
        <v>390</v>
      </c>
      <c r="D1138" s="285" t="s">
        <v>3241</v>
      </c>
      <c r="E1138" s="17" t="s">
        <v>19</v>
      </c>
      <c r="F1138" s="286">
        <v>0</v>
      </c>
      <c r="G1138" s="38"/>
      <c r="H1138" s="44"/>
    </row>
    <row r="1139" s="2" customFormat="1" ht="16.8" customHeight="1">
      <c r="A1139" s="38"/>
      <c r="B1139" s="44"/>
      <c r="C1139" s="281" t="s">
        <v>410</v>
      </c>
      <c r="D1139" s="282" t="s">
        <v>410</v>
      </c>
      <c r="E1139" s="283" t="s">
        <v>19</v>
      </c>
      <c r="F1139" s="284">
        <v>0</v>
      </c>
      <c r="G1139" s="38"/>
      <c r="H1139" s="44"/>
    </row>
    <row r="1140" s="2" customFormat="1" ht="16.8" customHeight="1">
      <c r="A1140" s="38"/>
      <c r="B1140" s="44"/>
      <c r="C1140" s="285" t="s">
        <v>410</v>
      </c>
      <c r="D1140" s="285" t="s">
        <v>3242</v>
      </c>
      <c r="E1140" s="17" t="s">
        <v>19</v>
      </c>
      <c r="F1140" s="286">
        <v>0</v>
      </c>
      <c r="G1140" s="38"/>
      <c r="H1140" s="44"/>
    </row>
    <row r="1141" s="2" customFormat="1" ht="16.8" customHeight="1">
      <c r="A1141" s="38"/>
      <c r="B1141" s="44"/>
      <c r="C1141" s="281" t="s">
        <v>414</v>
      </c>
      <c r="D1141" s="282" t="s">
        <v>414</v>
      </c>
      <c r="E1141" s="283" t="s">
        <v>19</v>
      </c>
      <c r="F1141" s="284">
        <v>0</v>
      </c>
      <c r="G1141" s="38"/>
      <c r="H1141" s="44"/>
    </row>
    <row r="1142" s="2" customFormat="1" ht="16.8" customHeight="1">
      <c r="A1142" s="38"/>
      <c r="B1142" s="44"/>
      <c r="C1142" s="285" t="s">
        <v>414</v>
      </c>
      <c r="D1142" s="285" t="s">
        <v>3242</v>
      </c>
      <c r="E1142" s="17" t="s">
        <v>19</v>
      </c>
      <c r="F1142" s="286">
        <v>0</v>
      </c>
      <c r="G1142" s="38"/>
      <c r="H1142" s="44"/>
    </row>
    <row r="1143" s="2" customFormat="1" ht="16.8" customHeight="1">
      <c r="A1143" s="38"/>
      <c r="B1143" s="44"/>
      <c r="C1143" s="281" t="s">
        <v>379</v>
      </c>
      <c r="D1143" s="282" t="s">
        <v>379</v>
      </c>
      <c r="E1143" s="283" t="s">
        <v>19</v>
      </c>
      <c r="F1143" s="284">
        <v>0.17899999999999999</v>
      </c>
      <c r="G1143" s="38"/>
      <c r="H1143" s="44"/>
    </row>
    <row r="1144" s="2" customFormat="1" ht="16.8" customHeight="1">
      <c r="A1144" s="38"/>
      <c r="B1144" s="44"/>
      <c r="C1144" s="285" t="s">
        <v>379</v>
      </c>
      <c r="D1144" s="285" t="s">
        <v>1724</v>
      </c>
      <c r="E1144" s="17" t="s">
        <v>19</v>
      </c>
      <c r="F1144" s="286">
        <v>0.17899999999999999</v>
      </c>
      <c r="G1144" s="38"/>
      <c r="H1144" s="44"/>
    </row>
    <row r="1145" s="2" customFormat="1" ht="16.8" customHeight="1">
      <c r="A1145" s="38"/>
      <c r="B1145" s="44"/>
      <c r="C1145" s="281" t="s">
        <v>294</v>
      </c>
      <c r="D1145" s="282" t="s">
        <v>294</v>
      </c>
      <c r="E1145" s="283" t="s">
        <v>19</v>
      </c>
      <c r="F1145" s="284">
        <v>429.64999999999998</v>
      </c>
      <c r="G1145" s="38"/>
      <c r="H1145" s="44"/>
    </row>
    <row r="1146" s="2" customFormat="1" ht="16.8" customHeight="1">
      <c r="A1146" s="38"/>
      <c r="B1146" s="44"/>
      <c r="C1146" s="285" t="s">
        <v>294</v>
      </c>
      <c r="D1146" s="285" t="s">
        <v>1643</v>
      </c>
      <c r="E1146" s="17" t="s">
        <v>19</v>
      </c>
      <c r="F1146" s="286">
        <v>429.64999999999998</v>
      </c>
      <c r="G1146" s="38"/>
      <c r="H1146" s="44"/>
    </row>
    <row r="1147" s="2" customFormat="1" ht="16.8" customHeight="1">
      <c r="A1147" s="38"/>
      <c r="B1147" s="44"/>
      <c r="C1147" s="281" t="s">
        <v>361</v>
      </c>
      <c r="D1147" s="282" t="s">
        <v>361</v>
      </c>
      <c r="E1147" s="283" t="s">
        <v>19</v>
      </c>
      <c r="F1147" s="284">
        <v>0</v>
      </c>
      <c r="G1147" s="38"/>
      <c r="H1147" s="44"/>
    </row>
    <row r="1148" s="2" customFormat="1" ht="16.8" customHeight="1">
      <c r="A1148" s="38"/>
      <c r="B1148" s="44"/>
      <c r="C1148" s="285" t="s">
        <v>361</v>
      </c>
      <c r="D1148" s="285" t="s">
        <v>3243</v>
      </c>
      <c r="E1148" s="17" t="s">
        <v>19</v>
      </c>
      <c r="F1148" s="286">
        <v>0</v>
      </c>
      <c r="G1148" s="38"/>
      <c r="H1148" s="44"/>
    </row>
    <row r="1149" s="2" customFormat="1" ht="16.8" customHeight="1">
      <c r="A1149" s="38"/>
      <c r="B1149" s="44"/>
      <c r="C1149" s="281" t="s">
        <v>366</v>
      </c>
      <c r="D1149" s="282" t="s">
        <v>366</v>
      </c>
      <c r="E1149" s="283" t="s">
        <v>19</v>
      </c>
      <c r="F1149" s="284">
        <v>0</v>
      </c>
      <c r="G1149" s="38"/>
      <c r="H1149" s="44"/>
    </row>
    <row r="1150" s="2" customFormat="1" ht="16.8" customHeight="1">
      <c r="A1150" s="38"/>
      <c r="B1150" s="44"/>
      <c r="C1150" s="285" t="s">
        <v>366</v>
      </c>
      <c r="D1150" s="285" t="s">
        <v>3244</v>
      </c>
      <c r="E1150" s="17" t="s">
        <v>19</v>
      </c>
      <c r="F1150" s="286">
        <v>0</v>
      </c>
      <c r="G1150" s="38"/>
      <c r="H1150" s="44"/>
    </row>
    <row r="1151" s="2" customFormat="1" ht="16.8" customHeight="1">
      <c r="A1151" s="38"/>
      <c r="B1151" s="44"/>
      <c r="C1151" s="281" t="s">
        <v>370</v>
      </c>
      <c r="D1151" s="282" t="s">
        <v>370</v>
      </c>
      <c r="E1151" s="283" t="s">
        <v>19</v>
      </c>
      <c r="F1151" s="284">
        <v>82.5</v>
      </c>
      <c r="G1151" s="38"/>
      <c r="H1151" s="44"/>
    </row>
    <row r="1152" s="2" customFormat="1" ht="16.8" customHeight="1">
      <c r="A1152" s="38"/>
      <c r="B1152" s="44"/>
      <c r="C1152" s="285" t="s">
        <v>370</v>
      </c>
      <c r="D1152" s="285" t="s">
        <v>1738</v>
      </c>
      <c r="E1152" s="17" t="s">
        <v>19</v>
      </c>
      <c r="F1152" s="286">
        <v>82.5</v>
      </c>
      <c r="G1152" s="38"/>
      <c r="H1152" s="44"/>
    </row>
    <row r="1153" s="2" customFormat="1" ht="16.8" customHeight="1">
      <c r="A1153" s="38"/>
      <c r="B1153" s="44"/>
      <c r="C1153" s="281" t="s">
        <v>374</v>
      </c>
      <c r="D1153" s="282" t="s">
        <v>374</v>
      </c>
      <c r="E1153" s="283" t="s">
        <v>19</v>
      </c>
      <c r="F1153" s="284">
        <v>8.6999999999999993</v>
      </c>
      <c r="G1153" s="38"/>
      <c r="H1153" s="44"/>
    </row>
    <row r="1154" s="2" customFormat="1" ht="16.8" customHeight="1">
      <c r="A1154" s="38"/>
      <c r="B1154" s="44"/>
      <c r="C1154" s="285" t="s">
        <v>374</v>
      </c>
      <c r="D1154" s="285" t="s">
        <v>1742</v>
      </c>
      <c r="E1154" s="17" t="s">
        <v>19</v>
      </c>
      <c r="F1154" s="286">
        <v>8.6999999999999993</v>
      </c>
      <c r="G1154" s="38"/>
      <c r="H1154" s="44"/>
    </row>
    <row r="1155" s="2" customFormat="1" ht="16.8" customHeight="1">
      <c r="A1155" s="38"/>
      <c r="B1155" s="44"/>
      <c r="C1155" s="281" t="s">
        <v>405</v>
      </c>
      <c r="D1155" s="282" t="s">
        <v>405</v>
      </c>
      <c r="E1155" s="283" t="s">
        <v>19</v>
      </c>
      <c r="F1155" s="284">
        <v>0</v>
      </c>
      <c r="G1155" s="38"/>
      <c r="H1155" s="44"/>
    </row>
    <row r="1156" s="2" customFormat="1" ht="16.8" customHeight="1">
      <c r="A1156" s="38"/>
      <c r="B1156" s="44"/>
      <c r="C1156" s="285" t="s">
        <v>405</v>
      </c>
      <c r="D1156" s="285" t="s">
        <v>3245</v>
      </c>
      <c r="E1156" s="17" t="s">
        <v>19</v>
      </c>
      <c r="F1156" s="286">
        <v>0</v>
      </c>
      <c r="G1156" s="38"/>
      <c r="H1156" s="44"/>
    </row>
    <row r="1157" s="2" customFormat="1" ht="16.8" customHeight="1">
      <c r="A1157" s="38"/>
      <c r="B1157" s="44"/>
      <c r="C1157" s="281" t="s">
        <v>395</v>
      </c>
      <c r="D1157" s="282" t="s">
        <v>395</v>
      </c>
      <c r="E1157" s="283" t="s">
        <v>19</v>
      </c>
      <c r="F1157" s="284">
        <v>13.75</v>
      </c>
      <c r="G1157" s="38"/>
      <c r="H1157" s="44"/>
    </row>
    <row r="1158" s="2" customFormat="1" ht="16.8" customHeight="1">
      <c r="A1158" s="38"/>
      <c r="B1158" s="44"/>
      <c r="C1158" s="285" t="s">
        <v>395</v>
      </c>
      <c r="D1158" s="285" t="s">
        <v>1749</v>
      </c>
      <c r="E1158" s="17" t="s">
        <v>19</v>
      </c>
      <c r="F1158" s="286">
        <v>13.75</v>
      </c>
      <c r="G1158" s="38"/>
      <c r="H1158" s="44"/>
    </row>
    <row r="1159" s="2" customFormat="1" ht="16.8" customHeight="1">
      <c r="A1159" s="38"/>
      <c r="B1159" s="44"/>
      <c r="C1159" s="281" t="s">
        <v>419</v>
      </c>
      <c r="D1159" s="282" t="s">
        <v>419</v>
      </c>
      <c r="E1159" s="283" t="s">
        <v>19</v>
      </c>
      <c r="F1159" s="284">
        <v>71.5</v>
      </c>
      <c r="G1159" s="38"/>
      <c r="H1159" s="44"/>
    </row>
    <row r="1160" s="2" customFormat="1" ht="16.8" customHeight="1">
      <c r="A1160" s="38"/>
      <c r="B1160" s="44"/>
      <c r="C1160" s="285" t="s">
        <v>419</v>
      </c>
      <c r="D1160" s="285" t="s">
        <v>1753</v>
      </c>
      <c r="E1160" s="17" t="s">
        <v>19</v>
      </c>
      <c r="F1160" s="286">
        <v>71.5</v>
      </c>
      <c r="G1160" s="38"/>
      <c r="H1160" s="44"/>
    </row>
    <row r="1161" s="2" customFormat="1" ht="16.8" customHeight="1">
      <c r="A1161" s="38"/>
      <c r="B1161" s="44"/>
      <c r="C1161" s="281" t="s">
        <v>424</v>
      </c>
      <c r="D1161" s="282" t="s">
        <v>424</v>
      </c>
      <c r="E1161" s="283" t="s">
        <v>19</v>
      </c>
      <c r="F1161" s="284">
        <v>33</v>
      </c>
      <c r="G1161" s="38"/>
      <c r="H1161" s="44"/>
    </row>
    <row r="1162" s="2" customFormat="1" ht="16.8" customHeight="1">
      <c r="A1162" s="38"/>
      <c r="B1162" s="44"/>
      <c r="C1162" s="285" t="s">
        <v>424</v>
      </c>
      <c r="D1162" s="285" t="s">
        <v>3246</v>
      </c>
      <c r="E1162" s="17" t="s">
        <v>19</v>
      </c>
      <c r="F1162" s="286">
        <v>33</v>
      </c>
      <c r="G1162" s="38"/>
      <c r="H1162" s="44"/>
    </row>
    <row r="1163" s="2" customFormat="1" ht="16.8" customHeight="1">
      <c r="A1163" s="38"/>
      <c r="B1163" s="44"/>
      <c r="C1163" s="281" t="s">
        <v>400</v>
      </c>
      <c r="D1163" s="282" t="s">
        <v>400</v>
      </c>
      <c r="E1163" s="283" t="s">
        <v>19</v>
      </c>
      <c r="F1163" s="284">
        <v>2.464</v>
      </c>
      <c r="G1163" s="38"/>
      <c r="H1163" s="44"/>
    </row>
    <row r="1164" s="2" customFormat="1" ht="16.8" customHeight="1">
      <c r="A1164" s="38"/>
      <c r="B1164" s="44"/>
      <c r="C1164" s="285" t="s">
        <v>400</v>
      </c>
      <c r="D1164" s="285" t="s">
        <v>1760</v>
      </c>
      <c r="E1164" s="17" t="s">
        <v>19</v>
      </c>
      <c r="F1164" s="286">
        <v>2.464</v>
      </c>
      <c r="G1164" s="38"/>
      <c r="H1164" s="44"/>
    </row>
    <row r="1165" s="2" customFormat="1" ht="16.8" customHeight="1">
      <c r="A1165" s="38"/>
      <c r="B1165" s="44"/>
      <c r="C1165" s="281" t="s">
        <v>441</v>
      </c>
      <c r="D1165" s="282" t="s">
        <v>441</v>
      </c>
      <c r="E1165" s="283" t="s">
        <v>19</v>
      </c>
      <c r="F1165" s="284">
        <v>2.464</v>
      </c>
      <c r="G1165" s="38"/>
      <c r="H1165" s="44"/>
    </row>
    <row r="1166" s="2" customFormat="1" ht="16.8" customHeight="1">
      <c r="A1166" s="38"/>
      <c r="B1166" s="44"/>
      <c r="C1166" s="285" t="s">
        <v>441</v>
      </c>
      <c r="D1166" s="285" t="s">
        <v>1760</v>
      </c>
      <c r="E1166" s="17" t="s">
        <v>19</v>
      </c>
      <c r="F1166" s="286">
        <v>2.464</v>
      </c>
      <c r="G1166" s="38"/>
      <c r="H1166" s="44"/>
    </row>
    <row r="1167" s="2" customFormat="1" ht="16.8" customHeight="1">
      <c r="A1167" s="38"/>
      <c r="B1167" s="44"/>
      <c r="C1167" s="281" t="s">
        <v>266</v>
      </c>
      <c r="D1167" s="282" t="s">
        <v>266</v>
      </c>
      <c r="E1167" s="283" t="s">
        <v>19</v>
      </c>
      <c r="F1167" s="284">
        <v>73.040999999999997</v>
      </c>
      <c r="G1167" s="38"/>
      <c r="H1167" s="44"/>
    </row>
    <row r="1168" s="2" customFormat="1" ht="16.8" customHeight="1">
      <c r="A1168" s="38"/>
      <c r="B1168" s="44"/>
      <c r="C1168" s="285" t="s">
        <v>266</v>
      </c>
      <c r="D1168" s="285" t="s">
        <v>1646</v>
      </c>
      <c r="E1168" s="17" t="s">
        <v>19</v>
      </c>
      <c r="F1168" s="286">
        <v>73.040999999999997</v>
      </c>
      <c r="G1168" s="38"/>
      <c r="H1168" s="44"/>
    </row>
    <row r="1169" s="2" customFormat="1" ht="16.8" customHeight="1">
      <c r="A1169" s="38"/>
      <c r="B1169" s="44"/>
      <c r="C1169" s="281" t="s">
        <v>561</v>
      </c>
      <c r="D1169" s="282" t="s">
        <v>561</v>
      </c>
      <c r="E1169" s="283" t="s">
        <v>19</v>
      </c>
      <c r="F1169" s="284">
        <v>2.464</v>
      </c>
      <c r="G1169" s="38"/>
      <c r="H1169" s="44"/>
    </row>
    <row r="1170" s="2" customFormat="1" ht="16.8" customHeight="1">
      <c r="A1170" s="38"/>
      <c r="B1170" s="44"/>
      <c r="C1170" s="285" t="s">
        <v>561</v>
      </c>
      <c r="D1170" s="285" t="s">
        <v>1760</v>
      </c>
      <c r="E1170" s="17" t="s">
        <v>19</v>
      </c>
      <c r="F1170" s="286">
        <v>2.464</v>
      </c>
      <c r="G1170" s="38"/>
      <c r="H1170" s="44"/>
    </row>
    <row r="1171" s="2" customFormat="1" ht="16.8" customHeight="1">
      <c r="A1171" s="38"/>
      <c r="B1171" s="44"/>
      <c r="C1171" s="281" t="s">
        <v>564</v>
      </c>
      <c r="D1171" s="282" t="s">
        <v>564</v>
      </c>
      <c r="E1171" s="283" t="s">
        <v>19</v>
      </c>
      <c r="F1171" s="284">
        <v>0.52800000000000002</v>
      </c>
      <c r="G1171" s="38"/>
      <c r="H1171" s="44"/>
    </row>
    <row r="1172" s="2" customFormat="1" ht="16.8" customHeight="1">
      <c r="A1172" s="38"/>
      <c r="B1172" s="44"/>
      <c r="C1172" s="285" t="s">
        <v>564</v>
      </c>
      <c r="D1172" s="285" t="s">
        <v>1770</v>
      </c>
      <c r="E1172" s="17" t="s">
        <v>19</v>
      </c>
      <c r="F1172" s="286">
        <v>0.52800000000000002</v>
      </c>
      <c r="G1172" s="38"/>
      <c r="H1172" s="44"/>
    </row>
    <row r="1173" s="2" customFormat="1" ht="16.8" customHeight="1">
      <c r="A1173" s="38"/>
      <c r="B1173" s="44"/>
      <c r="C1173" s="281" t="s">
        <v>430</v>
      </c>
      <c r="D1173" s="282" t="s">
        <v>430</v>
      </c>
      <c r="E1173" s="283" t="s">
        <v>19</v>
      </c>
      <c r="F1173" s="284">
        <v>0.128</v>
      </c>
      <c r="G1173" s="38"/>
      <c r="H1173" s="44"/>
    </row>
    <row r="1174" s="2" customFormat="1" ht="16.8" customHeight="1">
      <c r="A1174" s="38"/>
      <c r="B1174" s="44"/>
      <c r="C1174" s="285" t="s">
        <v>430</v>
      </c>
      <c r="D1174" s="285" t="s">
        <v>1774</v>
      </c>
      <c r="E1174" s="17" t="s">
        <v>19</v>
      </c>
      <c r="F1174" s="286">
        <v>0.128</v>
      </c>
      <c r="G1174" s="38"/>
      <c r="H1174" s="44"/>
    </row>
    <row r="1175" s="2" customFormat="1" ht="16.8" customHeight="1">
      <c r="A1175" s="38"/>
      <c r="B1175" s="44"/>
      <c r="C1175" s="281" t="s">
        <v>951</v>
      </c>
      <c r="D1175" s="282" t="s">
        <v>951</v>
      </c>
      <c r="E1175" s="283" t="s">
        <v>19</v>
      </c>
      <c r="F1175" s="284">
        <v>30.800000000000001</v>
      </c>
      <c r="G1175" s="38"/>
      <c r="H1175" s="44"/>
    </row>
    <row r="1176" s="2" customFormat="1" ht="16.8" customHeight="1">
      <c r="A1176" s="38"/>
      <c r="B1176" s="44"/>
      <c r="C1176" s="285" t="s">
        <v>951</v>
      </c>
      <c r="D1176" s="285" t="s">
        <v>1782</v>
      </c>
      <c r="E1176" s="17" t="s">
        <v>19</v>
      </c>
      <c r="F1176" s="286">
        <v>30.800000000000001</v>
      </c>
      <c r="G1176" s="38"/>
      <c r="H1176" s="44"/>
    </row>
    <row r="1177" s="2" customFormat="1" ht="16.8" customHeight="1">
      <c r="A1177" s="38"/>
      <c r="B1177" s="44"/>
      <c r="C1177" s="281" t="s">
        <v>573</v>
      </c>
      <c r="D1177" s="282" t="s">
        <v>573</v>
      </c>
      <c r="E1177" s="283" t="s">
        <v>19</v>
      </c>
      <c r="F1177" s="284">
        <v>57.299999999999997</v>
      </c>
      <c r="G1177" s="38"/>
      <c r="H1177" s="44"/>
    </row>
    <row r="1178" s="2" customFormat="1" ht="16.8" customHeight="1">
      <c r="A1178" s="38"/>
      <c r="B1178" s="44"/>
      <c r="C1178" s="285" t="s">
        <v>573</v>
      </c>
      <c r="D1178" s="285" t="s">
        <v>1786</v>
      </c>
      <c r="E1178" s="17" t="s">
        <v>19</v>
      </c>
      <c r="F1178" s="286">
        <v>57.299999999999997</v>
      </c>
      <c r="G1178" s="38"/>
      <c r="H1178" s="44"/>
    </row>
    <row r="1179" s="2" customFormat="1" ht="16.8" customHeight="1">
      <c r="A1179" s="38"/>
      <c r="B1179" s="44"/>
      <c r="C1179" s="281" t="s">
        <v>578</v>
      </c>
      <c r="D1179" s="282" t="s">
        <v>578</v>
      </c>
      <c r="E1179" s="283" t="s">
        <v>19</v>
      </c>
      <c r="F1179" s="284">
        <v>77.219999999999999</v>
      </c>
      <c r="G1179" s="38"/>
      <c r="H1179" s="44"/>
    </row>
    <row r="1180" s="2" customFormat="1" ht="16.8" customHeight="1">
      <c r="A1180" s="38"/>
      <c r="B1180" s="44"/>
      <c r="C1180" s="285" t="s">
        <v>578</v>
      </c>
      <c r="D1180" s="285" t="s">
        <v>1778</v>
      </c>
      <c r="E1180" s="17" t="s">
        <v>19</v>
      </c>
      <c r="F1180" s="286">
        <v>77.219999999999999</v>
      </c>
      <c r="G1180" s="38"/>
      <c r="H1180" s="44"/>
    </row>
    <row r="1181" s="2" customFormat="1" ht="16.8" customHeight="1">
      <c r="A1181" s="38"/>
      <c r="B1181" s="44"/>
      <c r="C1181" s="281" t="s">
        <v>556</v>
      </c>
      <c r="D1181" s="282" t="s">
        <v>556</v>
      </c>
      <c r="E1181" s="283" t="s">
        <v>19</v>
      </c>
      <c r="F1181" s="284">
        <v>14.85</v>
      </c>
      <c r="G1181" s="38"/>
      <c r="H1181" s="44"/>
    </row>
    <row r="1182" s="2" customFormat="1" ht="16.8" customHeight="1">
      <c r="A1182" s="38"/>
      <c r="B1182" s="44"/>
      <c r="C1182" s="285" t="s">
        <v>556</v>
      </c>
      <c r="D1182" s="285" t="s">
        <v>1728</v>
      </c>
      <c r="E1182" s="17" t="s">
        <v>19</v>
      </c>
      <c r="F1182" s="286">
        <v>14.85</v>
      </c>
      <c r="G1182" s="38"/>
      <c r="H1182" s="44"/>
    </row>
    <row r="1183" s="2" customFormat="1" ht="16.8" customHeight="1">
      <c r="A1183" s="38"/>
      <c r="B1183" s="44"/>
      <c r="C1183" s="281" t="s">
        <v>1096</v>
      </c>
      <c r="D1183" s="282" t="s">
        <v>1096</v>
      </c>
      <c r="E1183" s="283" t="s">
        <v>19</v>
      </c>
      <c r="F1183" s="284">
        <v>106.88</v>
      </c>
      <c r="G1183" s="38"/>
      <c r="H1183" s="44"/>
    </row>
    <row r="1184" s="2" customFormat="1" ht="16.8" customHeight="1">
      <c r="A1184" s="38"/>
      <c r="B1184" s="44"/>
      <c r="C1184" s="285" t="s">
        <v>1096</v>
      </c>
      <c r="D1184" s="285" t="s">
        <v>1790</v>
      </c>
      <c r="E1184" s="17" t="s">
        <v>19</v>
      </c>
      <c r="F1184" s="286">
        <v>106.88</v>
      </c>
      <c r="G1184" s="38"/>
      <c r="H1184" s="44"/>
    </row>
    <row r="1185" s="2" customFormat="1" ht="16.8" customHeight="1">
      <c r="A1185" s="38"/>
      <c r="B1185" s="44"/>
      <c r="C1185" s="281" t="s">
        <v>774</v>
      </c>
      <c r="D1185" s="282" t="s">
        <v>774</v>
      </c>
      <c r="E1185" s="283" t="s">
        <v>19</v>
      </c>
      <c r="F1185" s="284">
        <v>3206.4000000000001</v>
      </c>
      <c r="G1185" s="38"/>
      <c r="H1185" s="44"/>
    </row>
    <row r="1186" s="2" customFormat="1" ht="16.8" customHeight="1">
      <c r="A1186" s="38"/>
      <c r="B1186" s="44"/>
      <c r="C1186" s="285" t="s">
        <v>774</v>
      </c>
      <c r="D1186" s="285" t="s">
        <v>1794</v>
      </c>
      <c r="E1186" s="17" t="s">
        <v>19</v>
      </c>
      <c r="F1186" s="286">
        <v>3206.4000000000001</v>
      </c>
      <c r="G1186" s="38"/>
      <c r="H1186" s="44"/>
    </row>
    <row r="1187" s="2" customFormat="1" ht="16.8" customHeight="1">
      <c r="A1187" s="38"/>
      <c r="B1187" s="44"/>
      <c r="C1187" s="281" t="s">
        <v>669</v>
      </c>
      <c r="D1187" s="282" t="s">
        <v>669</v>
      </c>
      <c r="E1187" s="283" t="s">
        <v>19</v>
      </c>
      <c r="F1187" s="284">
        <v>106.88</v>
      </c>
      <c r="G1187" s="38"/>
      <c r="H1187" s="44"/>
    </row>
    <row r="1188" s="2" customFormat="1" ht="16.8" customHeight="1">
      <c r="A1188" s="38"/>
      <c r="B1188" s="44"/>
      <c r="C1188" s="285" t="s">
        <v>669</v>
      </c>
      <c r="D1188" s="285" t="s">
        <v>1790</v>
      </c>
      <c r="E1188" s="17" t="s">
        <v>19</v>
      </c>
      <c r="F1188" s="286">
        <v>106.88</v>
      </c>
      <c r="G1188" s="38"/>
      <c r="H1188" s="44"/>
    </row>
    <row r="1189" s="2" customFormat="1" ht="16.8" customHeight="1">
      <c r="A1189" s="38"/>
      <c r="B1189" s="44"/>
      <c r="C1189" s="281" t="s">
        <v>250</v>
      </c>
      <c r="D1189" s="282" t="s">
        <v>250</v>
      </c>
      <c r="E1189" s="283" t="s">
        <v>19</v>
      </c>
      <c r="F1189" s="284">
        <v>42.965000000000003</v>
      </c>
      <c r="G1189" s="38"/>
      <c r="H1189" s="44"/>
    </row>
    <row r="1190" s="2" customFormat="1" ht="16.8" customHeight="1">
      <c r="A1190" s="38"/>
      <c r="B1190" s="44"/>
      <c r="C1190" s="285" t="s">
        <v>250</v>
      </c>
      <c r="D1190" s="285" t="s">
        <v>1641</v>
      </c>
      <c r="E1190" s="17" t="s">
        <v>19</v>
      </c>
      <c r="F1190" s="286">
        <v>42.965000000000003</v>
      </c>
      <c r="G1190" s="38"/>
      <c r="H1190" s="44"/>
    </row>
    <row r="1191" s="2" customFormat="1" ht="16.8" customHeight="1">
      <c r="A1191" s="38"/>
      <c r="B1191" s="44"/>
      <c r="C1191" s="281" t="s">
        <v>673</v>
      </c>
      <c r="D1191" s="282" t="s">
        <v>673</v>
      </c>
      <c r="E1191" s="283" t="s">
        <v>19</v>
      </c>
      <c r="F1191" s="284">
        <v>29.800000000000001</v>
      </c>
      <c r="G1191" s="38"/>
      <c r="H1191" s="44"/>
    </row>
    <row r="1192" s="2" customFormat="1" ht="16.8" customHeight="1">
      <c r="A1192" s="38"/>
      <c r="B1192" s="44"/>
      <c r="C1192" s="285" t="s">
        <v>673</v>
      </c>
      <c r="D1192" s="285" t="s">
        <v>1801</v>
      </c>
      <c r="E1192" s="17" t="s">
        <v>19</v>
      </c>
      <c r="F1192" s="286">
        <v>29.800000000000001</v>
      </c>
      <c r="G1192" s="38"/>
      <c r="H1192" s="44"/>
    </row>
    <row r="1193" s="2" customFormat="1" ht="16.8" customHeight="1">
      <c r="A1193" s="38"/>
      <c r="B1193" s="44"/>
      <c r="C1193" s="281" t="s">
        <v>636</v>
      </c>
      <c r="D1193" s="282" t="s">
        <v>636</v>
      </c>
      <c r="E1193" s="283" t="s">
        <v>19</v>
      </c>
      <c r="F1193" s="284">
        <v>29.800000000000001</v>
      </c>
      <c r="G1193" s="38"/>
      <c r="H1193" s="44"/>
    </row>
    <row r="1194" s="2" customFormat="1" ht="16.8" customHeight="1">
      <c r="A1194" s="38"/>
      <c r="B1194" s="44"/>
      <c r="C1194" s="285" t="s">
        <v>636</v>
      </c>
      <c r="D1194" s="285" t="s">
        <v>3247</v>
      </c>
      <c r="E1194" s="17" t="s">
        <v>19</v>
      </c>
      <c r="F1194" s="286">
        <v>29.800000000000001</v>
      </c>
      <c r="G1194" s="38"/>
      <c r="H1194" s="44"/>
    </row>
    <row r="1195" s="2" customFormat="1" ht="16.8" customHeight="1">
      <c r="A1195" s="38"/>
      <c r="B1195" s="44"/>
      <c r="C1195" s="281" t="s">
        <v>628</v>
      </c>
      <c r="D1195" s="282" t="s">
        <v>628</v>
      </c>
      <c r="E1195" s="283" t="s">
        <v>19</v>
      </c>
      <c r="F1195" s="284">
        <v>13.550000000000001</v>
      </c>
      <c r="G1195" s="38"/>
      <c r="H1195" s="44"/>
    </row>
    <row r="1196" s="2" customFormat="1" ht="16.8" customHeight="1">
      <c r="A1196" s="38"/>
      <c r="B1196" s="44"/>
      <c r="C1196" s="285" t="s">
        <v>628</v>
      </c>
      <c r="D1196" s="285" t="s">
        <v>1829</v>
      </c>
      <c r="E1196" s="17" t="s">
        <v>19</v>
      </c>
      <c r="F1196" s="286">
        <v>13.550000000000001</v>
      </c>
      <c r="G1196" s="38"/>
      <c r="H1196" s="44"/>
    </row>
    <row r="1197" s="2" customFormat="1" ht="16.8" customHeight="1">
      <c r="A1197" s="38"/>
      <c r="B1197" s="44"/>
      <c r="C1197" s="281" t="s">
        <v>829</v>
      </c>
      <c r="D1197" s="282" t="s">
        <v>829</v>
      </c>
      <c r="E1197" s="283" t="s">
        <v>19</v>
      </c>
      <c r="F1197" s="284">
        <v>39.475000000000001</v>
      </c>
      <c r="G1197" s="38"/>
      <c r="H1197" s="44"/>
    </row>
    <row r="1198" s="2" customFormat="1" ht="16.8" customHeight="1">
      <c r="A1198" s="38"/>
      <c r="B1198" s="44"/>
      <c r="C1198" s="285" t="s">
        <v>829</v>
      </c>
      <c r="D1198" s="285" t="s">
        <v>1825</v>
      </c>
      <c r="E1198" s="17" t="s">
        <v>19</v>
      </c>
      <c r="F1198" s="286">
        <v>39.475000000000001</v>
      </c>
      <c r="G1198" s="38"/>
      <c r="H1198" s="44"/>
    </row>
    <row r="1199" s="2" customFormat="1" ht="16.8" customHeight="1">
      <c r="A1199" s="38"/>
      <c r="B1199" s="44"/>
      <c r="C1199" s="281" t="s">
        <v>641</v>
      </c>
      <c r="D1199" s="282" t="s">
        <v>641</v>
      </c>
      <c r="E1199" s="283" t="s">
        <v>19</v>
      </c>
      <c r="F1199" s="284">
        <v>39.475000000000001</v>
      </c>
      <c r="G1199" s="38"/>
      <c r="H1199" s="44"/>
    </row>
    <row r="1200" s="2" customFormat="1" ht="16.8" customHeight="1">
      <c r="A1200" s="38"/>
      <c r="B1200" s="44"/>
      <c r="C1200" s="285" t="s">
        <v>641</v>
      </c>
      <c r="D1200" s="285" t="s">
        <v>1825</v>
      </c>
      <c r="E1200" s="17" t="s">
        <v>19</v>
      </c>
      <c r="F1200" s="286">
        <v>39.475000000000001</v>
      </c>
      <c r="G1200" s="38"/>
      <c r="H1200" s="44"/>
    </row>
    <row r="1201" s="2" customFormat="1" ht="16.8" customHeight="1">
      <c r="A1201" s="38"/>
      <c r="B1201" s="44"/>
      <c r="C1201" s="281" t="s">
        <v>646</v>
      </c>
      <c r="D1201" s="282" t="s">
        <v>646</v>
      </c>
      <c r="E1201" s="283" t="s">
        <v>19</v>
      </c>
      <c r="F1201" s="284">
        <v>13.550000000000001</v>
      </c>
      <c r="G1201" s="38"/>
      <c r="H1201" s="44"/>
    </row>
    <row r="1202" s="2" customFormat="1" ht="16.8" customHeight="1">
      <c r="A1202" s="38"/>
      <c r="B1202" s="44"/>
      <c r="C1202" s="285" t="s">
        <v>646</v>
      </c>
      <c r="D1202" s="285" t="s">
        <v>1829</v>
      </c>
      <c r="E1202" s="17" t="s">
        <v>19</v>
      </c>
      <c r="F1202" s="286">
        <v>13.550000000000001</v>
      </c>
      <c r="G1202" s="38"/>
      <c r="H1202" s="44"/>
    </row>
    <row r="1203" s="2" customFormat="1" ht="16.8" customHeight="1">
      <c r="A1203" s="38"/>
      <c r="B1203" s="44"/>
      <c r="C1203" s="281" t="s">
        <v>661</v>
      </c>
      <c r="D1203" s="282" t="s">
        <v>661</v>
      </c>
      <c r="E1203" s="283" t="s">
        <v>19</v>
      </c>
      <c r="F1203" s="284">
        <v>27.5</v>
      </c>
      <c r="G1203" s="38"/>
      <c r="H1203" s="44"/>
    </row>
    <row r="1204" s="2" customFormat="1" ht="16.8" customHeight="1">
      <c r="A1204" s="38"/>
      <c r="B1204" s="44"/>
      <c r="C1204" s="285" t="s">
        <v>661</v>
      </c>
      <c r="D1204" s="285" t="s">
        <v>1839</v>
      </c>
      <c r="E1204" s="17" t="s">
        <v>19</v>
      </c>
      <c r="F1204" s="286">
        <v>27.5</v>
      </c>
      <c r="G1204" s="38"/>
      <c r="H1204" s="44"/>
    </row>
    <row r="1205" s="2" customFormat="1" ht="16.8" customHeight="1">
      <c r="A1205" s="38"/>
      <c r="B1205" s="44"/>
      <c r="C1205" s="281" t="s">
        <v>605</v>
      </c>
      <c r="D1205" s="282" t="s">
        <v>605</v>
      </c>
      <c r="E1205" s="283" t="s">
        <v>19</v>
      </c>
      <c r="F1205" s="284">
        <v>27.5</v>
      </c>
      <c r="G1205" s="38"/>
      <c r="H1205" s="44"/>
    </row>
    <row r="1206" s="2" customFormat="1" ht="16.8" customHeight="1">
      <c r="A1206" s="38"/>
      <c r="B1206" s="44"/>
      <c r="C1206" s="285" t="s">
        <v>605</v>
      </c>
      <c r="D1206" s="285" t="s">
        <v>1843</v>
      </c>
      <c r="E1206" s="17" t="s">
        <v>19</v>
      </c>
      <c r="F1206" s="286">
        <v>27.5</v>
      </c>
      <c r="G1206" s="38"/>
      <c r="H1206" s="44"/>
    </row>
    <row r="1207" s="2" customFormat="1" ht="16.8" customHeight="1">
      <c r="A1207" s="38"/>
      <c r="B1207" s="44"/>
      <c r="C1207" s="281" t="s">
        <v>610</v>
      </c>
      <c r="D1207" s="282" t="s">
        <v>610</v>
      </c>
      <c r="E1207" s="283" t="s">
        <v>19</v>
      </c>
      <c r="F1207" s="284">
        <v>0.017999999999999999</v>
      </c>
      <c r="G1207" s="38"/>
      <c r="H1207" s="44"/>
    </row>
    <row r="1208" s="2" customFormat="1" ht="16.8" customHeight="1">
      <c r="A1208" s="38"/>
      <c r="B1208" s="44"/>
      <c r="C1208" s="285" t="s">
        <v>610</v>
      </c>
      <c r="D1208" s="285" t="s">
        <v>1813</v>
      </c>
      <c r="E1208" s="17" t="s">
        <v>19</v>
      </c>
      <c r="F1208" s="286">
        <v>0.017999999999999999</v>
      </c>
      <c r="G1208" s="38"/>
      <c r="H1208" s="44"/>
    </row>
    <row r="1209" s="2" customFormat="1" ht="16.8" customHeight="1">
      <c r="A1209" s="38"/>
      <c r="B1209" s="44"/>
      <c r="C1209" s="281" t="s">
        <v>256</v>
      </c>
      <c r="D1209" s="282" t="s">
        <v>256</v>
      </c>
      <c r="E1209" s="283" t="s">
        <v>19</v>
      </c>
      <c r="F1209" s="284">
        <v>42.965000000000003</v>
      </c>
      <c r="G1209" s="38"/>
      <c r="H1209" s="44"/>
    </row>
    <row r="1210" s="2" customFormat="1" ht="16.8" customHeight="1">
      <c r="A1210" s="38"/>
      <c r="B1210" s="44"/>
      <c r="C1210" s="285" t="s">
        <v>256</v>
      </c>
      <c r="D1210" s="285" t="s">
        <v>1641</v>
      </c>
      <c r="E1210" s="17" t="s">
        <v>19</v>
      </c>
      <c r="F1210" s="286">
        <v>42.965000000000003</v>
      </c>
      <c r="G1210" s="38"/>
      <c r="H1210" s="44"/>
    </row>
    <row r="1211" s="2" customFormat="1" ht="16.8" customHeight="1">
      <c r="A1211" s="38"/>
      <c r="B1211" s="44"/>
      <c r="C1211" s="281" t="s">
        <v>618</v>
      </c>
      <c r="D1211" s="282" t="s">
        <v>618</v>
      </c>
      <c r="E1211" s="283" t="s">
        <v>19</v>
      </c>
      <c r="F1211" s="284">
        <v>33.578000000000003</v>
      </c>
      <c r="G1211" s="38"/>
      <c r="H1211" s="44"/>
    </row>
    <row r="1212" s="2" customFormat="1" ht="16.8" customHeight="1">
      <c r="A1212" s="38"/>
      <c r="B1212" s="44"/>
      <c r="C1212" s="285" t="s">
        <v>618</v>
      </c>
      <c r="D1212" s="285" t="s">
        <v>1817</v>
      </c>
      <c r="E1212" s="17" t="s">
        <v>19</v>
      </c>
      <c r="F1212" s="286">
        <v>33.578000000000003</v>
      </c>
      <c r="G1212" s="38"/>
      <c r="H1212" s="44"/>
    </row>
    <row r="1213" s="2" customFormat="1" ht="16.8" customHeight="1">
      <c r="A1213" s="38"/>
      <c r="B1213" s="44"/>
      <c r="C1213" s="281" t="s">
        <v>649</v>
      </c>
      <c r="D1213" s="282" t="s">
        <v>649</v>
      </c>
      <c r="E1213" s="283" t="s">
        <v>19</v>
      </c>
      <c r="F1213" s="284">
        <v>61.801000000000002</v>
      </c>
      <c r="G1213" s="38"/>
      <c r="H1213" s="44"/>
    </row>
    <row r="1214" s="2" customFormat="1" ht="16.8" customHeight="1">
      <c r="A1214" s="38"/>
      <c r="B1214" s="44"/>
      <c r="C1214" s="285" t="s">
        <v>649</v>
      </c>
      <c r="D1214" s="285" t="s">
        <v>1821</v>
      </c>
      <c r="E1214" s="17" t="s">
        <v>19</v>
      </c>
      <c r="F1214" s="286">
        <v>61.801000000000002</v>
      </c>
      <c r="G1214" s="38"/>
      <c r="H1214" s="44"/>
    </row>
    <row r="1215" s="2" customFormat="1" ht="16.8" customHeight="1">
      <c r="A1215" s="38"/>
      <c r="B1215" s="44"/>
      <c r="C1215" s="281" t="s">
        <v>590</v>
      </c>
      <c r="D1215" s="282" t="s">
        <v>590</v>
      </c>
      <c r="E1215" s="283" t="s">
        <v>19</v>
      </c>
      <c r="F1215" s="284">
        <v>35.896999999999998</v>
      </c>
      <c r="G1215" s="38"/>
      <c r="H1215" s="44"/>
    </row>
    <row r="1216" s="2" customFormat="1" ht="16.8" customHeight="1">
      <c r="A1216" s="38"/>
      <c r="B1216" s="44"/>
      <c r="C1216" s="285" t="s">
        <v>590</v>
      </c>
      <c r="D1216" s="285" t="s">
        <v>1866</v>
      </c>
      <c r="E1216" s="17" t="s">
        <v>19</v>
      </c>
      <c r="F1216" s="286">
        <v>35.896999999999998</v>
      </c>
      <c r="G1216" s="38"/>
      <c r="H1216" s="44"/>
    </row>
    <row r="1217" s="2" customFormat="1" ht="16.8" customHeight="1">
      <c r="A1217" s="38"/>
      <c r="B1217" s="44"/>
      <c r="C1217" s="281" t="s">
        <v>593</v>
      </c>
      <c r="D1217" s="282" t="s">
        <v>593</v>
      </c>
      <c r="E1217" s="283" t="s">
        <v>19</v>
      </c>
      <c r="F1217" s="284">
        <v>30.800000000000001</v>
      </c>
      <c r="G1217" s="38"/>
      <c r="H1217" s="44"/>
    </row>
    <row r="1218" s="2" customFormat="1" ht="16.8" customHeight="1">
      <c r="A1218" s="38"/>
      <c r="B1218" s="44"/>
      <c r="C1218" s="285" t="s">
        <v>593</v>
      </c>
      <c r="D1218" s="285" t="s">
        <v>1856</v>
      </c>
      <c r="E1218" s="17" t="s">
        <v>19</v>
      </c>
      <c r="F1218" s="286">
        <v>30.800000000000001</v>
      </c>
      <c r="G1218" s="38"/>
      <c r="H1218" s="44"/>
    </row>
    <row r="1219" s="2" customFormat="1" ht="16.8" customHeight="1">
      <c r="A1219" s="38"/>
      <c r="B1219" s="44"/>
      <c r="C1219" s="281" t="s">
        <v>595</v>
      </c>
      <c r="D1219" s="282" t="s">
        <v>595</v>
      </c>
      <c r="E1219" s="283" t="s">
        <v>19</v>
      </c>
      <c r="F1219" s="284">
        <v>0</v>
      </c>
      <c r="G1219" s="38"/>
      <c r="H1219" s="44"/>
    </row>
    <row r="1220" s="2" customFormat="1" ht="16.8" customHeight="1">
      <c r="A1220" s="38"/>
      <c r="B1220" s="44"/>
      <c r="C1220" s="285" t="s">
        <v>595</v>
      </c>
      <c r="D1220" s="285" t="s">
        <v>3248</v>
      </c>
      <c r="E1220" s="17" t="s">
        <v>19</v>
      </c>
      <c r="F1220" s="286">
        <v>0</v>
      </c>
      <c r="G1220" s="38"/>
      <c r="H1220" s="44"/>
    </row>
    <row r="1221" s="2" customFormat="1" ht="16.8" customHeight="1">
      <c r="A1221" s="38"/>
      <c r="B1221" s="44"/>
      <c r="C1221" s="281" t="s">
        <v>597</v>
      </c>
      <c r="D1221" s="282" t="s">
        <v>597</v>
      </c>
      <c r="E1221" s="283" t="s">
        <v>19</v>
      </c>
      <c r="F1221" s="284">
        <v>64.680000000000007</v>
      </c>
      <c r="G1221" s="38"/>
      <c r="H1221" s="44"/>
    </row>
    <row r="1222" s="2" customFormat="1" ht="16.8" customHeight="1">
      <c r="A1222" s="38"/>
      <c r="B1222" s="44"/>
      <c r="C1222" s="285" t="s">
        <v>597</v>
      </c>
      <c r="D1222" s="285" t="s">
        <v>1852</v>
      </c>
      <c r="E1222" s="17" t="s">
        <v>19</v>
      </c>
      <c r="F1222" s="286">
        <v>64.680000000000007</v>
      </c>
      <c r="G1222" s="38"/>
      <c r="H1222" s="44"/>
    </row>
    <row r="1223" s="2" customFormat="1" ht="16.8" customHeight="1">
      <c r="A1223" s="38"/>
      <c r="B1223" s="44"/>
      <c r="C1223" s="281" t="s">
        <v>615</v>
      </c>
      <c r="D1223" s="282" t="s">
        <v>615</v>
      </c>
      <c r="E1223" s="283" t="s">
        <v>19</v>
      </c>
      <c r="F1223" s="284">
        <v>1.202</v>
      </c>
      <c r="G1223" s="38"/>
      <c r="H1223" s="44"/>
    </row>
    <row r="1224" s="2" customFormat="1" ht="16.8" customHeight="1">
      <c r="A1224" s="38"/>
      <c r="B1224" s="44"/>
      <c r="C1224" s="285" t="s">
        <v>615</v>
      </c>
      <c r="D1224" s="285" t="s">
        <v>3249</v>
      </c>
      <c r="E1224" s="17" t="s">
        <v>19</v>
      </c>
      <c r="F1224" s="286">
        <v>1.202</v>
      </c>
      <c r="G1224" s="38"/>
      <c r="H1224" s="44"/>
    </row>
    <row r="1225" s="2" customFormat="1" ht="16.8" customHeight="1">
      <c r="A1225" s="38"/>
      <c r="B1225" s="44"/>
      <c r="C1225" s="281" t="s">
        <v>656</v>
      </c>
      <c r="D1225" s="282" t="s">
        <v>656</v>
      </c>
      <c r="E1225" s="283" t="s">
        <v>19</v>
      </c>
      <c r="F1225" s="284">
        <v>8</v>
      </c>
      <c r="G1225" s="38"/>
      <c r="H1225" s="44"/>
    </row>
    <row r="1226" s="2" customFormat="1" ht="16.8" customHeight="1">
      <c r="A1226" s="38"/>
      <c r="B1226" s="44"/>
      <c r="C1226" s="285" t="s">
        <v>656</v>
      </c>
      <c r="D1226" s="285" t="s">
        <v>3250</v>
      </c>
      <c r="E1226" s="17" t="s">
        <v>19</v>
      </c>
      <c r="F1226" s="286">
        <v>8</v>
      </c>
      <c r="G1226" s="38"/>
      <c r="H1226" s="44"/>
    </row>
    <row r="1227" s="2" customFormat="1" ht="16.8" customHeight="1">
      <c r="A1227" s="38"/>
      <c r="B1227" s="44"/>
      <c r="C1227" s="281" t="s">
        <v>261</v>
      </c>
      <c r="D1227" s="282" t="s">
        <v>261</v>
      </c>
      <c r="E1227" s="283" t="s">
        <v>19</v>
      </c>
      <c r="F1227" s="284">
        <v>42.965000000000003</v>
      </c>
      <c r="G1227" s="38"/>
      <c r="H1227" s="44"/>
    </row>
    <row r="1228" s="2" customFormat="1" ht="16.8" customHeight="1">
      <c r="A1228" s="38"/>
      <c r="B1228" s="44"/>
      <c r="C1228" s="285" t="s">
        <v>261</v>
      </c>
      <c r="D1228" s="285" t="s">
        <v>1641</v>
      </c>
      <c r="E1228" s="17" t="s">
        <v>19</v>
      </c>
      <c r="F1228" s="286">
        <v>42.965000000000003</v>
      </c>
      <c r="G1228" s="38"/>
      <c r="H1228" s="44"/>
    </row>
    <row r="1229" s="2" customFormat="1" ht="16.8" customHeight="1">
      <c r="A1229" s="38"/>
      <c r="B1229" s="44"/>
      <c r="C1229" s="281" t="s">
        <v>683</v>
      </c>
      <c r="D1229" s="282" t="s">
        <v>683</v>
      </c>
      <c r="E1229" s="283" t="s">
        <v>19</v>
      </c>
      <c r="F1229" s="284">
        <v>61.229999999999997</v>
      </c>
      <c r="G1229" s="38"/>
      <c r="H1229" s="44"/>
    </row>
    <row r="1230" s="2" customFormat="1" ht="16.8" customHeight="1">
      <c r="A1230" s="38"/>
      <c r="B1230" s="44"/>
      <c r="C1230" s="285" t="s">
        <v>683</v>
      </c>
      <c r="D1230" s="285" t="s">
        <v>3251</v>
      </c>
      <c r="E1230" s="17" t="s">
        <v>19</v>
      </c>
      <c r="F1230" s="286">
        <v>61.229999999999997</v>
      </c>
      <c r="G1230" s="38"/>
      <c r="H1230" s="44"/>
    </row>
    <row r="1231" s="2" customFormat="1" ht="16.8" customHeight="1">
      <c r="A1231" s="38"/>
      <c r="B1231" s="44"/>
      <c r="C1231" s="281" t="s">
        <v>680</v>
      </c>
      <c r="D1231" s="282" t="s">
        <v>680</v>
      </c>
      <c r="E1231" s="283" t="s">
        <v>19</v>
      </c>
      <c r="F1231" s="284">
        <v>0</v>
      </c>
      <c r="G1231" s="38"/>
      <c r="H1231" s="44"/>
    </row>
    <row r="1232" s="2" customFormat="1" ht="16.8" customHeight="1">
      <c r="A1232" s="38"/>
      <c r="B1232" s="44"/>
      <c r="C1232" s="285" t="s">
        <v>680</v>
      </c>
      <c r="D1232" s="285" t="s">
        <v>3252</v>
      </c>
      <c r="E1232" s="17" t="s">
        <v>19</v>
      </c>
      <c r="F1232" s="286">
        <v>0</v>
      </c>
      <c r="G1232" s="38"/>
      <c r="H1232" s="44"/>
    </row>
    <row r="1233" s="2" customFormat="1" ht="16.8" customHeight="1">
      <c r="A1233" s="38"/>
      <c r="B1233" s="44"/>
      <c r="C1233" s="281" t="s">
        <v>840</v>
      </c>
      <c r="D1233" s="282" t="s">
        <v>840</v>
      </c>
      <c r="E1233" s="283" t="s">
        <v>19</v>
      </c>
      <c r="F1233" s="284">
        <v>0</v>
      </c>
      <c r="G1233" s="38"/>
      <c r="H1233" s="44"/>
    </row>
    <row r="1234" s="2" customFormat="1" ht="16.8" customHeight="1">
      <c r="A1234" s="38"/>
      <c r="B1234" s="44"/>
      <c r="C1234" s="285" t="s">
        <v>840</v>
      </c>
      <c r="D1234" s="285" t="s">
        <v>3253</v>
      </c>
      <c r="E1234" s="17" t="s">
        <v>19</v>
      </c>
      <c r="F1234" s="286">
        <v>0</v>
      </c>
      <c r="G1234" s="38"/>
      <c r="H1234" s="44"/>
    </row>
    <row r="1235" s="2" customFormat="1" ht="16.8" customHeight="1">
      <c r="A1235" s="38"/>
      <c r="B1235" s="44"/>
      <c r="C1235" s="281" t="s">
        <v>1144</v>
      </c>
      <c r="D1235" s="282" t="s">
        <v>1144</v>
      </c>
      <c r="E1235" s="283" t="s">
        <v>19</v>
      </c>
      <c r="F1235" s="284">
        <v>0</v>
      </c>
      <c r="G1235" s="38"/>
      <c r="H1235" s="44"/>
    </row>
    <row r="1236" s="2" customFormat="1" ht="16.8" customHeight="1">
      <c r="A1236" s="38"/>
      <c r="B1236" s="44"/>
      <c r="C1236" s="285" t="s">
        <v>1144</v>
      </c>
      <c r="D1236" s="285" t="s">
        <v>3254</v>
      </c>
      <c r="E1236" s="17" t="s">
        <v>19</v>
      </c>
      <c r="F1236" s="286">
        <v>0</v>
      </c>
      <c r="G1236" s="38"/>
      <c r="H1236" s="44"/>
    </row>
    <row r="1237" s="2" customFormat="1" ht="16.8" customHeight="1">
      <c r="A1237" s="38"/>
      <c r="B1237" s="44"/>
      <c r="C1237" s="281" t="s">
        <v>1123</v>
      </c>
      <c r="D1237" s="282" t="s">
        <v>1123</v>
      </c>
      <c r="E1237" s="283" t="s">
        <v>19</v>
      </c>
      <c r="F1237" s="284">
        <v>0.091999999999999998</v>
      </c>
      <c r="G1237" s="38"/>
      <c r="H1237" s="44"/>
    </row>
    <row r="1238" s="2" customFormat="1" ht="16.8" customHeight="1">
      <c r="A1238" s="38"/>
      <c r="B1238" s="44"/>
      <c r="C1238" s="285" t="s">
        <v>1123</v>
      </c>
      <c r="D1238" s="285" t="s">
        <v>3255</v>
      </c>
      <c r="E1238" s="17" t="s">
        <v>19</v>
      </c>
      <c r="F1238" s="286">
        <v>0.091999999999999998</v>
      </c>
      <c r="G1238" s="38"/>
      <c r="H1238" s="44"/>
    </row>
    <row r="1239" s="2" customFormat="1" ht="16.8" customHeight="1">
      <c r="A1239" s="38"/>
      <c r="B1239" s="44"/>
      <c r="C1239" s="281" t="s">
        <v>1128</v>
      </c>
      <c r="D1239" s="282" t="s">
        <v>1128</v>
      </c>
      <c r="E1239" s="283" t="s">
        <v>19</v>
      </c>
      <c r="F1239" s="284">
        <v>2.823</v>
      </c>
      <c r="G1239" s="38"/>
      <c r="H1239" s="44"/>
    </row>
    <row r="1240" s="2" customFormat="1" ht="16.8" customHeight="1">
      <c r="A1240" s="38"/>
      <c r="B1240" s="44"/>
      <c r="C1240" s="285" t="s">
        <v>1128</v>
      </c>
      <c r="D1240" s="285" t="s">
        <v>1878</v>
      </c>
      <c r="E1240" s="17" t="s">
        <v>19</v>
      </c>
      <c r="F1240" s="286">
        <v>2.823</v>
      </c>
      <c r="G1240" s="38"/>
      <c r="H1240" s="44"/>
    </row>
    <row r="1241" s="2" customFormat="1" ht="16.8" customHeight="1">
      <c r="A1241" s="38"/>
      <c r="B1241" s="44"/>
      <c r="C1241" s="281" t="s">
        <v>1130</v>
      </c>
      <c r="D1241" s="282" t="s">
        <v>1130</v>
      </c>
      <c r="E1241" s="283" t="s">
        <v>19</v>
      </c>
      <c r="F1241" s="284">
        <v>30.800000000000001</v>
      </c>
      <c r="G1241" s="38"/>
      <c r="H1241" s="44"/>
    </row>
    <row r="1242" s="2" customFormat="1" ht="16.8" customHeight="1">
      <c r="A1242" s="38"/>
      <c r="B1242" s="44"/>
      <c r="C1242" s="285" t="s">
        <v>1130</v>
      </c>
      <c r="D1242" s="285" t="s">
        <v>1856</v>
      </c>
      <c r="E1242" s="17" t="s">
        <v>19</v>
      </c>
      <c r="F1242" s="286">
        <v>30.800000000000001</v>
      </c>
      <c r="G1242" s="38"/>
      <c r="H1242" s="44"/>
    </row>
    <row r="1243" s="2" customFormat="1" ht="16.8" customHeight="1">
      <c r="A1243" s="38"/>
      <c r="B1243" s="44"/>
      <c r="C1243" s="281" t="s">
        <v>1922</v>
      </c>
      <c r="D1243" s="282" t="s">
        <v>1922</v>
      </c>
      <c r="E1243" s="283" t="s">
        <v>19</v>
      </c>
      <c r="F1243" s="284">
        <v>30.800000000000001</v>
      </c>
      <c r="G1243" s="38"/>
      <c r="H1243" s="44"/>
    </row>
    <row r="1244" s="2" customFormat="1" ht="16.8" customHeight="1">
      <c r="A1244" s="38"/>
      <c r="B1244" s="44"/>
      <c r="C1244" s="285" t="s">
        <v>1922</v>
      </c>
      <c r="D1244" s="285" t="s">
        <v>1856</v>
      </c>
      <c r="E1244" s="17" t="s">
        <v>19</v>
      </c>
      <c r="F1244" s="286">
        <v>30.800000000000001</v>
      </c>
      <c r="G1244" s="38"/>
      <c r="H1244" s="44"/>
    </row>
    <row r="1245" s="2" customFormat="1" ht="16.8" customHeight="1">
      <c r="A1245" s="38"/>
      <c r="B1245" s="44"/>
      <c r="C1245" s="281" t="s">
        <v>289</v>
      </c>
      <c r="D1245" s="282" t="s">
        <v>289</v>
      </c>
      <c r="E1245" s="283" t="s">
        <v>19</v>
      </c>
      <c r="F1245" s="284">
        <v>4.7919999999999998</v>
      </c>
      <c r="G1245" s="38"/>
      <c r="H1245" s="44"/>
    </row>
    <row r="1246" s="2" customFormat="1" ht="16.8" customHeight="1">
      <c r="A1246" s="38"/>
      <c r="B1246" s="44"/>
      <c r="C1246" s="285" t="s">
        <v>289</v>
      </c>
      <c r="D1246" s="285" t="s">
        <v>1651</v>
      </c>
      <c r="E1246" s="17" t="s">
        <v>19</v>
      </c>
      <c r="F1246" s="286">
        <v>4.7919999999999998</v>
      </c>
      <c r="G1246" s="38"/>
      <c r="H1246" s="44"/>
    </row>
    <row r="1247" s="2" customFormat="1" ht="16.8" customHeight="1">
      <c r="A1247" s="38"/>
      <c r="B1247" s="44"/>
      <c r="C1247" s="281" t="s">
        <v>1429</v>
      </c>
      <c r="D1247" s="282" t="s">
        <v>1429</v>
      </c>
      <c r="E1247" s="283" t="s">
        <v>19</v>
      </c>
      <c r="F1247" s="284">
        <v>0</v>
      </c>
      <c r="G1247" s="38"/>
      <c r="H1247" s="44"/>
    </row>
    <row r="1248" s="2" customFormat="1" ht="16.8" customHeight="1">
      <c r="A1248" s="38"/>
      <c r="B1248" s="44"/>
      <c r="C1248" s="285" t="s">
        <v>1429</v>
      </c>
      <c r="D1248" s="285" t="s">
        <v>3256</v>
      </c>
      <c r="E1248" s="17" t="s">
        <v>19</v>
      </c>
      <c r="F1248" s="286">
        <v>0</v>
      </c>
      <c r="G1248" s="38"/>
      <c r="H1248" s="44"/>
    </row>
    <row r="1249" s="2" customFormat="1" ht="16.8" customHeight="1">
      <c r="A1249" s="38"/>
      <c r="B1249" s="44"/>
      <c r="C1249" s="281" t="s">
        <v>1932</v>
      </c>
      <c r="D1249" s="282" t="s">
        <v>1932</v>
      </c>
      <c r="E1249" s="283" t="s">
        <v>19</v>
      </c>
      <c r="F1249" s="284">
        <v>16.170000000000002</v>
      </c>
      <c r="G1249" s="38"/>
      <c r="H1249" s="44"/>
    </row>
    <row r="1250" s="2" customFormat="1" ht="16.8" customHeight="1">
      <c r="A1250" s="38"/>
      <c r="B1250" s="44"/>
      <c r="C1250" s="285" t="s">
        <v>1932</v>
      </c>
      <c r="D1250" s="285" t="s">
        <v>1933</v>
      </c>
      <c r="E1250" s="17" t="s">
        <v>19</v>
      </c>
      <c r="F1250" s="286">
        <v>16.170000000000002</v>
      </c>
      <c r="G1250" s="38"/>
      <c r="H1250" s="44"/>
    </row>
    <row r="1251" s="2" customFormat="1" ht="16.8" customHeight="1">
      <c r="A1251" s="38"/>
      <c r="B1251" s="44"/>
      <c r="C1251" s="281" t="s">
        <v>1915</v>
      </c>
      <c r="D1251" s="282" t="s">
        <v>1915</v>
      </c>
      <c r="E1251" s="283" t="s">
        <v>19</v>
      </c>
      <c r="F1251" s="284">
        <v>40.994</v>
      </c>
      <c r="G1251" s="38"/>
      <c r="H1251" s="44"/>
    </row>
    <row r="1252" s="2" customFormat="1" ht="16.8" customHeight="1">
      <c r="A1252" s="38"/>
      <c r="B1252" s="44"/>
      <c r="C1252" s="285" t="s">
        <v>1915</v>
      </c>
      <c r="D1252" s="285" t="s">
        <v>1911</v>
      </c>
      <c r="E1252" s="17" t="s">
        <v>19</v>
      </c>
      <c r="F1252" s="286">
        <v>40.994</v>
      </c>
      <c r="G1252" s="38"/>
      <c r="H1252" s="44"/>
    </row>
    <row r="1253" s="2" customFormat="1" ht="16.8" customHeight="1">
      <c r="A1253" s="38"/>
      <c r="B1253" s="44"/>
      <c r="C1253" s="281" t="s">
        <v>1905</v>
      </c>
      <c r="D1253" s="282" t="s">
        <v>1905</v>
      </c>
      <c r="E1253" s="283" t="s">
        <v>19</v>
      </c>
      <c r="F1253" s="284">
        <v>34.603999999999999</v>
      </c>
      <c r="G1253" s="38"/>
      <c r="H1253" s="44"/>
    </row>
    <row r="1254" s="2" customFormat="1" ht="16.8" customHeight="1">
      <c r="A1254" s="38"/>
      <c r="B1254" s="44"/>
      <c r="C1254" s="285" t="s">
        <v>1905</v>
      </c>
      <c r="D1254" s="285" t="s">
        <v>1906</v>
      </c>
      <c r="E1254" s="17" t="s">
        <v>19</v>
      </c>
      <c r="F1254" s="286">
        <v>34.603999999999999</v>
      </c>
      <c r="G1254" s="38"/>
      <c r="H1254" s="44"/>
    </row>
    <row r="1255" s="2" customFormat="1" ht="16.8" customHeight="1">
      <c r="A1255" s="38"/>
      <c r="B1255" s="44"/>
      <c r="C1255" s="281" t="s">
        <v>1910</v>
      </c>
      <c r="D1255" s="282" t="s">
        <v>1910</v>
      </c>
      <c r="E1255" s="283" t="s">
        <v>19</v>
      </c>
      <c r="F1255" s="284">
        <v>40.994</v>
      </c>
      <c r="G1255" s="38"/>
      <c r="H1255" s="44"/>
    </row>
    <row r="1256" s="2" customFormat="1" ht="16.8" customHeight="1">
      <c r="A1256" s="38"/>
      <c r="B1256" s="44"/>
      <c r="C1256" s="285" t="s">
        <v>1910</v>
      </c>
      <c r="D1256" s="285" t="s">
        <v>1911</v>
      </c>
      <c r="E1256" s="17" t="s">
        <v>19</v>
      </c>
      <c r="F1256" s="286">
        <v>40.994</v>
      </c>
      <c r="G1256" s="38"/>
      <c r="H1256" s="44"/>
    </row>
    <row r="1257" s="2" customFormat="1" ht="16.8" customHeight="1">
      <c r="A1257" s="38"/>
      <c r="B1257" s="44"/>
      <c r="C1257" s="281" t="s">
        <v>3257</v>
      </c>
      <c r="D1257" s="282" t="s">
        <v>3257</v>
      </c>
      <c r="E1257" s="283" t="s">
        <v>19</v>
      </c>
      <c r="F1257" s="284">
        <v>61.229999999999997</v>
      </c>
      <c r="G1257" s="38"/>
      <c r="H1257" s="44"/>
    </row>
    <row r="1258" s="2" customFormat="1" ht="16.8" customHeight="1">
      <c r="A1258" s="38"/>
      <c r="B1258" s="44"/>
      <c r="C1258" s="285" t="s">
        <v>3257</v>
      </c>
      <c r="D1258" s="285" t="s">
        <v>3251</v>
      </c>
      <c r="E1258" s="17" t="s">
        <v>19</v>
      </c>
      <c r="F1258" s="286">
        <v>61.229999999999997</v>
      </c>
      <c r="G1258" s="38"/>
      <c r="H1258" s="44"/>
    </row>
    <row r="1259" s="2" customFormat="1" ht="16.8" customHeight="1">
      <c r="A1259" s="38"/>
      <c r="B1259" s="44"/>
      <c r="C1259" s="281" t="s">
        <v>125</v>
      </c>
      <c r="D1259" s="282" t="s">
        <v>125</v>
      </c>
      <c r="E1259" s="283" t="s">
        <v>19</v>
      </c>
      <c r="F1259" s="284">
        <v>4.617</v>
      </c>
      <c r="G1259" s="38"/>
      <c r="H1259" s="44"/>
    </row>
    <row r="1260" s="2" customFormat="1" ht="16.8" customHeight="1">
      <c r="A1260" s="38"/>
      <c r="B1260" s="44"/>
      <c r="C1260" s="285" t="s">
        <v>125</v>
      </c>
      <c r="D1260" s="285" t="s">
        <v>1655</v>
      </c>
      <c r="E1260" s="17" t="s">
        <v>19</v>
      </c>
      <c r="F1260" s="286">
        <v>4.617</v>
      </c>
      <c r="G1260" s="38"/>
      <c r="H1260" s="44"/>
    </row>
    <row r="1261" s="2" customFormat="1" ht="16.8" customHeight="1">
      <c r="A1261" s="38"/>
      <c r="B1261" s="44"/>
      <c r="C1261" s="281" t="s">
        <v>1954</v>
      </c>
      <c r="D1261" s="282" t="s">
        <v>1954</v>
      </c>
      <c r="E1261" s="283" t="s">
        <v>19</v>
      </c>
      <c r="F1261" s="284">
        <v>18</v>
      </c>
      <c r="G1261" s="38"/>
      <c r="H1261" s="44"/>
    </row>
    <row r="1262" s="2" customFormat="1" ht="16.8" customHeight="1">
      <c r="A1262" s="38"/>
      <c r="B1262" s="44"/>
      <c r="C1262" s="285" t="s">
        <v>1954</v>
      </c>
      <c r="D1262" s="285" t="s">
        <v>1955</v>
      </c>
      <c r="E1262" s="17" t="s">
        <v>19</v>
      </c>
      <c r="F1262" s="286">
        <v>18</v>
      </c>
      <c r="G1262" s="38"/>
      <c r="H1262" s="44"/>
    </row>
    <row r="1263" s="2" customFormat="1" ht="16.8" customHeight="1">
      <c r="A1263" s="38"/>
      <c r="B1263" s="44"/>
      <c r="C1263" s="281" t="s">
        <v>2461</v>
      </c>
      <c r="D1263" s="282" t="s">
        <v>2461</v>
      </c>
      <c r="E1263" s="283" t="s">
        <v>19</v>
      </c>
      <c r="F1263" s="284">
        <v>0</v>
      </c>
      <c r="G1263" s="38"/>
      <c r="H1263" s="44"/>
    </row>
    <row r="1264" s="2" customFormat="1" ht="16.8" customHeight="1">
      <c r="A1264" s="38"/>
      <c r="B1264" s="44"/>
      <c r="C1264" s="285" t="s">
        <v>2461</v>
      </c>
      <c r="D1264" s="285" t="s">
        <v>3258</v>
      </c>
      <c r="E1264" s="17" t="s">
        <v>19</v>
      </c>
      <c r="F1264" s="286">
        <v>0</v>
      </c>
      <c r="G1264" s="38"/>
      <c r="H1264" s="44"/>
    </row>
    <row r="1265" s="2" customFormat="1" ht="16.8" customHeight="1">
      <c r="A1265" s="38"/>
      <c r="B1265" s="44"/>
      <c r="C1265" s="281" t="s">
        <v>1962</v>
      </c>
      <c r="D1265" s="282" t="s">
        <v>1962</v>
      </c>
      <c r="E1265" s="283" t="s">
        <v>19</v>
      </c>
      <c r="F1265" s="284">
        <v>29.699999999999999</v>
      </c>
      <c r="G1265" s="38"/>
      <c r="H1265" s="44"/>
    </row>
    <row r="1266" s="2" customFormat="1" ht="16.8" customHeight="1">
      <c r="A1266" s="38"/>
      <c r="B1266" s="44"/>
      <c r="C1266" s="285" t="s">
        <v>1962</v>
      </c>
      <c r="D1266" s="285" t="s">
        <v>1963</v>
      </c>
      <c r="E1266" s="17" t="s">
        <v>19</v>
      </c>
      <c r="F1266" s="286">
        <v>29.699999999999999</v>
      </c>
      <c r="G1266" s="38"/>
      <c r="H1266" s="44"/>
    </row>
    <row r="1267" s="2" customFormat="1" ht="16.8" customHeight="1">
      <c r="A1267" s="38"/>
      <c r="B1267" s="44"/>
      <c r="C1267" s="281" t="s">
        <v>1967</v>
      </c>
      <c r="D1267" s="282" t="s">
        <v>1967</v>
      </c>
      <c r="E1267" s="283" t="s">
        <v>19</v>
      </c>
      <c r="F1267" s="284">
        <v>36</v>
      </c>
      <c r="G1267" s="38"/>
      <c r="H1267" s="44"/>
    </row>
    <row r="1268" s="2" customFormat="1" ht="16.8" customHeight="1">
      <c r="A1268" s="38"/>
      <c r="B1268" s="44"/>
      <c r="C1268" s="285" t="s">
        <v>1967</v>
      </c>
      <c r="D1268" s="285" t="s">
        <v>1968</v>
      </c>
      <c r="E1268" s="17" t="s">
        <v>19</v>
      </c>
      <c r="F1268" s="286">
        <v>36</v>
      </c>
      <c r="G1268" s="38"/>
      <c r="H1268" s="44"/>
    </row>
    <row r="1269" s="2" customFormat="1" ht="16.8" customHeight="1">
      <c r="A1269" s="38"/>
      <c r="B1269" s="44"/>
      <c r="C1269" s="281" t="s">
        <v>1978</v>
      </c>
      <c r="D1269" s="282" t="s">
        <v>1978</v>
      </c>
      <c r="E1269" s="283" t="s">
        <v>19</v>
      </c>
      <c r="F1269" s="284">
        <v>6.7999999999999998</v>
      </c>
      <c r="G1269" s="38"/>
      <c r="H1269" s="44"/>
    </row>
    <row r="1270" s="2" customFormat="1" ht="16.8" customHeight="1">
      <c r="A1270" s="38"/>
      <c r="B1270" s="44"/>
      <c r="C1270" s="285" t="s">
        <v>1978</v>
      </c>
      <c r="D1270" s="285" t="s">
        <v>1979</v>
      </c>
      <c r="E1270" s="17" t="s">
        <v>19</v>
      </c>
      <c r="F1270" s="286">
        <v>6.7999999999999998</v>
      </c>
      <c r="G1270" s="38"/>
      <c r="H1270" s="44"/>
    </row>
    <row r="1271" s="2" customFormat="1" ht="16.8" customHeight="1">
      <c r="A1271" s="38"/>
      <c r="B1271" s="44"/>
      <c r="C1271" s="281" t="s">
        <v>3259</v>
      </c>
      <c r="D1271" s="282" t="s">
        <v>3259</v>
      </c>
      <c r="E1271" s="283" t="s">
        <v>19</v>
      </c>
      <c r="F1271" s="284">
        <v>5.5999999999999996</v>
      </c>
      <c r="G1271" s="38"/>
      <c r="H1271" s="44"/>
    </row>
    <row r="1272" s="2" customFormat="1" ht="16.8" customHeight="1">
      <c r="A1272" s="38"/>
      <c r="B1272" s="44"/>
      <c r="C1272" s="285" t="s">
        <v>3259</v>
      </c>
      <c r="D1272" s="285" t="s">
        <v>3260</v>
      </c>
      <c r="E1272" s="17" t="s">
        <v>19</v>
      </c>
      <c r="F1272" s="286">
        <v>5.5999999999999996</v>
      </c>
      <c r="G1272" s="38"/>
      <c r="H1272" s="44"/>
    </row>
    <row r="1273" s="2" customFormat="1" ht="16.8" customHeight="1">
      <c r="A1273" s="38"/>
      <c r="B1273" s="44"/>
      <c r="C1273" s="281" t="s">
        <v>3261</v>
      </c>
      <c r="D1273" s="282" t="s">
        <v>3261</v>
      </c>
      <c r="E1273" s="283" t="s">
        <v>19</v>
      </c>
      <c r="F1273" s="284">
        <v>5.3399999999999999</v>
      </c>
      <c r="G1273" s="38"/>
      <c r="H1273" s="44"/>
    </row>
    <row r="1274" s="2" customFormat="1" ht="16.8" customHeight="1">
      <c r="A1274" s="38"/>
      <c r="B1274" s="44"/>
      <c r="C1274" s="285" t="s">
        <v>3261</v>
      </c>
      <c r="D1274" s="285" t="s">
        <v>3262</v>
      </c>
      <c r="E1274" s="17" t="s">
        <v>19</v>
      </c>
      <c r="F1274" s="286">
        <v>5.3399999999999999</v>
      </c>
      <c r="G1274" s="38"/>
      <c r="H1274" s="44"/>
    </row>
    <row r="1275" s="2" customFormat="1" ht="16.8" customHeight="1">
      <c r="A1275" s="38"/>
      <c r="B1275" s="44"/>
      <c r="C1275" s="281" t="s">
        <v>3263</v>
      </c>
      <c r="D1275" s="282" t="s">
        <v>3263</v>
      </c>
      <c r="E1275" s="283" t="s">
        <v>19</v>
      </c>
      <c r="F1275" s="284">
        <v>46.445999999999998</v>
      </c>
      <c r="G1275" s="38"/>
      <c r="H1275" s="44"/>
    </row>
    <row r="1276" s="2" customFormat="1" ht="16.8" customHeight="1">
      <c r="A1276" s="38"/>
      <c r="B1276" s="44"/>
      <c r="C1276" s="285" t="s">
        <v>3263</v>
      </c>
      <c r="D1276" s="285" t="s">
        <v>3264</v>
      </c>
      <c r="E1276" s="17" t="s">
        <v>19</v>
      </c>
      <c r="F1276" s="286">
        <v>46.445999999999998</v>
      </c>
      <c r="G1276" s="38"/>
      <c r="H1276" s="44"/>
    </row>
    <row r="1277" s="2" customFormat="1" ht="16.8" customHeight="1">
      <c r="A1277" s="38"/>
      <c r="B1277" s="44"/>
      <c r="C1277" s="281" t="s">
        <v>3265</v>
      </c>
      <c r="D1277" s="282" t="s">
        <v>3265</v>
      </c>
      <c r="E1277" s="283" t="s">
        <v>19</v>
      </c>
      <c r="F1277" s="284">
        <v>0</v>
      </c>
      <c r="G1277" s="38"/>
      <c r="H1277" s="44"/>
    </row>
    <row r="1278" s="2" customFormat="1" ht="16.8" customHeight="1">
      <c r="A1278" s="38"/>
      <c r="B1278" s="44"/>
      <c r="C1278" s="285" t="s">
        <v>3265</v>
      </c>
      <c r="D1278" s="285" t="s">
        <v>3266</v>
      </c>
      <c r="E1278" s="17" t="s">
        <v>19</v>
      </c>
      <c r="F1278" s="286">
        <v>0</v>
      </c>
      <c r="G1278" s="38"/>
      <c r="H1278" s="44"/>
    </row>
    <row r="1279" s="2" customFormat="1" ht="16.8" customHeight="1">
      <c r="A1279" s="38"/>
      <c r="B1279" s="44"/>
      <c r="C1279" s="281" t="s">
        <v>3267</v>
      </c>
      <c r="D1279" s="282" t="s">
        <v>3267</v>
      </c>
      <c r="E1279" s="283" t="s">
        <v>19</v>
      </c>
      <c r="F1279" s="284">
        <v>0</v>
      </c>
      <c r="G1279" s="38"/>
      <c r="H1279" s="44"/>
    </row>
    <row r="1280" s="2" customFormat="1" ht="16.8" customHeight="1">
      <c r="A1280" s="38"/>
      <c r="B1280" s="44"/>
      <c r="C1280" s="285" t="s">
        <v>3267</v>
      </c>
      <c r="D1280" s="285" t="s">
        <v>3268</v>
      </c>
      <c r="E1280" s="17" t="s">
        <v>19</v>
      </c>
      <c r="F1280" s="286">
        <v>0</v>
      </c>
      <c r="G1280" s="38"/>
      <c r="H1280" s="44"/>
    </row>
    <row r="1281" s="2" customFormat="1" ht="16.8" customHeight="1">
      <c r="A1281" s="38"/>
      <c r="B1281" s="44"/>
      <c r="C1281" s="281" t="s">
        <v>3269</v>
      </c>
      <c r="D1281" s="282" t="s">
        <v>3269</v>
      </c>
      <c r="E1281" s="283" t="s">
        <v>19</v>
      </c>
      <c r="F1281" s="284">
        <v>1</v>
      </c>
      <c r="G1281" s="38"/>
      <c r="H1281" s="44"/>
    </row>
    <row r="1282" s="2" customFormat="1" ht="16.8" customHeight="1">
      <c r="A1282" s="38"/>
      <c r="B1282" s="44"/>
      <c r="C1282" s="285" t="s">
        <v>3269</v>
      </c>
      <c r="D1282" s="285" t="s">
        <v>3270</v>
      </c>
      <c r="E1282" s="17" t="s">
        <v>19</v>
      </c>
      <c r="F1282" s="286">
        <v>1</v>
      </c>
      <c r="G1282" s="38"/>
      <c r="H1282" s="44"/>
    </row>
    <row r="1283" s="2" customFormat="1" ht="16.8" customHeight="1">
      <c r="A1283" s="38"/>
      <c r="B1283" s="44"/>
      <c r="C1283" s="281" t="s">
        <v>2997</v>
      </c>
      <c r="D1283" s="282" t="s">
        <v>2997</v>
      </c>
      <c r="E1283" s="283" t="s">
        <v>19</v>
      </c>
      <c r="F1283" s="284">
        <v>0</v>
      </c>
      <c r="G1283" s="38"/>
      <c r="H1283" s="44"/>
    </row>
    <row r="1284" s="2" customFormat="1" ht="16.8" customHeight="1">
      <c r="A1284" s="38"/>
      <c r="B1284" s="44"/>
      <c r="C1284" s="285" t="s">
        <v>2997</v>
      </c>
      <c r="D1284" s="285" t="s">
        <v>3271</v>
      </c>
      <c r="E1284" s="17" t="s">
        <v>19</v>
      </c>
      <c r="F1284" s="286">
        <v>0</v>
      </c>
      <c r="G1284" s="38"/>
      <c r="H1284" s="44"/>
    </row>
    <row r="1285" s="2" customFormat="1" ht="16.8" customHeight="1">
      <c r="A1285" s="38"/>
      <c r="B1285" s="44"/>
      <c r="C1285" s="281" t="s">
        <v>2999</v>
      </c>
      <c r="D1285" s="282" t="s">
        <v>2999</v>
      </c>
      <c r="E1285" s="283" t="s">
        <v>19</v>
      </c>
      <c r="F1285" s="284">
        <v>0</v>
      </c>
      <c r="G1285" s="38"/>
      <c r="H1285" s="44"/>
    </row>
    <row r="1286" s="2" customFormat="1" ht="16.8" customHeight="1">
      <c r="A1286" s="38"/>
      <c r="B1286" s="44"/>
      <c r="C1286" s="285" t="s">
        <v>2999</v>
      </c>
      <c r="D1286" s="285" t="s">
        <v>3272</v>
      </c>
      <c r="E1286" s="17" t="s">
        <v>19</v>
      </c>
      <c r="F1286" s="286">
        <v>0</v>
      </c>
      <c r="G1286" s="38"/>
      <c r="H1286" s="44"/>
    </row>
    <row r="1287" s="2" customFormat="1" ht="16.8" customHeight="1">
      <c r="A1287" s="38"/>
      <c r="B1287" s="44"/>
      <c r="C1287" s="281" t="s">
        <v>3122</v>
      </c>
      <c r="D1287" s="282" t="s">
        <v>3122</v>
      </c>
      <c r="E1287" s="283" t="s">
        <v>19</v>
      </c>
      <c r="F1287" s="284">
        <v>0</v>
      </c>
      <c r="G1287" s="38"/>
      <c r="H1287" s="44"/>
    </row>
    <row r="1288" s="2" customFormat="1" ht="16.8" customHeight="1">
      <c r="A1288" s="38"/>
      <c r="B1288" s="44"/>
      <c r="C1288" s="285" t="s">
        <v>3122</v>
      </c>
      <c r="D1288" s="285" t="s">
        <v>3272</v>
      </c>
      <c r="E1288" s="17" t="s">
        <v>19</v>
      </c>
      <c r="F1288" s="286">
        <v>0</v>
      </c>
      <c r="G1288" s="38"/>
      <c r="H1288" s="44"/>
    </row>
    <row r="1289" s="2" customFormat="1" ht="16.8" customHeight="1">
      <c r="A1289" s="38"/>
      <c r="B1289" s="44"/>
      <c r="C1289" s="281" t="s">
        <v>3001</v>
      </c>
      <c r="D1289" s="282" t="s">
        <v>3001</v>
      </c>
      <c r="E1289" s="283" t="s">
        <v>19</v>
      </c>
      <c r="F1289" s="284">
        <v>0</v>
      </c>
      <c r="G1289" s="38"/>
      <c r="H1289" s="44"/>
    </row>
    <row r="1290" s="2" customFormat="1" ht="16.8" customHeight="1">
      <c r="A1290" s="38"/>
      <c r="B1290" s="44"/>
      <c r="C1290" s="285" t="s">
        <v>3001</v>
      </c>
      <c r="D1290" s="285" t="s">
        <v>3273</v>
      </c>
      <c r="E1290" s="17" t="s">
        <v>19</v>
      </c>
      <c r="F1290" s="286">
        <v>0</v>
      </c>
      <c r="G1290" s="38"/>
      <c r="H1290" s="44"/>
    </row>
    <row r="1291" s="2" customFormat="1" ht="16.8" customHeight="1">
      <c r="A1291" s="38"/>
      <c r="B1291" s="44"/>
      <c r="C1291" s="281" t="s">
        <v>3003</v>
      </c>
      <c r="D1291" s="282" t="s">
        <v>3003</v>
      </c>
      <c r="E1291" s="283" t="s">
        <v>19</v>
      </c>
      <c r="F1291" s="284">
        <v>0</v>
      </c>
      <c r="G1291" s="38"/>
      <c r="H1291" s="44"/>
    </row>
    <row r="1292" s="2" customFormat="1" ht="16.8" customHeight="1">
      <c r="A1292" s="38"/>
      <c r="B1292" s="44"/>
      <c r="C1292" s="285" t="s">
        <v>3003</v>
      </c>
      <c r="D1292" s="285" t="s">
        <v>3274</v>
      </c>
      <c r="E1292" s="17" t="s">
        <v>19</v>
      </c>
      <c r="F1292" s="286">
        <v>0</v>
      </c>
      <c r="G1292" s="38"/>
      <c r="H1292" s="44"/>
    </row>
    <row r="1293" s="2" customFormat="1" ht="16.8" customHeight="1">
      <c r="A1293" s="38"/>
      <c r="B1293" s="44"/>
      <c r="C1293" s="281" t="s">
        <v>3129</v>
      </c>
      <c r="D1293" s="282" t="s">
        <v>3129</v>
      </c>
      <c r="E1293" s="283" t="s">
        <v>19</v>
      </c>
      <c r="F1293" s="284">
        <v>8.6999999999999993</v>
      </c>
      <c r="G1293" s="38"/>
      <c r="H1293" s="44"/>
    </row>
    <row r="1294" s="2" customFormat="1" ht="16.8" customHeight="1">
      <c r="A1294" s="38"/>
      <c r="B1294" s="44"/>
      <c r="C1294" s="285" t="s">
        <v>405</v>
      </c>
      <c r="D1294" s="285" t="s">
        <v>3245</v>
      </c>
      <c r="E1294" s="17" t="s">
        <v>19</v>
      </c>
      <c r="F1294" s="286">
        <v>0</v>
      </c>
      <c r="G1294" s="38"/>
      <c r="H1294" s="44"/>
    </row>
    <row r="1295" s="2" customFormat="1" ht="16.8" customHeight="1">
      <c r="A1295" s="38"/>
      <c r="B1295" s="44"/>
      <c r="C1295" s="285" t="s">
        <v>3129</v>
      </c>
      <c r="D1295" s="285" t="s">
        <v>1742</v>
      </c>
      <c r="E1295" s="17" t="s">
        <v>19</v>
      </c>
      <c r="F1295" s="286">
        <v>8.6999999999999993</v>
      </c>
      <c r="G1295" s="38"/>
      <c r="H1295" s="44"/>
    </row>
    <row r="1296" s="2" customFormat="1" ht="16.8" customHeight="1">
      <c r="A1296" s="38"/>
      <c r="B1296" s="44"/>
      <c r="C1296" s="281" t="s">
        <v>2961</v>
      </c>
      <c r="D1296" s="282" t="s">
        <v>2961</v>
      </c>
      <c r="E1296" s="283" t="s">
        <v>19</v>
      </c>
      <c r="F1296" s="284">
        <v>0</v>
      </c>
      <c r="G1296" s="38"/>
      <c r="H1296" s="44"/>
    </row>
    <row r="1297" s="2" customFormat="1" ht="16.8" customHeight="1">
      <c r="A1297" s="38"/>
      <c r="B1297" s="44"/>
      <c r="C1297" s="285" t="s">
        <v>2961</v>
      </c>
      <c r="D1297" s="285" t="s">
        <v>3275</v>
      </c>
      <c r="E1297" s="17" t="s">
        <v>19</v>
      </c>
      <c r="F1297" s="286">
        <v>0</v>
      </c>
      <c r="G1297" s="38"/>
      <c r="H1297" s="44"/>
    </row>
    <row r="1298" s="2" customFormat="1" ht="16.8" customHeight="1">
      <c r="A1298" s="38"/>
      <c r="B1298" s="44"/>
      <c r="C1298" s="281" t="s">
        <v>2967</v>
      </c>
      <c r="D1298" s="282" t="s">
        <v>2967</v>
      </c>
      <c r="E1298" s="283" t="s">
        <v>19</v>
      </c>
      <c r="F1298" s="284">
        <v>100</v>
      </c>
      <c r="G1298" s="38"/>
      <c r="H1298" s="44"/>
    </row>
    <row r="1299" s="2" customFormat="1" ht="16.8" customHeight="1">
      <c r="A1299" s="38"/>
      <c r="B1299" s="44"/>
      <c r="C1299" s="285" t="s">
        <v>2967</v>
      </c>
      <c r="D1299" s="285" t="s">
        <v>3276</v>
      </c>
      <c r="E1299" s="17" t="s">
        <v>19</v>
      </c>
      <c r="F1299" s="286">
        <v>100</v>
      </c>
      <c r="G1299" s="38"/>
      <c r="H1299" s="44"/>
    </row>
    <row r="1300" s="2" customFormat="1" ht="16.8" customHeight="1">
      <c r="A1300" s="38"/>
      <c r="B1300" s="44"/>
      <c r="C1300" s="281" t="s">
        <v>3075</v>
      </c>
      <c r="D1300" s="282" t="s">
        <v>3075</v>
      </c>
      <c r="E1300" s="283" t="s">
        <v>19</v>
      </c>
      <c r="F1300" s="284">
        <v>2.8239999999999998</v>
      </c>
      <c r="G1300" s="38"/>
      <c r="H1300" s="44"/>
    </row>
    <row r="1301" s="2" customFormat="1" ht="16.8" customHeight="1">
      <c r="A1301" s="38"/>
      <c r="B1301" s="44"/>
      <c r="C1301" s="285" t="s">
        <v>3075</v>
      </c>
      <c r="D1301" s="285" t="s">
        <v>3277</v>
      </c>
      <c r="E1301" s="17" t="s">
        <v>19</v>
      </c>
      <c r="F1301" s="286">
        <v>2.8239999999999998</v>
      </c>
      <c r="G1301" s="38"/>
      <c r="H1301" s="44"/>
    </row>
    <row r="1302" s="2" customFormat="1" ht="16.8" customHeight="1">
      <c r="A1302" s="38"/>
      <c r="B1302" s="44"/>
      <c r="C1302" s="281" t="s">
        <v>3278</v>
      </c>
      <c r="D1302" s="282" t="s">
        <v>3278</v>
      </c>
      <c r="E1302" s="283" t="s">
        <v>19</v>
      </c>
      <c r="F1302" s="284">
        <v>15.5</v>
      </c>
      <c r="G1302" s="38"/>
      <c r="H1302" s="44"/>
    </row>
    <row r="1303" s="2" customFormat="1" ht="16.8" customHeight="1">
      <c r="A1303" s="38"/>
      <c r="B1303" s="44"/>
      <c r="C1303" s="285" t="s">
        <v>3278</v>
      </c>
      <c r="D1303" s="285" t="s">
        <v>3279</v>
      </c>
      <c r="E1303" s="17" t="s">
        <v>19</v>
      </c>
      <c r="F1303" s="286">
        <v>15.5</v>
      </c>
      <c r="G1303" s="38"/>
      <c r="H1303" s="44"/>
    </row>
    <row r="1304" s="2" customFormat="1" ht="16.8" customHeight="1">
      <c r="A1304" s="38"/>
      <c r="B1304" s="44"/>
      <c r="C1304" s="281" t="s">
        <v>3280</v>
      </c>
      <c r="D1304" s="282" t="s">
        <v>3280</v>
      </c>
      <c r="E1304" s="283" t="s">
        <v>19</v>
      </c>
      <c r="F1304" s="284">
        <v>32.884999999999998</v>
      </c>
      <c r="G1304" s="38"/>
      <c r="H1304" s="44"/>
    </row>
    <row r="1305" s="2" customFormat="1" ht="16.8" customHeight="1">
      <c r="A1305" s="38"/>
      <c r="B1305" s="44"/>
      <c r="C1305" s="285" t="s">
        <v>3280</v>
      </c>
      <c r="D1305" s="285" t="s">
        <v>3281</v>
      </c>
      <c r="E1305" s="17" t="s">
        <v>19</v>
      </c>
      <c r="F1305" s="286">
        <v>32.884999999999998</v>
      </c>
      <c r="G1305" s="38"/>
      <c r="H1305" s="44"/>
    </row>
    <row r="1306" s="2" customFormat="1" ht="16.8" customHeight="1">
      <c r="A1306" s="38"/>
      <c r="B1306" s="44"/>
      <c r="C1306" s="281" t="s">
        <v>3282</v>
      </c>
      <c r="D1306" s="282" t="s">
        <v>3282</v>
      </c>
      <c r="E1306" s="283" t="s">
        <v>19</v>
      </c>
      <c r="F1306" s="284">
        <v>0</v>
      </c>
      <c r="G1306" s="38"/>
      <c r="H1306" s="44"/>
    </row>
    <row r="1307" s="2" customFormat="1" ht="16.8" customHeight="1">
      <c r="A1307" s="38"/>
      <c r="B1307" s="44"/>
      <c r="C1307" s="285" t="s">
        <v>3282</v>
      </c>
      <c r="D1307" s="285" t="s">
        <v>3283</v>
      </c>
      <c r="E1307" s="17" t="s">
        <v>19</v>
      </c>
      <c r="F1307" s="286">
        <v>0</v>
      </c>
      <c r="G1307" s="38"/>
      <c r="H1307" s="44"/>
    </row>
    <row r="1308" s="2" customFormat="1" ht="16.8" customHeight="1">
      <c r="A1308" s="38"/>
      <c r="B1308" s="44"/>
      <c r="C1308" s="281" t="s">
        <v>3284</v>
      </c>
      <c r="D1308" s="282" t="s">
        <v>3284</v>
      </c>
      <c r="E1308" s="283" t="s">
        <v>19</v>
      </c>
      <c r="F1308" s="284">
        <v>0</v>
      </c>
      <c r="G1308" s="38"/>
      <c r="H1308" s="44"/>
    </row>
    <row r="1309" s="2" customFormat="1" ht="16.8" customHeight="1">
      <c r="A1309" s="38"/>
      <c r="B1309" s="44"/>
      <c r="C1309" s="285" t="s">
        <v>3284</v>
      </c>
      <c r="D1309" s="285" t="s">
        <v>3285</v>
      </c>
      <c r="E1309" s="17" t="s">
        <v>19</v>
      </c>
      <c r="F1309" s="286">
        <v>0</v>
      </c>
      <c r="G1309" s="38"/>
      <c r="H1309" s="44"/>
    </row>
    <row r="1310" s="2" customFormat="1" ht="16.8" customHeight="1">
      <c r="A1310" s="38"/>
      <c r="B1310" s="44"/>
      <c r="C1310" s="281" t="s">
        <v>3286</v>
      </c>
      <c r="D1310" s="282" t="s">
        <v>3286</v>
      </c>
      <c r="E1310" s="283" t="s">
        <v>19</v>
      </c>
      <c r="F1310" s="284">
        <v>0.124</v>
      </c>
      <c r="G1310" s="38"/>
      <c r="H1310" s="44"/>
    </row>
    <row r="1311" s="2" customFormat="1" ht="16.8" customHeight="1">
      <c r="A1311" s="38"/>
      <c r="B1311" s="44"/>
      <c r="C1311" s="285" t="s">
        <v>1144</v>
      </c>
      <c r="D1311" s="285" t="s">
        <v>3254</v>
      </c>
      <c r="E1311" s="17" t="s">
        <v>19</v>
      </c>
      <c r="F1311" s="286">
        <v>0</v>
      </c>
      <c r="G1311" s="38"/>
      <c r="H1311" s="44"/>
    </row>
    <row r="1312" s="2" customFormat="1" ht="16.8" customHeight="1">
      <c r="A1312" s="38"/>
      <c r="B1312" s="44"/>
      <c r="C1312" s="285" t="s">
        <v>3286</v>
      </c>
      <c r="D1312" s="285" t="s">
        <v>3287</v>
      </c>
      <c r="E1312" s="17" t="s">
        <v>19</v>
      </c>
      <c r="F1312" s="286">
        <v>0.124</v>
      </c>
      <c r="G1312" s="38"/>
      <c r="H1312" s="44"/>
    </row>
    <row r="1313" s="2" customFormat="1" ht="16.8" customHeight="1">
      <c r="A1313" s="38"/>
      <c r="B1313" s="44"/>
      <c r="C1313" s="281" t="s">
        <v>3288</v>
      </c>
      <c r="D1313" s="282" t="s">
        <v>3288</v>
      </c>
      <c r="E1313" s="283" t="s">
        <v>19</v>
      </c>
      <c r="F1313" s="284">
        <v>0</v>
      </c>
      <c r="G1313" s="38"/>
      <c r="H1313" s="44"/>
    </row>
    <row r="1314" s="2" customFormat="1" ht="16.8" customHeight="1">
      <c r="A1314" s="38"/>
      <c r="B1314" s="44"/>
      <c r="C1314" s="285" t="s">
        <v>3288</v>
      </c>
      <c r="D1314" s="285" t="s">
        <v>3289</v>
      </c>
      <c r="E1314" s="17" t="s">
        <v>19</v>
      </c>
      <c r="F1314" s="286">
        <v>0</v>
      </c>
      <c r="G1314" s="38"/>
      <c r="H1314" s="44"/>
    </row>
    <row r="1315" s="2" customFormat="1" ht="16.8" customHeight="1">
      <c r="A1315" s="38"/>
      <c r="B1315" s="44"/>
      <c r="C1315" s="281" t="s">
        <v>3290</v>
      </c>
      <c r="D1315" s="282" t="s">
        <v>3290</v>
      </c>
      <c r="E1315" s="283" t="s">
        <v>19</v>
      </c>
      <c r="F1315" s="284">
        <v>32.884999999999998</v>
      </c>
      <c r="G1315" s="38"/>
      <c r="H1315" s="44"/>
    </row>
    <row r="1316" s="2" customFormat="1" ht="16.8" customHeight="1">
      <c r="A1316" s="38"/>
      <c r="B1316" s="44"/>
      <c r="C1316" s="285" t="s">
        <v>3290</v>
      </c>
      <c r="D1316" s="285" t="s">
        <v>3281</v>
      </c>
      <c r="E1316" s="17" t="s">
        <v>19</v>
      </c>
      <c r="F1316" s="286">
        <v>32.884999999999998</v>
      </c>
      <c r="G1316" s="38"/>
      <c r="H1316" s="44"/>
    </row>
    <row r="1317" s="2" customFormat="1" ht="16.8" customHeight="1">
      <c r="A1317" s="38"/>
      <c r="B1317" s="44"/>
      <c r="C1317" s="281" t="s">
        <v>3291</v>
      </c>
      <c r="D1317" s="282" t="s">
        <v>3291</v>
      </c>
      <c r="E1317" s="283" t="s">
        <v>19</v>
      </c>
      <c r="F1317" s="284">
        <v>5.5599999999999996</v>
      </c>
      <c r="G1317" s="38"/>
      <c r="H1317" s="44"/>
    </row>
    <row r="1318" s="2" customFormat="1" ht="16.8" customHeight="1">
      <c r="A1318" s="38"/>
      <c r="B1318" s="44"/>
      <c r="C1318" s="285" t="s">
        <v>3291</v>
      </c>
      <c r="D1318" s="285" t="s">
        <v>3292</v>
      </c>
      <c r="E1318" s="17" t="s">
        <v>19</v>
      </c>
      <c r="F1318" s="286">
        <v>5.5599999999999996</v>
      </c>
      <c r="G1318" s="38"/>
      <c r="H1318" s="44"/>
    </row>
    <row r="1319" s="2" customFormat="1" ht="16.8" customHeight="1">
      <c r="A1319" s="38"/>
      <c r="B1319" s="44"/>
      <c r="C1319" s="281" t="s">
        <v>3293</v>
      </c>
      <c r="D1319" s="282" t="s">
        <v>3293</v>
      </c>
      <c r="E1319" s="283" t="s">
        <v>19</v>
      </c>
      <c r="F1319" s="284">
        <v>0</v>
      </c>
      <c r="G1319" s="38"/>
      <c r="H1319" s="44"/>
    </row>
    <row r="1320" s="2" customFormat="1" ht="16.8" customHeight="1">
      <c r="A1320" s="38"/>
      <c r="B1320" s="44"/>
      <c r="C1320" s="285" t="s">
        <v>3293</v>
      </c>
      <c r="D1320" s="285" t="s">
        <v>3294</v>
      </c>
      <c r="E1320" s="17" t="s">
        <v>19</v>
      </c>
      <c r="F1320" s="286">
        <v>0</v>
      </c>
      <c r="G1320" s="38"/>
      <c r="H1320" s="44"/>
    </row>
    <row r="1321" s="2" customFormat="1" ht="16.8" customHeight="1">
      <c r="A1321" s="38"/>
      <c r="B1321" s="44"/>
      <c r="C1321" s="281" t="s">
        <v>3021</v>
      </c>
      <c r="D1321" s="282" t="s">
        <v>3021</v>
      </c>
      <c r="E1321" s="283" t="s">
        <v>19</v>
      </c>
      <c r="F1321" s="284">
        <v>0</v>
      </c>
      <c r="G1321" s="38"/>
      <c r="H1321" s="44"/>
    </row>
    <row r="1322" s="2" customFormat="1" ht="16.8" customHeight="1">
      <c r="A1322" s="38"/>
      <c r="B1322" s="44"/>
      <c r="C1322" s="285" t="s">
        <v>3021</v>
      </c>
      <c r="D1322" s="285" t="s">
        <v>3295</v>
      </c>
      <c r="E1322" s="17" t="s">
        <v>19</v>
      </c>
      <c r="F1322" s="286">
        <v>0</v>
      </c>
      <c r="G1322" s="38"/>
      <c r="H1322" s="44"/>
    </row>
    <row r="1323" s="2" customFormat="1" ht="16.8" customHeight="1">
      <c r="A1323" s="38"/>
      <c r="B1323" s="44"/>
      <c r="C1323" s="281" t="s">
        <v>3023</v>
      </c>
      <c r="D1323" s="282" t="s">
        <v>3023</v>
      </c>
      <c r="E1323" s="283" t="s">
        <v>19</v>
      </c>
      <c r="F1323" s="284">
        <v>0</v>
      </c>
      <c r="G1323" s="38"/>
      <c r="H1323" s="44"/>
    </row>
    <row r="1324" s="2" customFormat="1" ht="16.8" customHeight="1">
      <c r="A1324" s="38"/>
      <c r="B1324" s="44"/>
      <c r="C1324" s="285" t="s">
        <v>3023</v>
      </c>
      <c r="D1324" s="285" t="s">
        <v>3296</v>
      </c>
      <c r="E1324" s="17" t="s">
        <v>19</v>
      </c>
      <c r="F1324" s="286">
        <v>0</v>
      </c>
      <c r="G1324" s="38"/>
      <c r="H1324" s="44"/>
    </row>
    <row r="1325" s="2" customFormat="1" ht="16.8" customHeight="1">
      <c r="A1325" s="38"/>
      <c r="B1325" s="44"/>
      <c r="C1325" s="281" t="s">
        <v>3145</v>
      </c>
      <c r="D1325" s="282" t="s">
        <v>3145</v>
      </c>
      <c r="E1325" s="283" t="s">
        <v>19</v>
      </c>
      <c r="F1325" s="284">
        <v>0</v>
      </c>
      <c r="G1325" s="38"/>
      <c r="H1325" s="44"/>
    </row>
    <row r="1326" s="2" customFormat="1" ht="16.8" customHeight="1">
      <c r="A1326" s="38"/>
      <c r="B1326" s="44"/>
      <c r="C1326" s="285" t="s">
        <v>3145</v>
      </c>
      <c r="D1326" s="285" t="s">
        <v>3296</v>
      </c>
      <c r="E1326" s="17" t="s">
        <v>19</v>
      </c>
      <c r="F1326" s="286">
        <v>0</v>
      </c>
      <c r="G1326" s="38"/>
      <c r="H1326" s="44"/>
    </row>
    <row r="1327" s="2" customFormat="1" ht="16.8" customHeight="1">
      <c r="A1327" s="38"/>
      <c r="B1327" s="44"/>
      <c r="C1327" s="281" t="s">
        <v>3024</v>
      </c>
      <c r="D1327" s="282" t="s">
        <v>3024</v>
      </c>
      <c r="E1327" s="283" t="s">
        <v>19</v>
      </c>
      <c r="F1327" s="284">
        <v>0</v>
      </c>
      <c r="G1327" s="38"/>
      <c r="H1327" s="44"/>
    </row>
    <row r="1328" s="2" customFormat="1" ht="16.8" customHeight="1">
      <c r="A1328" s="38"/>
      <c r="B1328" s="44"/>
      <c r="C1328" s="285" t="s">
        <v>3024</v>
      </c>
      <c r="D1328" s="285" t="s">
        <v>3297</v>
      </c>
      <c r="E1328" s="17" t="s">
        <v>19</v>
      </c>
      <c r="F1328" s="286">
        <v>0</v>
      </c>
      <c r="G1328" s="38"/>
      <c r="H1328" s="44"/>
    </row>
    <row r="1329" s="2" customFormat="1" ht="16.8" customHeight="1">
      <c r="A1329" s="38"/>
      <c r="B1329" s="44"/>
      <c r="C1329" s="281" t="s">
        <v>3025</v>
      </c>
      <c r="D1329" s="282" t="s">
        <v>3025</v>
      </c>
      <c r="E1329" s="283" t="s">
        <v>19</v>
      </c>
      <c r="F1329" s="284">
        <v>0</v>
      </c>
      <c r="G1329" s="38"/>
      <c r="H1329" s="44"/>
    </row>
    <row r="1330" s="2" customFormat="1" ht="16.8" customHeight="1">
      <c r="A1330" s="38"/>
      <c r="B1330" s="44"/>
      <c r="C1330" s="285" t="s">
        <v>3025</v>
      </c>
      <c r="D1330" s="285" t="s">
        <v>3298</v>
      </c>
      <c r="E1330" s="17" t="s">
        <v>19</v>
      </c>
      <c r="F1330" s="286">
        <v>0</v>
      </c>
      <c r="G1330" s="38"/>
      <c r="H1330" s="44"/>
    </row>
    <row r="1331" s="2" customFormat="1" ht="16.8" customHeight="1">
      <c r="A1331" s="38"/>
      <c r="B1331" s="44"/>
      <c r="C1331" s="281" t="s">
        <v>3082</v>
      </c>
      <c r="D1331" s="282" t="s">
        <v>3082</v>
      </c>
      <c r="E1331" s="283" t="s">
        <v>19</v>
      </c>
      <c r="F1331" s="284">
        <v>0</v>
      </c>
      <c r="G1331" s="38"/>
      <c r="H1331" s="44"/>
    </row>
    <row r="1332" s="2" customFormat="1" ht="16.8" customHeight="1">
      <c r="A1332" s="38"/>
      <c r="B1332" s="44"/>
      <c r="C1332" s="285" t="s">
        <v>3082</v>
      </c>
      <c r="D1332" s="285" t="s">
        <v>3252</v>
      </c>
      <c r="E1332" s="17" t="s">
        <v>19</v>
      </c>
      <c r="F1332" s="286">
        <v>0</v>
      </c>
      <c r="G1332" s="38"/>
      <c r="H1332" s="44"/>
    </row>
    <row r="1333" s="2" customFormat="1" ht="16.8" customHeight="1">
      <c r="A1333" s="38"/>
      <c r="B1333" s="44"/>
      <c r="C1333" s="281" t="s">
        <v>3299</v>
      </c>
      <c r="D1333" s="282" t="s">
        <v>3299</v>
      </c>
      <c r="E1333" s="283" t="s">
        <v>19</v>
      </c>
      <c r="F1333" s="284">
        <v>0</v>
      </c>
      <c r="G1333" s="38"/>
      <c r="H1333" s="44"/>
    </row>
    <row r="1334" s="2" customFormat="1" ht="16.8" customHeight="1">
      <c r="A1334" s="38"/>
      <c r="B1334" s="44"/>
      <c r="C1334" s="285" t="s">
        <v>3299</v>
      </c>
      <c r="D1334" s="285" t="s">
        <v>3300</v>
      </c>
      <c r="E1334" s="17" t="s">
        <v>19</v>
      </c>
      <c r="F1334" s="286">
        <v>0</v>
      </c>
      <c r="G1334" s="38"/>
      <c r="H1334" s="44"/>
    </row>
    <row r="1335" s="2" customFormat="1" ht="16.8" customHeight="1">
      <c r="A1335" s="38"/>
      <c r="B1335" s="44"/>
      <c r="C1335" s="281" t="s">
        <v>3301</v>
      </c>
      <c r="D1335" s="282" t="s">
        <v>3301</v>
      </c>
      <c r="E1335" s="283" t="s">
        <v>19</v>
      </c>
      <c r="F1335" s="284">
        <v>35.5</v>
      </c>
      <c r="G1335" s="38"/>
      <c r="H1335" s="44"/>
    </row>
    <row r="1336" s="2" customFormat="1" ht="16.8" customHeight="1">
      <c r="A1336" s="38"/>
      <c r="B1336" s="44"/>
      <c r="C1336" s="285" t="s">
        <v>840</v>
      </c>
      <c r="D1336" s="285" t="s">
        <v>3253</v>
      </c>
      <c r="E1336" s="17" t="s">
        <v>19</v>
      </c>
      <c r="F1336" s="286">
        <v>0</v>
      </c>
      <c r="G1336" s="38"/>
      <c r="H1336" s="44"/>
    </row>
    <row r="1337" s="2" customFormat="1" ht="16.8" customHeight="1">
      <c r="A1337" s="38"/>
      <c r="B1337" s="44"/>
      <c r="C1337" s="285" t="s">
        <v>3284</v>
      </c>
      <c r="D1337" s="285" t="s">
        <v>3285</v>
      </c>
      <c r="E1337" s="17" t="s">
        <v>19</v>
      </c>
      <c r="F1337" s="286">
        <v>0</v>
      </c>
      <c r="G1337" s="38"/>
      <c r="H1337" s="44"/>
    </row>
    <row r="1338" s="2" customFormat="1" ht="16.8" customHeight="1">
      <c r="A1338" s="38"/>
      <c r="B1338" s="44"/>
      <c r="C1338" s="285" t="s">
        <v>3301</v>
      </c>
      <c r="D1338" s="285" t="s">
        <v>3302</v>
      </c>
      <c r="E1338" s="17" t="s">
        <v>19</v>
      </c>
      <c r="F1338" s="286">
        <v>35.5</v>
      </c>
      <c r="G1338" s="38"/>
      <c r="H1338" s="44"/>
    </row>
    <row r="1339" s="2" customFormat="1" ht="16.8" customHeight="1">
      <c r="A1339" s="38"/>
      <c r="B1339" s="44"/>
      <c r="C1339" s="281" t="s">
        <v>3303</v>
      </c>
      <c r="D1339" s="282" t="s">
        <v>3303</v>
      </c>
      <c r="E1339" s="283" t="s">
        <v>19</v>
      </c>
      <c r="F1339" s="284">
        <v>0.19600000000000001</v>
      </c>
      <c r="G1339" s="38"/>
      <c r="H1339" s="44"/>
    </row>
    <row r="1340" s="2" customFormat="1" ht="16.8" customHeight="1">
      <c r="A1340" s="38"/>
      <c r="B1340" s="44"/>
      <c r="C1340" s="285" t="s">
        <v>3303</v>
      </c>
      <c r="D1340" s="285" t="s">
        <v>3304</v>
      </c>
      <c r="E1340" s="17" t="s">
        <v>19</v>
      </c>
      <c r="F1340" s="286">
        <v>0.19600000000000001</v>
      </c>
      <c r="G1340" s="38"/>
      <c r="H1340" s="44"/>
    </row>
    <row r="1341" s="2" customFormat="1" ht="16.8" customHeight="1">
      <c r="A1341" s="38"/>
      <c r="B1341" s="44"/>
      <c r="C1341" s="281" t="s">
        <v>3305</v>
      </c>
      <c r="D1341" s="282" t="s">
        <v>3305</v>
      </c>
      <c r="E1341" s="283" t="s">
        <v>19</v>
      </c>
      <c r="F1341" s="284">
        <v>0</v>
      </c>
      <c r="G1341" s="38"/>
      <c r="H1341" s="44"/>
    </row>
    <row r="1342" s="2" customFormat="1" ht="16.8" customHeight="1">
      <c r="A1342" s="38"/>
      <c r="B1342" s="44"/>
      <c r="C1342" s="285" t="s">
        <v>3305</v>
      </c>
      <c r="D1342" s="285" t="s">
        <v>3306</v>
      </c>
      <c r="E1342" s="17" t="s">
        <v>19</v>
      </c>
      <c r="F1342" s="286">
        <v>0</v>
      </c>
      <c r="G1342" s="38"/>
      <c r="H1342" s="44"/>
    </row>
    <row r="1343" s="2" customFormat="1" ht="16.8" customHeight="1">
      <c r="A1343" s="38"/>
      <c r="B1343" s="44"/>
      <c r="C1343" s="281" t="s">
        <v>3307</v>
      </c>
      <c r="D1343" s="282" t="s">
        <v>3307</v>
      </c>
      <c r="E1343" s="283" t="s">
        <v>19</v>
      </c>
      <c r="F1343" s="284">
        <v>0</v>
      </c>
      <c r="G1343" s="38"/>
      <c r="H1343" s="44"/>
    </row>
    <row r="1344" s="2" customFormat="1" ht="16.8" customHeight="1">
      <c r="A1344" s="38"/>
      <c r="B1344" s="44"/>
      <c r="C1344" s="285" t="s">
        <v>3307</v>
      </c>
      <c r="D1344" s="285" t="s">
        <v>3308</v>
      </c>
      <c r="E1344" s="17" t="s">
        <v>19</v>
      </c>
      <c r="F1344" s="286">
        <v>0</v>
      </c>
      <c r="G1344" s="38"/>
      <c r="H1344" s="44"/>
    </row>
    <row r="1345" s="2" customFormat="1" ht="16.8" customHeight="1">
      <c r="A1345" s="38"/>
      <c r="B1345" s="44"/>
      <c r="C1345" s="281" t="s">
        <v>3309</v>
      </c>
      <c r="D1345" s="282" t="s">
        <v>3309</v>
      </c>
      <c r="E1345" s="283" t="s">
        <v>19</v>
      </c>
      <c r="F1345" s="284">
        <v>0</v>
      </c>
      <c r="G1345" s="38"/>
      <c r="H1345" s="44"/>
    </row>
    <row r="1346" s="2" customFormat="1" ht="16.8" customHeight="1">
      <c r="A1346" s="38"/>
      <c r="B1346" s="44"/>
      <c r="C1346" s="285" t="s">
        <v>3309</v>
      </c>
      <c r="D1346" s="285" t="s">
        <v>3310</v>
      </c>
      <c r="E1346" s="17" t="s">
        <v>19</v>
      </c>
      <c r="F1346" s="286">
        <v>0</v>
      </c>
      <c r="G1346" s="38"/>
      <c r="H1346" s="44"/>
    </row>
    <row r="1347" s="2" customFormat="1" ht="16.8" customHeight="1">
      <c r="A1347" s="38"/>
      <c r="B1347" s="44"/>
      <c r="C1347" s="281" t="s">
        <v>3311</v>
      </c>
      <c r="D1347" s="282" t="s">
        <v>3311</v>
      </c>
      <c r="E1347" s="283" t="s">
        <v>19</v>
      </c>
      <c r="F1347" s="284">
        <v>0</v>
      </c>
      <c r="G1347" s="38"/>
      <c r="H1347" s="44"/>
    </row>
    <row r="1348" s="2" customFormat="1" ht="16.8" customHeight="1">
      <c r="A1348" s="38"/>
      <c r="B1348" s="44"/>
      <c r="C1348" s="285" t="s">
        <v>3311</v>
      </c>
      <c r="D1348" s="285" t="s">
        <v>3312</v>
      </c>
      <c r="E1348" s="17" t="s">
        <v>19</v>
      </c>
      <c r="F1348" s="286">
        <v>0</v>
      </c>
      <c r="G1348" s="38"/>
      <c r="H1348" s="44"/>
    </row>
    <row r="1349" s="2" customFormat="1" ht="16.8" customHeight="1">
      <c r="A1349" s="38"/>
      <c r="B1349" s="44"/>
      <c r="C1349" s="281" t="s">
        <v>3313</v>
      </c>
      <c r="D1349" s="282" t="s">
        <v>3313</v>
      </c>
      <c r="E1349" s="283" t="s">
        <v>19</v>
      </c>
      <c r="F1349" s="284">
        <v>51</v>
      </c>
      <c r="G1349" s="38"/>
      <c r="H1349" s="44"/>
    </row>
    <row r="1350" s="2" customFormat="1" ht="16.8" customHeight="1">
      <c r="A1350" s="38"/>
      <c r="B1350" s="44"/>
      <c r="C1350" s="285" t="s">
        <v>3299</v>
      </c>
      <c r="D1350" s="285" t="s">
        <v>3300</v>
      </c>
      <c r="E1350" s="17" t="s">
        <v>19</v>
      </c>
      <c r="F1350" s="286">
        <v>0</v>
      </c>
      <c r="G1350" s="38"/>
      <c r="H1350" s="44"/>
    </row>
    <row r="1351" s="2" customFormat="1" ht="16.8" customHeight="1">
      <c r="A1351" s="38"/>
      <c r="B1351" s="44"/>
      <c r="C1351" s="285" t="s">
        <v>3313</v>
      </c>
      <c r="D1351" s="285" t="s">
        <v>3314</v>
      </c>
      <c r="E1351" s="17" t="s">
        <v>19</v>
      </c>
      <c r="F1351" s="286">
        <v>51</v>
      </c>
      <c r="G1351" s="38"/>
      <c r="H1351" s="44"/>
    </row>
    <row r="1352" s="2" customFormat="1" ht="16.8" customHeight="1">
      <c r="A1352" s="38"/>
      <c r="B1352" s="44"/>
      <c r="C1352" s="281" t="s">
        <v>3315</v>
      </c>
      <c r="D1352" s="282" t="s">
        <v>3315</v>
      </c>
      <c r="E1352" s="283" t="s">
        <v>19</v>
      </c>
      <c r="F1352" s="284">
        <v>0</v>
      </c>
      <c r="G1352" s="38"/>
      <c r="H1352" s="44"/>
    </row>
    <row r="1353" s="2" customFormat="1" ht="16.8" customHeight="1">
      <c r="A1353" s="38"/>
      <c r="B1353" s="44"/>
      <c r="C1353" s="285" t="s">
        <v>3315</v>
      </c>
      <c r="D1353" s="285" t="s">
        <v>3316</v>
      </c>
      <c r="E1353" s="17" t="s">
        <v>19</v>
      </c>
      <c r="F1353" s="286">
        <v>0</v>
      </c>
      <c r="G1353" s="38"/>
      <c r="H1353" s="44"/>
    </row>
    <row r="1354" s="2" customFormat="1" ht="16.8" customHeight="1">
      <c r="A1354" s="38"/>
      <c r="B1354" s="44"/>
      <c r="C1354" s="281" t="s">
        <v>3317</v>
      </c>
      <c r="D1354" s="282" t="s">
        <v>3317</v>
      </c>
      <c r="E1354" s="283" t="s">
        <v>19</v>
      </c>
      <c r="F1354" s="284">
        <v>20</v>
      </c>
      <c r="G1354" s="38"/>
      <c r="H1354" s="44"/>
    </row>
    <row r="1355" s="2" customFormat="1" ht="16.8" customHeight="1">
      <c r="A1355" s="38"/>
      <c r="B1355" s="44"/>
      <c r="C1355" s="285" t="s">
        <v>3317</v>
      </c>
      <c r="D1355" s="285" t="s">
        <v>3318</v>
      </c>
      <c r="E1355" s="17" t="s">
        <v>19</v>
      </c>
      <c r="F1355" s="286">
        <v>20</v>
      </c>
      <c r="G1355" s="38"/>
      <c r="H1355" s="44"/>
    </row>
    <row r="1356" s="2" customFormat="1" ht="16.8" customHeight="1">
      <c r="A1356" s="38"/>
      <c r="B1356" s="44"/>
      <c r="C1356" s="281" t="s">
        <v>3319</v>
      </c>
      <c r="D1356" s="282" t="s">
        <v>3319</v>
      </c>
      <c r="E1356" s="283" t="s">
        <v>19</v>
      </c>
      <c r="F1356" s="284">
        <v>0.36799999999999999</v>
      </c>
      <c r="G1356" s="38"/>
      <c r="H1356" s="44"/>
    </row>
    <row r="1357" s="2" customFormat="1" ht="16.8" customHeight="1">
      <c r="A1357" s="38"/>
      <c r="B1357" s="44"/>
      <c r="C1357" s="285" t="s">
        <v>3288</v>
      </c>
      <c r="D1357" s="285" t="s">
        <v>3289</v>
      </c>
      <c r="E1357" s="17" t="s">
        <v>19</v>
      </c>
      <c r="F1357" s="286">
        <v>0</v>
      </c>
      <c r="G1357" s="38"/>
      <c r="H1357" s="44"/>
    </row>
    <row r="1358" s="2" customFormat="1" ht="16.8" customHeight="1">
      <c r="A1358" s="38"/>
      <c r="B1358" s="44"/>
      <c r="C1358" s="285" t="s">
        <v>3305</v>
      </c>
      <c r="D1358" s="285" t="s">
        <v>3306</v>
      </c>
      <c r="E1358" s="17" t="s">
        <v>19</v>
      </c>
      <c r="F1358" s="286">
        <v>0</v>
      </c>
      <c r="G1358" s="38"/>
      <c r="H1358" s="44"/>
    </row>
    <row r="1359" s="2" customFormat="1" ht="16.8" customHeight="1">
      <c r="A1359" s="38"/>
      <c r="B1359" s="44"/>
      <c r="C1359" s="285" t="s">
        <v>3315</v>
      </c>
      <c r="D1359" s="285" t="s">
        <v>3316</v>
      </c>
      <c r="E1359" s="17" t="s">
        <v>19</v>
      </c>
      <c r="F1359" s="286">
        <v>0</v>
      </c>
      <c r="G1359" s="38"/>
      <c r="H1359" s="44"/>
    </row>
    <row r="1360" s="2" customFormat="1" ht="16.8" customHeight="1">
      <c r="A1360" s="38"/>
      <c r="B1360" s="44"/>
      <c r="C1360" s="285" t="s">
        <v>3319</v>
      </c>
      <c r="D1360" s="285" t="s">
        <v>3320</v>
      </c>
      <c r="E1360" s="17" t="s">
        <v>19</v>
      </c>
      <c r="F1360" s="286">
        <v>0.36799999999999999</v>
      </c>
      <c r="G1360" s="38"/>
      <c r="H1360" s="44"/>
    </row>
    <row r="1361" s="2" customFormat="1" ht="16.8" customHeight="1">
      <c r="A1361" s="38"/>
      <c r="B1361" s="44"/>
      <c r="C1361" s="281" t="s">
        <v>3321</v>
      </c>
      <c r="D1361" s="282" t="s">
        <v>3321</v>
      </c>
      <c r="E1361" s="283" t="s">
        <v>19</v>
      </c>
      <c r="F1361" s="284">
        <v>35</v>
      </c>
      <c r="G1361" s="38"/>
      <c r="H1361" s="44"/>
    </row>
    <row r="1362" s="2" customFormat="1" ht="16.8" customHeight="1">
      <c r="A1362" s="38"/>
      <c r="B1362" s="44"/>
      <c r="C1362" s="285" t="s">
        <v>3321</v>
      </c>
      <c r="D1362" s="285" t="s">
        <v>3322</v>
      </c>
      <c r="E1362" s="17" t="s">
        <v>19</v>
      </c>
      <c r="F1362" s="286">
        <v>35</v>
      </c>
      <c r="G1362" s="38"/>
      <c r="H1362" s="44"/>
    </row>
    <row r="1363" s="2" customFormat="1" ht="16.8" customHeight="1">
      <c r="A1363" s="38"/>
      <c r="B1363" s="44"/>
      <c r="C1363" s="281" t="s">
        <v>3323</v>
      </c>
      <c r="D1363" s="282" t="s">
        <v>3323</v>
      </c>
      <c r="E1363" s="283" t="s">
        <v>19</v>
      </c>
      <c r="F1363" s="284">
        <v>0.24199999999999999</v>
      </c>
      <c r="G1363" s="38"/>
      <c r="H1363" s="44"/>
    </row>
    <row r="1364" s="2" customFormat="1" ht="16.8" customHeight="1">
      <c r="A1364" s="38"/>
      <c r="B1364" s="44"/>
      <c r="C1364" s="285" t="s">
        <v>3323</v>
      </c>
      <c r="D1364" s="285" t="s">
        <v>3324</v>
      </c>
      <c r="E1364" s="17" t="s">
        <v>19</v>
      </c>
      <c r="F1364" s="286">
        <v>0.24199999999999999</v>
      </c>
      <c r="G1364" s="38"/>
      <c r="H1364" s="44"/>
    </row>
    <row r="1365" s="2" customFormat="1" ht="26.4" customHeight="1">
      <c r="A1365" s="38"/>
      <c r="B1365" s="44"/>
      <c r="C1365" s="280" t="s">
        <v>3325</v>
      </c>
      <c r="D1365" s="280" t="s">
        <v>116</v>
      </c>
      <c r="E1365" s="38"/>
      <c r="F1365" s="38"/>
      <c r="G1365" s="38"/>
      <c r="H1365" s="44"/>
    </row>
    <row r="1366" s="2" customFormat="1" ht="16.8" customHeight="1">
      <c r="A1366" s="38"/>
      <c r="B1366" s="44"/>
      <c r="C1366" s="281" t="s">
        <v>124</v>
      </c>
      <c r="D1366" s="282" t="s">
        <v>124</v>
      </c>
      <c r="E1366" s="283" t="s">
        <v>19</v>
      </c>
      <c r="F1366" s="284">
        <v>46.619999999999997</v>
      </c>
      <c r="G1366" s="38"/>
      <c r="H1366" s="44"/>
    </row>
    <row r="1367" s="2" customFormat="1" ht="16.8" customHeight="1">
      <c r="A1367" s="38"/>
      <c r="B1367" s="44"/>
      <c r="C1367" s="285" t="s">
        <v>124</v>
      </c>
      <c r="D1367" s="285" t="s">
        <v>3326</v>
      </c>
      <c r="E1367" s="17" t="s">
        <v>19</v>
      </c>
      <c r="F1367" s="286">
        <v>46.619999999999997</v>
      </c>
      <c r="G1367" s="38"/>
      <c r="H1367" s="44"/>
    </row>
    <row r="1368" s="2" customFormat="1" ht="16.8" customHeight="1">
      <c r="A1368" s="38"/>
      <c r="B1368" s="44"/>
      <c r="C1368" s="281" t="s">
        <v>244</v>
      </c>
      <c r="D1368" s="282" t="s">
        <v>244</v>
      </c>
      <c r="E1368" s="283" t="s">
        <v>19</v>
      </c>
      <c r="F1368" s="284">
        <v>16.649999999999999</v>
      </c>
      <c r="G1368" s="38"/>
      <c r="H1368" s="44"/>
    </row>
    <row r="1369" s="2" customFormat="1" ht="16.8" customHeight="1">
      <c r="A1369" s="38"/>
      <c r="B1369" s="44"/>
      <c r="C1369" s="285" t="s">
        <v>244</v>
      </c>
      <c r="D1369" s="285" t="s">
        <v>3327</v>
      </c>
      <c r="E1369" s="17" t="s">
        <v>19</v>
      </c>
      <c r="F1369" s="286">
        <v>16.649999999999999</v>
      </c>
      <c r="G1369" s="38"/>
      <c r="H1369" s="44"/>
    </row>
    <row r="1370" s="2" customFormat="1" ht="16.8" customHeight="1">
      <c r="A1370" s="38"/>
      <c r="B1370" s="44"/>
      <c r="C1370" s="281" t="s">
        <v>1996</v>
      </c>
      <c r="D1370" s="282" t="s">
        <v>1996</v>
      </c>
      <c r="E1370" s="283" t="s">
        <v>19</v>
      </c>
      <c r="F1370" s="284">
        <v>1</v>
      </c>
      <c r="G1370" s="38"/>
      <c r="H1370" s="44"/>
    </row>
    <row r="1371" s="2" customFormat="1" ht="16.8" customHeight="1">
      <c r="A1371" s="38"/>
      <c r="B1371" s="44"/>
      <c r="C1371" s="285" t="s">
        <v>1996</v>
      </c>
      <c r="D1371" s="285" t="s">
        <v>2481</v>
      </c>
      <c r="E1371" s="17" t="s">
        <v>19</v>
      </c>
      <c r="F1371" s="286">
        <v>1</v>
      </c>
      <c r="G1371" s="38"/>
      <c r="H1371" s="44"/>
    </row>
    <row r="1372" s="2" customFormat="1" ht="16.8" customHeight="1">
      <c r="A1372" s="38"/>
      <c r="B1372" s="44"/>
      <c r="C1372" s="281" t="s">
        <v>2488</v>
      </c>
      <c r="D1372" s="282" t="s">
        <v>2488</v>
      </c>
      <c r="E1372" s="283" t="s">
        <v>19</v>
      </c>
      <c r="F1372" s="284">
        <v>1</v>
      </c>
      <c r="G1372" s="38"/>
      <c r="H1372" s="44"/>
    </row>
    <row r="1373" s="2" customFormat="1" ht="16.8" customHeight="1">
      <c r="A1373" s="38"/>
      <c r="B1373" s="44"/>
      <c r="C1373" s="285" t="s">
        <v>2488</v>
      </c>
      <c r="D1373" s="285" t="s">
        <v>2489</v>
      </c>
      <c r="E1373" s="17" t="s">
        <v>19</v>
      </c>
      <c r="F1373" s="286">
        <v>1</v>
      </c>
      <c r="G1373" s="38"/>
      <c r="H1373" s="44"/>
    </row>
    <row r="1374" s="2" customFormat="1" ht="16.8" customHeight="1">
      <c r="A1374" s="38"/>
      <c r="B1374" s="44"/>
      <c r="C1374" s="281" t="s">
        <v>2012</v>
      </c>
      <c r="D1374" s="282" t="s">
        <v>2012</v>
      </c>
      <c r="E1374" s="283" t="s">
        <v>19</v>
      </c>
      <c r="F1374" s="284">
        <v>1</v>
      </c>
      <c r="G1374" s="38"/>
      <c r="H1374" s="44"/>
    </row>
    <row r="1375" s="2" customFormat="1" ht="16.8" customHeight="1">
      <c r="A1375" s="38"/>
      <c r="B1375" s="44"/>
      <c r="C1375" s="285" t="s">
        <v>2012</v>
      </c>
      <c r="D1375" s="285" t="s">
        <v>2493</v>
      </c>
      <c r="E1375" s="17" t="s">
        <v>19</v>
      </c>
      <c r="F1375" s="286">
        <v>1</v>
      </c>
      <c r="G1375" s="38"/>
      <c r="H1375" s="44"/>
    </row>
    <row r="1376" s="2" customFormat="1" ht="16.8" customHeight="1">
      <c r="A1376" s="38"/>
      <c r="B1376" s="44"/>
      <c r="C1376" s="281" t="s">
        <v>238</v>
      </c>
      <c r="D1376" s="282" t="s">
        <v>238</v>
      </c>
      <c r="E1376" s="283" t="s">
        <v>19</v>
      </c>
      <c r="F1376" s="284">
        <v>76.5</v>
      </c>
      <c r="G1376" s="38"/>
      <c r="H1376" s="44"/>
    </row>
    <row r="1377" s="2" customFormat="1" ht="16.8" customHeight="1">
      <c r="A1377" s="38"/>
      <c r="B1377" s="44"/>
      <c r="C1377" s="285" t="s">
        <v>238</v>
      </c>
      <c r="D1377" s="285" t="s">
        <v>2187</v>
      </c>
      <c r="E1377" s="17" t="s">
        <v>19</v>
      </c>
      <c r="F1377" s="286">
        <v>76.5</v>
      </c>
      <c r="G1377" s="38"/>
      <c r="H1377" s="44"/>
    </row>
    <row r="1378" s="2" customFormat="1" ht="16.8" customHeight="1">
      <c r="A1378" s="38"/>
      <c r="B1378" s="44"/>
      <c r="C1378" s="281" t="s">
        <v>271</v>
      </c>
      <c r="D1378" s="282" t="s">
        <v>271</v>
      </c>
      <c r="E1378" s="283" t="s">
        <v>19</v>
      </c>
      <c r="F1378" s="284">
        <v>119.16</v>
      </c>
      <c r="G1378" s="38"/>
      <c r="H1378" s="44"/>
    </row>
    <row r="1379" s="2" customFormat="1" ht="16.8" customHeight="1">
      <c r="A1379" s="38"/>
      <c r="B1379" s="44"/>
      <c r="C1379" s="285" t="s">
        <v>271</v>
      </c>
      <c r="D1379" s="285" t="s">
        <v>2191</v>
      </c>
      <c r="E1379" s="17" t="s">
        <v>19</v>
      </c>
      <c r="F1379" s="286">
        <v>119.16</v>
      </c>
      <c r="G1379" s="38"/>
      <c r="H1379" s="44"/>
    </row>
    <row r="1380" s="2" customFormat="1" ht="16.8" customHeight="1">
      <c r="A1380" s="38"/>
      <c r="B1380" s="44"/>
      <c r="C1380" s="281" t="s">
        <v>322</v>
      </c>
      <c r="D1380" s="282" t="s">
        <v>322</v>
      </c>
      <c r="E1380" s="283" t="s">
        <v>19</v>
      </c>
      <c r="F1380" s="284">
        <v>3.3300000000000001</v>
      </c>
      <c r="G1380" s="38"/>
      <c r="H1380" s="44"/>
    </row>
    <row r="1381" s="2" customFormat="1" ht="16.8" customHeight="1">
      <c r="A1381" s="38"/>
      <c r="B1381" s="44"/>
      <c r="C1381" s="285" t="s">
        <v>322</v>
      </c>
      <c r="D1381" s="285" t="s">
        <v>3328</v>
      </c>
      <c r="E1381" s="17" t="s">
        <v>19</v>
      </c>
      <c r="F1381" s="286">
        <v>3.3300000000000001</v>
      </c>
      <c r="G1381" s="38"/>
      <c r="H1381" s="44"/>
    </row>
    <row r="1382" s="2" customFormat="1" ht="16.8" customHeight="1">
      <c r="A1382" s="38"/>
      <c r="B1382" s="44"/>
      <c r="C1382" s="281" t="s">
        <v>317</v>
      </c>
      <c r="D1382" s="282" t="s">
        <v>317</v>
      </c>
      <c r="E1382" s="283" t="s">
        <v>19</v>
      </c>
      <c r="F1382" s="284">
        <v>8.8000000000000007</v>
      </c>
      <c r="G1382" s="38"/>
      <c r="H1382" s="44"/>
    </row>
    <row r="1383" s="2" customFormat="1" ht="16.8" customHeight="1">
      <c r="A1383" s="38"/>
      <c r="B1383" s="44"/>
      <c r="C1383" s="285" t="s">
        <v>317</v>
      </c>
      <c r="D1383" s="285" t="s">
        <v>2198</v>
      </c>
      <c r="E1383" s="17" t="s">
        <v>19</v>
      </c>
      <c r="F1383" s="286">
        <v>8.8000000000000007</v>
      </c>
      <c r="G1383" s="38"/>
      <c r="H1383" s="44"/>
    </row>
    <row r="1384" s="2" customFormat="1" ht="16.8" customHeight="1">
      <c r="A1384" s="38"/>
      <c r="B1384" s="44"/>
      <c r="C1384" s="281" t="s">
        <v>306</v>
      </c>
      <c r="D1384" s="282" t="s">
        <v>306</v>
      </c>
      <c r="E1384" s="283" t="s">
        <v>19</v>
      </c>
      <c r="F1384" s="284">
        <v>43.188000000000002</v>
      </c>
      <c r="G1384" s="38"/>
      <c r="H1384" s="44"/>
    </row>
    <row r="1385" s="2" customFormat="1" ht="16.8" customHeight="1">
      <c r="A1385" s="38"/>
      <c r="B1385" s="44"/>
      <c r="C1385" s="285" t="s">
        <v>306</v>
      </c>
      <c r="D1385" s="285" t="s">
        <v>2202</v>
      </c>
      <c r="E1385" s="17" t="s">
        <v>19</v>
      </c>
      <c r="F1385" s="286">
        <v>43.188000000000002</v>
      </c>
      <c r="G1385" s="38"/>
      <c r="H1385" s="44"/>
    </row>
    <row r="1386" s="2" customFormat="1" ht="16.8" customHeight="1">
      <c r="A1386" s="38"/>
      <c r="B1386" s="44"/>
      <c r="C1386" s="281" t="s">
        <v>280</v>
      </c>
      <c r="D1386" s="282" t="s">
        <v>280</v>
      </c>
      <c r="E1386" s="283" t="s">
        <v>19</v>
      </c>
      <c r="F1386" s="284">
        <v>111</v>
      </c>
      <c r="G1386" s="38"/>
      <c r="H1386" s="44"/>
    </row>
    <row r="1387" s="2" customFormat="1" ht="16.8" customHeight="1">
      <c r="A1387" s="38"/>
      <c r="B1387" s="44"/>
      <c r="C1387" s="285" t="s">
        <v>280</v>
      </c>
      <c r="D1387" s="285" t="s">
        <v>3329</v>
      </c>
      <c r="E1387" s="17" t="s">
        <v>19</v>
      </c>
      <c r="F1387" s="286">
        <v>111</v>
      </c>
      <c r="G1387" s="38"/>
      <c r="H1387" s="44"/>
    </row>
    <row r="1388" s="2" customFormat="1" ht="16.8" customHeight="1">
      <c r="A1388" s="38"/>
      <c r="B1388" s="44"/>
      <c r="C1388" s="281" t="s">
        <v>294</v>
      </c>
      <c r="D1388" s="282" t="s">
        <v>294</v>
      </c>
      <c r="E1388" s="283" t="s">
        <v>19</v>
      </c>
      <c r="F1388" s="284">
        <v>111</v>
      </c>
      <c r="G1388" s="38"/>
      <c r="H1388" s="44"/>
    </row>
    <row r="1389" s="2" customFormat="1" ht="16.8" customHeight="1">
      <c r="A1389" s="38"/>
      <c r="B1389" s="44"/>
      <c r="C1389" s="285" t="s">
        <v>294</v>
      </c>
      <c r="D1389" s="285" t="s">
        <v>3329</v>
      </c>
      <c r="E1389" s="17" t="s">
        <v>19</v>
      </c>
      <c r="F1389" s="286">
        <v>111</v>
      </c>
      <c r="G1389" s="38"/>
      <c r="H1389" s="44"/>
    </row>
    <row r="1390" s="2" customFormat="1" ht="16.8" customHeight="1">
      <c r="A1390" s="38"/>
      <c r="B1390" s="44"/>
      <c r="C1390" s="281" t="s">
        <v>361</v>
      </c>
      <c r="D1390" s="282" t="s">
        <v>361</v>
      </c>
      <c r="E1390" s="283" t="s">
        <v>19</v>
      </c>
      <c r="F1390" s="284">
        <v>42</v>
      </c>
      <c r="G1390" s="38"/>
      <c r="H1390" s="44"/>
    </row>
    <row r="1391" s="2" customFormat="1" ht="16.8" customHeight="1">
      <c r="A1391" s="38"/>
      <c r="B1391" s="44"/>
      <c r="C1391" s="285" t="s">
        <v>361</v>
      </c>
      <c r="D1391" s="285" t="s">
        <v>2248</v>
      </c>
      <c r="E1391" s="17" t="s">
        <v>19</v>
      </c>
      <c r="F1391" s="286">
        <v>42</v>
      </c>
      <c r="G1391" s="38"/>
      <c r="H1391" s="44"/>
    </row>
    <row r="1392" s="2" customFormat="1" ht="16.8" customHeight="1">
      <c r="A1392" s="38"/>
      <c r="B1392" s="44"/>
      <c r="C1392" s="281" t="s">
        <v>366</v>
      </c>
      <c r="D1392" s="282" t="s">
        <v>366</v>
      </c>
      <c r="E1392" s="283" t="s">
        <v>19</v>
      </c>
      <c r="F1392" s="284">
        <v>28</v>
      </c>
      <c r="G1392" s="38"/>
      <c r="H1392" s="44"/>
    </row>
    <row r="1393" s="2" customFormat="1" ht="16.8" customHeight="1">
      <c r="A1393" s="38"/>
      <c r="B1393" s="44"/>
      <c r="C1393" s="285" t="s">
        <v>366</v>
      </c>
      <c r="D1393" s="285" t="s">
        <v>2252</v>
      </c>
      <c r="E1393" s="17" t="s">
        <v>19</v>
      </c>
      <c r="F1393" s="286">
        <v>28</v>
      </c>
      <c r="G1393" s="38"/>
      <c r="H1393" s="44"/>
    </row>
    <row r="1394" s="2" customFormat="1" ht="16.8" customHeight="1">
      <c r="A1394" s="38"/>
      <c r="B1394" s="44"/>
      <c r="C1394" s="281" t="s">
        <v>370</v>
      </c>
      <c r="D1394" s="282" t="s">
        <v>370</v>
      </c>
      <c r="E1394" s="283" t="s">
        <v>19</v>
      </c>
      <c r="F1394" s="284">
        <v>16</v>
      </c>
      <c r="G1394" s="38"/>
      <c r="H1394" s="44"/>
    </row>
    <row r="1395" s="2" customFormat="1" ht="16.8" customHeight="1">
      <c r="A1395" s="38"/>
      <c r="B1395" s="44"/>
      <c r="C1395" s="285" t="s">
        <v>370</v>
      </c>
      <c r="D1395" s="285" t="s">
        <v>2256</v>
      </c>
      <c r="E1395" s="17" t="s">
        <v>19</v>
      </c>
      <c r="F1395" s="286">
        <v>16</v>
      </c>
      <c r="G1395" s="38"/>
      <c r="H1395" s="44"/>
    </row>
    <row r="1396" s="2" customFormat="1" ht="16.8" customHeight="1">
      <c r="A1396" s="38"/>
      <c r="B1396" s="44"/>
      <c r="C1396" s="281" t="s">
        <v>419</v>
      </c>
      <c r="D1396" s="282" t="s">
        <v>419</v>
      </c>
      <c r="E1396" s="283" t="s">
        <v>19</v>
      </c>
      <c r="F1396" s="284">
        <v>9.5899999999999999</v>
      </c>
      <c r="G1396" s="38"/>
      <c r="H1396" s="44"/>
    </row>
    <row r="1397" s="2" customFormat="1" ht="16.8" customHeight="1">
      <c r="A1397" s="38"/>
      <c r="B1397" s="44"/>
      <c r="C1397" s="285" t="s">
        <v>419</v>
      </c>
      <c r="D1397" s="285" t="s">
        <v>2269</v>
      </c>
      <c r="E1397" s="17" t="s">
        <v>19</v>
      </c>
      <c r="F1397" s="286">
        <v>9.5899999999999999</v>
      </c>
      <c r="G1397" s="38"/>
      <c r="H1397" s="44"/>
    </row>
    <row r="1398" s="2" customFormat="1" ht="16.8" customHeight="1">
      <c r="A1398" s="38"/>
      <c r="B1398" s="44"/>
      <c r="C1398" s="281" t="s">
        <v>266</v>
      </c>
      <c r="D1398" s="282" t="s">
        <v>266</v>
      </c>
      <c r="E1398" s="283" t="s">
        <v>19</v>
      </c>
      <c r="F1398" s="284">
        <v>46.619999999999997</v>
      </c>
      <c r="G1398" s="38"/>
      <c r="H1398" s="44"/>
    </row>
    <row r="1399" s="2" customFormat="1" ht="16.8" customHeight="1">
      <c r="A1399" s="38"/>
      <c r="B1399" s="44"/>
      <c r="C1399" s="285" t="s">
        <v>266</v>
      </c>
      <c r="D1399" s="285" t="s">
        <v>3326</v>
      </c>
      <c r="E1399" s="17" t="s">
        <v>19</v>
      </c>
      <c r="F1399" s="286">
        <v>46.619999999999997</v>
      </c>
      <c r="G1399" s="38"/>
      <c r="H1399" s="44"/>
    </row>
    <row r="1400" s="2" customFormat="1" ht="16.8" customHeight="1">
      <c r="A1400" s="38"/>
      <c r="B1400" s="44"/>
      <c r="C1400" s="281" t="s">
        <v>561</v>
      </c>
      <c r="D1400" s="282" t="s">
        <v>561</v>
      </c>
      <c r="E1400" s="283" t="s">
        <v>19</v>
      </c>
      <c r="F1400" s="284">
        <v>19</v>
      </c>
      <c r="G1400" s="38"/>
      <c r="H1400" s="44"/>
    </row>
    <row r="1401" s="2" customFormat="1" ht="16.8" customHeight="1">
      <c r="A1401" s="38"/>
      <c r="B1401" s="44"/>
      <c r="C1401" s="285" t="s">
        <v>561</v>
      </c>
      <c r="D1401" s="285" t="s">
        <v>2284</v>
      </c>
      <c r="E1401" s="17" t="s">
        <v>19</v>
      </c>
      <c r="F1401" s="286">
        <v>19</v>
      </c>
      <c r="G1401" s="38"/>
      <c r="H1401" s="44"/>
    </row>
    <row r="1402" s="2" customFormat="1" ht="16.8" customHeight="1">
      <c r="A1402" s="38"/>
      <c r="B1402" s="44"/>
      <c r="C1402" s="281" t="s">
        <v>564</v>
      </c>
      <c r="D1402" s="282" t="s">
        <v>564</v>
      </c>
      <c r="E1402" s="283" t="s">
        <v>19</v>
      </c>
      <c r="F1402" s="284">
        <v>18</v>
      </c>
      <c r="G1402" s="38"/>
      <c r="H1402" s="44"/>
    </row>
    <row r="1403" s="2" customFormat="1" ht="16.8" customHeight="1">
      <c r="A1403" s="38"/>
      <c r="B1403" s="44"/>
      <c r="C1403" s="285" t="s">
        <v>564</v>
      </c>
      <c r="D1403" s="285" t="s">
        <v>2287</v>
      </c>
      <c r="E1403" s="17" t="s">
        <v>19</v>
      </c>
      <c r="F1403" s="286">
        <v>18</v>
      </c>
      <c r="G1403" s="38"/>
      <c r="H1403" s="44"/>
    </row>
    <row r="1404" s="2" customFormat="1" ht="16.8" customHeight="1">
      <c r="A1404" s="38"/>
      <c r="B1404" s="44"/>
      <c r="C1404" s="281" t="s">
        <v>430</v>
      </c>
      <c r="D1404" s="282" t="s">
        <v>430</v>
      </c>
      <c r="E1404" s="283" t="s">
        <v>19</v>
      </c>
      <c r="F1404" s="284">
        <v>9</v>
      </c>
      <c r="G1404" s="38"/>
      <c r="H1404" s="44"/>
    </row>
    <row r="1405" s="2" customFormat="1" ht="16.8" customHeight="1">
      <c r="A1405" s="38"/>
      <c r="B1405" s="44"/>
      <c r="C1405" s="285" t="s">
        <v>430</v>
      </c>
      <c r="D1405" s="285" t="s">
        <v>2291</v>
      </c>
      <c r="E1405" s="17" t="s">
        <v>19</v>
      </c>
      <c r="F1405" s="286">
        <v>9</v>
      </c>
      <c r="G1405" s="38"/>
      <c r="H1405" s="44"/>
    </row>
    <row r="1406" s="2" customFormat="1" ht="16.8" customHeight="1">
      <c r="A1406" s="38"/>
      <c r="B1406" s="44"/>
      <c r="C1406" s="281" t="s">
        <v>250</v>
      </c>
      <c r="D1406" s="282" t="s">
        <v>250</v>
      </c>
      <c r="E1406" s="283" t="s">
        <v>19</v>
      </c>
      <c r="F1406" s="284">
        <v>46.619999999999997</v>
      </c>
      <c r="G1406" s="38"/>
      <c r="H1406" s="44"/>
    </row>
    <row r="1407" s="2" customFormat="1" ht="16.8" customHeight="1">
      <c r="A1407" s="38"/>
      <c r="B1407" s="44"/>
      <c r="C1407" s="285" t="s">
        <v>250</v>
      </c>
      <c r="D1407" s="285" t="s">
        <v>3326</v>
      </c>
      <c r="E1407" s="17" t="s">
        <v>19</v>
      </c>
      <c r="F1407" s="286">
        <v>46.619999999999997</v>
      </c>
      <c r="G1407" s="38"/>
      <c r="H1407" s="44"/>
    </row>
    <row r="1408" s="2" customFormat="1" ht="16.8" customHeight="1">
      <c r="A1408" s="38"/>
      <c r="B1408" s="44"/>
      <c r="C1408" s="281" t="s">
        <v>641</v>
      </c>
      <c r="D1408" s="282" t="s">
        <v>641</v>
      </c>
      <c r="E1408" s="283" t="s">
        <v>19</v>
      </c>
      <c r="F1408" s="284">
        <v>51</v>
      </c>
      <c r="G1408" s="38"/>
      <c r="H1408" s="44"/>
    </row>
    <row r="1409" s="2" customFormat="1" ht="16.8" customHeight="1">
      <c r="A1409" s="38"/>
      <c r="B1409" s="44"/>
      <c r="C1409" s="285" t="s">
        <v>641</v>
      </c>
      <c r="D1409" s="285" t="s">
        <v>2331</v>
      </c>
      <c r="E1409" s="17" t="s">
        <v>19</v>
      </c>
      <c r="F1409" s="286">
        <v>51</v>
      </c>
      <c r="G1409" s="38"/>
      <c r="H1409" s="44"/>
    </row>
    <row r="1410" s="2" customFormat="1" ht="16.8" customHeight="1">
      <c r="A1410" s="38"/>
      <c r="B1410" s="44"/>
      <c r="C1410" s="281" t="s">
        <v>646</v>
      </c>
      <c r="D1410" s="282" t="s">
        <v>646</v>
      </c>
      <c r="E1410" s="283" t="s">
        <v>19</v>
      </c>
      <c r="F1410" s="284">
        <v>27</v>
      </c>
      <c r="G1410" s="38"/>
      <c r="H1410" s="44"/>
    </row>
    <row r="1411" s="2" customFormat="1" ht="16.8" customHeight="1">
      <c r="A1411" s="38"/>
      <c r="B1411" s="44"/>
      <c r="C1411" s="285" t="s">
        <v>646</v>
      </c>
      <c r="D1411" s="285" t="s">
        <v>2335</v>
      </c>
      <c r="E1411" s="17" t="s">
        <v>19</v>
      </c>
      <c r="F1411" s="286">
        <v>27</v>
      </c>
      <c r="G1411" s="38"/>
      <c r="H1411" s="44"/>
    </row>
    <row r="1412" s="2" customFormat="1" ht="16.8" customHeight="1">
      <c r="A1412" s="38"/>
      <c r="B1412" s="44"/>
      <c r="C1412" s="281" t="s">
        <v>605</v>
      </c>
      <c r="D1412" s="282" t="s">
        <v>605</v>
      </c>
      <c r="E1412" s="283" t="s">
        <v>19</v>
      </c>
      <c r="F1412" s="284">
        <v>7</v>
      </c>
      <c r="G1412" s="38"/>
      <c r="H1412" s="44"/>
    </row>
    <row r="1413" s="2" customFormat="1" ht="16.8" customHeight="1">
      <c r="A1413" s="38"/>
      <c r="B1413" s="44"/>
      <c r="C1413" s="285" t="s">
        <v>605</v>
      </c>
      <c r="D1413" s="285" t="s">
        <v>2344</v>
      </c>
      <c r="E1413" s="17" t="s">
        <v>19</v>
      </c>
      <c r="F1413" s="286">
        <v>7</v>
      </c>
      <c r="G1413" s="38"/>
      <c r="H1413" s="44"/>
    </row>
    <row r="1414" s="2" customFormat="1" ht="16.8" customHeight="1">
      <c r="A1414" s="38"/>
      <c r="B1414" s="44"/>
      <c r="C1414" s="281" t="s">
        <v>256</v>
      </c>
      <c r="D1414" s="282" t="s">
        <v>256</v>
      </c>
      <c r="E1414" s="283" t="s">
        <v>19</v>
      </c>
      <c r="F1414" s="284">
        <v>527.39999999999998</v>
      </c>
      <c r="G1414" s="38"/>
      <c r="H1414" s="44"/>
    </row>
    <row r="1415" s="2" customFormat="1" ht="16.8" customHeight="1">
      <c r="A1415" s="38"/>
      <c r="B1415" s="44"/>
      <c r="C1415" s="285" t="s">
        <v>256</v>
      </c>
      <c r="D1415" s="285" t="s">
        <v>2174</v>
      </c>
      <c r="E1415" s="17" t="s">
        <v>19</v>
      </c>
      <c r="F1415" s="286">
        <v>527.39999999999998</v>
      </c>
      <c r="G1415" s="38"/>
      <c r="H1415" s="44"/>
    </row>
    <row r="1416" s="2" customFormat="1" ht="16.8" customHeight="1">
      <c r="A1416" s="38"/>
      <c r="B1416" s="44"/>
      <c r="C1416" s="281" t="s">
        <v>651</v>
      </c>
      <c r="D1416" s="282" t="s">
        <v>651</v>
      </c>
      <c r="E1416" s="283" t="s">
        <v>19</v>
      </c>
      <c r="F1416" s="284">
        <v>36</v>
      </c>
      <c r="G1416" s="38"/>
      <c r="H1416" s="44"/>
    </row>
    <row r="1417" s="2" customFormat="1" ht="16.8" customHeight="1">
      <c r="A1417" s="38"/>
      <c r="B1417" s="44"/>
      <c r="C1417" s="285" t="s">
        <v>651</v>
      </c>
      <c r="D1417" s="285" t="s">
        <v>2357</v>
      </c>
      <c r="E1417" s="17" t="s">
        <v>19</v>
      </c>
      <c r="F1417" s="286">
        <v>36</v>
      </c>
      <c r="G1417" s="38"/>
      <c r="H1417" s="44"/>
    </row>
    <row r="1418" s="2" customFormat="1" ht="16.8" customHeight="1">
      <c r="A1418" s="38"/>
      <c r="B1418" s="44"/>
      <c r="C1418" s="281" t="s">
        <v>590</v>
      </c>
      <c r="D1418" s="282" t="s">
        <v>590</v>
      </c>
      <c r="E1418" s="283" t="s">
        <v>19</v>
      </c>
      <c r="F1418" s="284">
        <v>44</v>
      </c>
      <c r="G1418" s="38"/>
      <c r="H1418" s="44"/>
    </row>
    <row r="1419" s="2" customFormat="1" ht="16.8" customHeight="1">
      <c r="A1419" s="38"/>
      <c r="B1419" s="44"/>
      <c r="C1419" s="285" t="s">
        <v>590</v>
      </c>
      <c r="D1419" s="285" t="s">
        <v>2361</v>
      </c>
      <c r="E1419" s="17" t="s">
        <v>19</v>
      </c>
      <c r="F1419" s="286">
        <v>44</v>
      </c>
      <c r="G1419" s="38"/>
      <c r="H1419" s="44"/>
    </row>
    <row r="1420" s="2" customFormat="1" ht="16.8" customHeight="1">
      <c r="A1420" s="38"/>
      <c r="B1420" s="44"/>
      <c r="C1420" s="281" t="s">
        <v>593</v>
      </c>
      <c r="D1420" s="282" t="s">
        <v>593</v>
      </c>
      <c r="E1420" s="283" t="s">
        <v>19</v>
      </c>
      <c r="F1420" s="284">
        <v>88</v>
      </c>
      <c r="G1420" s="38"/>
      <c r="H1420" s="44"/>
    </row>
    <row r="1421" s="2" customFormat="1" ht="16.8" customHeight="1">
      <c r="A1421" s="38"/>
      <c r="B1421" s="44"/>
      <c r="C1421" s="285" t="s">
        <v>593</v>
      </c>
      <c r="D1421" s="285" t="s">
        <v>2365</v>
      </c>
      <c r="E1421" s="17" t="s">
        <v>19</v>
      </c>
      <c r="F1421" s="286">
        <v>88</v>
      </c>
      <c r="G1421" s="38"/>
      <c r="H1421" s="44"/>
    </row>
    <row r="1422" s="2" customFormat="1" ht="16.8" customHeight="1">
      <c r="A1422" s="38"/>
      <c r="B1422" s="44"/>
      <c r="C1422" s="281" t="s">
        <v>595</v>
      </c>
      <c r="D1422" s="282" t="s">
        <v>595</v>
      </c>
      <c r="E1422" s="283" t="s">
        <v>19</v>
      </c>
      <c r="F1422" s="284">
        <v>22</v>
      </c>
      <c r="G1422" s="38"/>
      <c r="H1422" s="44"/>
    </row>
    <row r="1423" s="2" customFormat="1" ht="16.8" customHeight="1">
      <c r="A1423" s="38"/>
      <c r="B1423" s="44"/>
      <c r="C1423" s="285" t="s">
        <v>595</v>
      </c>
      <c r="D1423" s="285" t="s">
        <v>2369</v>
      </c>
      <c r="E1423" s="17" t="s">
        <v>19</v>
      </c>
      <c r="F1423" s="286">
        <v>22</v>
      </c>
      <c r="G1423" s="38"/>
      <c r="H1423" s="44"/>
    </row>
    <row r="1424" s="2" customFormat="1" ht="16.8" customHeight="1">
      <c r="A1424" s="38"/>
      <c r="B1424" s="44"/>
      <c r="C1424" s="281" t="s">
        <v>261</v>
      </c>
      <c r="D1424" s="282" t="s">
        <v>261</v>
      </c>
      <c r="E1424" s="283" t="s">
        <v>19</v>
      </c>
      <c r="F1424" s="284">
        <v>46.619999999999997</v>
      </c>
      <c r="G1424" s="38"/>
      <c r="H1424" s="44"/>
    </row>
    <row r="1425" s="2" customFormat="1" ht="16.8" customHeight="1">
      <c r="A1425" s="38"/>
      <c r="B1425" s="44"/>
      <c r="C1425" s="285" t="s">
        <v>261</v>
      </c>
      <c r="D1425" s="285" t="s">
        <v>3326</v>
      </c>
      <c r="E1425" s="17" t="s">
        <v>19</v>
      </c>
      <c r="F1425" s="286">
        <v>46.619999999999997</v>
      </c>
      <c r="G1425" s="38"/>
      <c r="H1425" s="44"/>
    </row>
    <row r="1426" s="2" customFormat="1" ht="16.8" customHeight="1">
      <c r="A1426" s="38"/>
      <c r="B1426" s="44"/>
      <c r="C1426" s="281" t="s">
        <v>1128</v>
      </c>
      <c r="D1426" s="282" t="s">
        <v>1128</v>
      </c>
      <c r="E1426" s="283" t="s">
        <v>19</v>
      </c>
      <c r="F1426" s="284">
        <v>6</v>
      </c>
      <c r="G1426" s="38"/>
      <c r="H1426" s="44"/>
    </row>
    <row r="1427" s="2" customFormat="1" ht="16.8" customHeight="1">
      <c r="A1427" s="38"/>
      <c r="B1427" s="44"/>
      <c r="C1427" s="285" t="s">
        <v>1128</v>
      </c>
      <c r="D1427" s="285" t="s">
        <v>2406</v>
      </c>
      <c r="E1427" s="17" t="s">
        <v>19</v>
      </c>
      <c r="F1427" s="286">
        <v>6</v>
      </c>
      <c r="G1427" s="38"/>
      <c r="H1427" s="44"/>
    </row>
    <row r="1428" s="2" customFormat="1" ht="16.8" customHeight="1">
      <c r="A1428" s="38"/>
      <c r="B1428" s="44"/>
      <c r="C1428" s="281" t="s">
        <v>289</v>
      </c>
      <c r="D1428" s="282" t="s">
        <v>289</v>
      </c>
      <c r="E1428" s="283" t="s">
        <v>19</v>
      </c>
      <c r="F1428" s="284">
        <v>210.96000000000001</v>
      </c>
      <c r="G1428" s="38"/>
      <c r="H1428" s="44"/>
    </row>
    <row r="1429" s="2" customFormat="1" ht="16.8" customHeight="1">
      <c r="A1429" s="38"/>
      <c r="B1429" s="44"/>
      <c r="C1429" s="285" t="s">
        <v>289</v>
      </c>
      <c r="D1429" s="285" t="s">
        <v>2181</v>
      </c>
      <c r="E1429" s="17" t="s">
        <v>19</v>
      </c>
      <c r="F1429" s="286">
        <v>210.96000000000001</v>
      </c>
      <c r="G1429" s="38"/>
      <c r="H1429" s="44"/>
    </row>
    <row r="1430" s="2" customFormat="1" ht="16.8" customHeight="1">
      <c r="A1430" s="38"/>
      <c r="B1430" s="44"/>
      <c r="C1430" s="281" t="s">
        <v>1429</v>
      </c>
      <c r="D1430" s="282" t="s">
        <v>1429</v>
      </c>
      <c r="E1430" s="283" t="s">
        <v>19</v>
      </c>
      <c r="F1430" s="284">
        <v>117</v>
      </c>
      <c r="G1430" s="38"/>
      <c r="H1430" s="44"/>
    </row>
    <row r="1431" s="2" customFormat="1" ht="16.8" customHeight="1">
      <c r="A1431" s="38"/>
      <c r="B1431" s="44"/>
      <c r="C1431" s="285" t="s">
        <v>1429</v>
      </c>
      <c r="D1431" s="285" t="s">
        <v>2416</v>
      </c>
      <c r="E1431" s="17" t="s">
        <v>19</v>
      </c>
      <c r="F1431" s="286">
        <v>117</v>
      </c>
      <c r="G1431" s="38"/>
      <c r="H1431" s="44"/>
    </row>
    <row r="1432" s="2" customFormat="1" ht="16.8" customHeight="1">
      <c r="A1432" s="38"/>
      <c r="B1432" s="44"/>
      <c r="C1432" s="281" t="s">
        <v>1159</v>
      </c>
      <c r="D1432" s="282" t="s">
        <v>1159</v>
      </c>
      <c r="E1432" s="283" t="s">
        <v>19</v>
      </c>
      <c r="F1432" s="284">
        <v>117</v>
      </c>
      <c r="G1432" s="38"/>
      <c r="H1432" s="44"/>
    </row>
    <row r="1433" s="2" customFormat="1" ht="16.8" customHeight="1">
      <c r="A1433" s="38"/>
      <c r="B1433" s="44"/>
      <c r="C1433" s="285" t="s">
        <v>1159</v>
      </c>
      <c r="D1433" s="285" t="s">
        <v>2416</v>
      </c>
      <c r="E1433" s="17" t="s">
        <v>19</v>
      </c>
      <c r="F1433" s="286">
        <v>117</v>
      </c>
      <c r="G1433" s="38"/>
      <c r="H1433" s="44"/>
    </row>
    <row r="1434" s="2" customFormat="1" ht="16.8" customHeight="1">
      <c r="A1434" s="38"/>
      <c r="B1434" s="44"/>
      <c r="C1434" s="281" t="s">
        <v>1915</v>
      </c>
      <c r="D1434" s="282" t="s">
        <v>1915</v>
      </c>
      <c r="E1434" s="283" t="s">
        <v>19</v>
      </c>
      <c r="F1434" s="284">
        <v>4</v>
      </c>
      <c r="G1434" s="38"/>
      <c r="H1434" s="44"/>
    </row>
    <row r="1435" s="2" customFormat="1" ht="16.8" customHeight="1">
      <c r="A1435" s="38"/>
      <c r="B1435" s="44"/>
      <c r="C1435" s="285" t="s">
        <v>1915</v>
      </c>
      <c r="D1435" s="285" t="s">
        <v>1131</v>
      </c>
      <c r="E1435" s="17" t="s">
        <v>19</v>
      </c>
      <c r="F1435" s="286">
        <v>4</v>
      </c>
      <c r="G1435" s="38"/>
      <c r="H1435" s="44"/>
    </row>
    <row r="1436" s="2" customFormat="1" ht="16.8" customHeight="1">
      <c r="A1436" s="38"/>
      <c r="B1436" s="44"/>
      <c r="C1436" s="281" t="s">
        <v>125</v>
      </c>
      <c r="D1436" s="282" t="s">
        <v>125</v>
      </c>
      <c r="E1436" s="283" t="s">
        <v>19</v>
      </c>
      <c r="F1436" s="284">
        <v>26.640000000000001</v>
      </c>
      <c r="G1436" s="38"/>
      <c r="H1436" s="44"/>
    </row>
    <row r="1437" s="2" customFormat="1" ht="16.8" customHeight="1">
      <c r="A1437" s="38"/>
      <c r="B1437" s="44"/>
      <c r="C1437" s="285" t="s">
        <v>125</v>
      </c>
      <c r="D1437" s="285" t="s">
        <v>3330</v>
      </c>
      <c r="E1437" s="17" t="s">
        <v>19</v>
      </c>
      <c r="F1437" s="286">
        <v>26.640000000000001</v>
      </c>
      <c r="G1437" s="38"/>
      <c r="H1437" s="44"/>
    </row>
    <row r="1438" s="2" customFormat="1" ht="16.8" customHeight="1">
      <c r="A1438" s="38"/>
      <c r="B1438" s="44"/>
      <c r="C1438" s="281" t="s">
        <v>2461</v>
      </c>
      <c r="D1438" s="282" t="s">
        <v>2461</v>
      </c>
      <c r="E1438" s="283" t="s">
        <v>19</v>
      </c>
      <c r="F1438" s="284">
        <v>1</v>
      </c>
      <c r="G1438" s="38"/>
      <c r="H1438" s="44"/>
    </row>
    <row r="1439" s="2" customFormat="1" ht="16.8" customHeight="1">
      <c r="A1439" s="38"/>
      <c r="B1439" s="44"/>
      <c r="C1439" s="285" t="s">
        <v>2461</v>
      </c>
      <c r="D1439" s="285" t="s">
        <v>2462</v>
      </c>
      <c r="E1439" s="17" t="s">
        <v>19</v>
      </c>
      <c r="F1439" s="286">
        <v>1</v>
      </c>
      <c r="G1439" s="38"/>
      <c r="H1439" s="44"/>
    </row>
    <row r="1440" s="2" customFormat="1" ht="16.8" customHeight="1">
      <c r="A1440" s="38"/>
      <c r="B1440" s="44"/>
      <c r="C1440" s="281" t="s">
        <v>3331</v>
      </c>
      <c r="D1440" s="282" t="s">
        <v>3331</v>
      </c>
      <c r="E1440" s="283" t="s">
        <v>19</v>
      </c>
      <c r="F1440" s="284">
        <v>5.9400000000000004</v>
      </c>
      <c r="G1440" s="38"/>
      <c r="H1440" s="44"/>
    </row>
    <row r="1441" s="2" customFormat="1" ht="16.8" customHeight="1">
      <c r="A1441" s="38"/>
      <c r="B1441" s="44"/>
      <c r="C1441" s="285" t="s">
        <v>3331</v>
      </c>
      <c r="D1441" s="285" t="s">
        <v>3332</v>
      </c>
      <c r="E1441" s="17" t="s">
        <v>19</v>
      </c>
      <c r="F1441" s="286">
        <v>5.9400000000000004</v>
      </c>
      <c r="G1441" s="38"/>
      <c r="H1441" s="44"/>
    </row>
    <row r="1442" s="2" customFormat="1" ht="16.8" customHeight="1">
      <c r="A1442" s="38"/>
      <c r="B1442" s="44"/>
      <c r="C1442" s="281" t="s">
        <v>2954</v>
      </c>
      <c r="D1442" s="282" t="s">
        <v>2954</v>
      </c>
      <c r="E1442" s="283" t="s">
        <v>19</v>
      </c>
      <c r="F1442" s="284">
        <v>2.7000000000000002</v>
      </c>
      <c r="G1442" s="38"/>
      <c r="H1442" s="44"/>
    </row>
    <row r="1443" s="2" customFormat="1" ht="16.8" customHeight="1">
      <c r="A1443" s="38"/>
      <c r="B1443" s="44"/>
      <c r="C1443" s="285" t="s">
        <v>2954</v>
      </c>
      <c r="D1443" s="285" t="s">
        <v>3333</v>
      </c>
      <c r="E1443" s="17" t="s">
        <v>19</v>
      </c>
      <c r="F1443" s="286">
        <v>2.7000000000000002</v>
      </c>
      <c r="G1443" s="38"/>
      <c r="H1443" s="44"/>
    </row>
    <row r="1444" s="2" customFormat="1" ht="16.8" customHeight="1">
      <c r="A1444" s="38"/>
      <c r="B1444" s="44"/>
      <c r="C1444" s="281" t="s">
        <v>2957</v>
      </c>
      <c r="D1444" s="282" t="s">
        <v>2957</v>
      </c>
      <c r="E1444" s="283" t="s">
        <v>19</v>
      </c>
      <c r="F1444" s="284">
        <v>0.54000000000000004</v>
      </c>
      <c r="G1444" s="38"/>
      <c r="H1444" s="44"/>
    </row>
    <row r="1445" s="2" customFormat="1" ht="16.8" customHeight="1">
      <c r="A1445" s="38"/>
      <c r="B1445" s="44"/>
      <c r="C1445" s="285" t="s">
        <v>2957</v>
      </c>
      <c r="D1445" s="285" t="s">
        <v>3334</v>
      </c>
      <c r="E1445" s="17" t="s">
        <v>19</v>
      </c>
      <c r="F1445" s="286">
        <v>0.54000000000000004</v>
      </c>
      <c r="G1445" s="38"/>
      <c r="H1445" s="44"/>
    </row>
    <row r="1446" s="2" customFormat="1" ht="16.8" customHeight="1">
      <c r="A1446" s="38"/>
      <c r="B1446" s="44"/>
      <c r="C1446" s="281" t="s">
        <v>3269</v>
      </c>
      <c r="D1446" s="282" t="s">
        <v>3269</v>
      </c>
      <c r="E1446" s="283" t="s">
        <v>19</v>
      </c>
      <c r="F1446" s="284">
        <v>18</v>
      </c>
      <c r="G1446" s="38"/>
      <c r="H1446" s="44"/>
    </row>
    <row r="1447" s="2" customFormat="1" ht="16.8" customHeight="1">
      <c r="A1447" s="38"/>
      <c r="B1447" s="44"/>
      <c r="C1447" s="285" t="s">
        <v>3269</v>
      </c>
      <c r="D1447" s="285" t="s">
        <v>3335</v>
      </c>
      <c r="E1447" s="17" t="s">
        <v>19</v>
      </c>
      <c r="F1447" s="286">
        <v>18</v>
      </c>
      <c r="G1447" s="38"/>
      <c r="H1447" s="44"/>
    </row>
    <row r="1448" s="2" customFormat="1" ht="16.8" customHeight="1">
      <c r="A1448" s="38"/>
      <c r="B1448" s="44"/>
      <c r="C1448" s="281" t="s">
        <v>3124</v>
      </c>
      <c r="D1448" s="282" t="s">
        <v>3124</v>
      </c>
      <c r="E1448" s="283" t="s">
        <v>19</v>
      </c>
      <c r="F1448" s="284">
        <v>18</v>
      </c>
      <c r="G1448" s="38"/>
      <c r="H1448" s="44"/>
    </row>
    <row r="1449" s="2" customFormat="1" ht="16.8" customHeight="1">
      <c r="A1449" s="38"/>
      <c r="B1449" s="44"/>
      <c r="C1449" s="285" t="s">
        <v>3124</v>
      </c>
      <c r="D1449" s="285" t="s">
        <v>3336</v>
      </c>
      <c r="E1449" s="17" t="s">
        <v>19</v>
      </c>
      <c r="F1449" s="286">
        <v>18</v>
      </c>
      <c r="G1449" s="38"/>
      <c r="H1449" s="44"/>
    </row>
    <row r="1450" s="2" customFormat="1" ht="16.8" customHeight="1">
      <c r="A1450" s="38"/>
      <c r="B1450" s="44"/>
      <c r="C1450" s="281" t="s">
        <v>3005</v>
      </c>
      <c r="D1450" s="282" t="s">
        <v>3005</v>
      </c>
      <c r="E1450" s="283" t="s">
        <v>19</v>
      </c>
      <c r="F1450" s="284">
        <v>5.9400000000000004</v>
      </c>
      <c r="G1450" s="38"/>
      <c r="H1450" s="44"/>
    </row>
    <row r="1451" s="2" customFormat="1" ht="16.8" customHeight="1">
      <c r="A1451" s="38"/>
      <c r="B1451" s="44"/>
      <c r="C1451" s="285" t="s">
        <v>3005</v>
      </c>
      <c r="D1451" s="285" t="s">
        <v>3332</v>
      </c>
      <c r="E1451" s="17" t="s">
        <v>19</v>
      </c>
      <c r="F1451" s="286">
        <v>5.9400000000000004</v>
      </c>
      <c r="G1451" s="38"/>
      <c r="H1451" s="44"/>
    </row>
    <row r="1452" s="2" customFormat="1" ht="16.8" customHeight="1">
      <c r="A1452" s="38"/>
      <c r="B1452" s="44"/>
      <c r="C1452" s="281" t="s">
        <v>3008</v>
      </c>
      <c r="D1452" s="282" t="s">
        <v>3008</v>
      </c>
      <c r="E1452" s="283" t="s">
        <v>19</v>
      </c>
      <c r="F1452" s="284">
        <v>5.9400000000000004</v>
      </c>
      <c r="G1452" s="38"/>
      <c r="H1452" s="44"/>
    </row>
    <row r="1453" s="2" customFormat="1" ht="16.8" customHeight="1">
      <c r="A1453" s="38"/>
      <c r="B1453" s="44"/>
      <c r="C1453" s="285" t="s">
        <v>3008</v>
      </c>
      <c r="D1453" s="285" t="s">
        <v>3332</v>
      </c>
      <c r="E1453" s="17" t="s">
        <v>19</v>
      </c>
      <c r="F1453" s="286">
        <v>5.9400000000000004</v>
      </c>
      <c r="G1453" s="38"/>
      <c r="H1453" s="44"/>
    </row>
    <row r="1454" s="2" customFormat="1" ht="16.8" customHeight="1">
      <c r="A1454" s="38"/>
      <c r="B1454" s="44"/>
      <c r="C1454" s="281" t="s">
        <v>3138</v>
      </c>
      <c r="D1454" s="282" t="s">
        <v>3138</v>
      </c>
      <c r="E1454" s="283" t="s">
        <v>19</v>
      </c>
      <c r="F1454" s="284">
        <v>5.9400000000000004</v>
      </c>
      <c r="G1454" s="38"/>
      <c r="H1454" s="44"/>
    </row>
    <row r="1455" s="2" customFormat="1" ht="16.8" customHeight="1">
      <c r="A1455" s="38"/>
      <c r="B1455" s="44"/>
      <c r="C1455" s="285" t="s">
        <v>3138</v>
      </c>
      <c r="D1455" s="285" t="s">
        <v>3332</v>
      </c>
      <c r="E1455" s="17" t="s">
        <v>19</v>
      </c>
      <c r="F1455" s="286">
        <v>5.9400000000000004</v>
      </c>
      <c r="G1455" s="38"/>
      <c r="H1455" s="44"/>
    </row>
    <row r="1456" s="2" customFormat="1" ht="16.8" customHeight="1">
      <c r="A1456" s="38"/>
      <c r="B1456" s="44"/>
      <c r="C1456" s="281" t="s">
        <v>3016</v>
      </c>
      <c r="D1456" s="282" t="s">
        <v>3016</v>
      </c>
      <c r="E1456" s="283" t="s">
        <v>19</v>
      </c>
      <c r="F1456" s="284">
        <v>2.7000000000000002</v>
      </c>
      <c r="G1456" s="38"/>
      <c r="H1456" s="44"/>
    </row>
    <row r="1457" s="2" customFormat="1" ht="16.8" customHeight="1">
      <c r="A1457" s="38"/>
      <c r="B1457" s="44"/>
      <c r="C1457" s="285" t="s">
        <v>3016</v>
      </c>
      <c r="D1457" s="285" t="s">
        <v>3337</v>
      </c>
      <c r="E1457" s="17" t="s">
        <v>19</v>
      </c>
      <c r="F1457" s="286">
        <v>2.7000000000000002</v>
      </c>
      <c r="G1457" s="38"/>
      <c r="H1457" s="44"/>
    </row>
    <row r="1458" s="2" customFormat="1" ht="16.8" customHeight="1">
      <c r="A1458" s="38"/>
      <c r="B1458" s="44"/>
      <c r="C1458" s="281" t="s">
        <v>3338</v>
      </c>
      <c r="D1458" s="282" t="s">
        <v>3338</v>
      </c>
      <c r="E1458" s="283" t="s">
        <v>19</v>
      </c>
      <c r="F1458" s="284">
        <v>52.920000000000002</v>
      </c>
      <c r="G1458" s="38"/>
      <c r="H1458" s="44"/>
    </row>
    <row r="1459" s="2" customFormat="1" ht="16.8" customHeight="1">
      <c r="A1459" s="38"/>
      <c r="B1459" s="44"/>
      <c r="C1459" s="285" t="s">
        <v>3338</v>
      </c>
      <c r="D1459" s="285" t="s">
        <v>3339</v>
      </c>
      <c r="E1459" s="17" t="s">
        <v>19</v>
      </c>
      <c r="F1459" s="286">
        <v>52.920000000000002</v>
      </c>
      <c r="G1459" s="38"/>
      <c r="H1459" s="44"/>
    </row>
    <row r="1460" s="2" customFormat="1" ht="16.8" customHeight="1">
      <c r="A1460" s="38"/>
      <c r="B1460" s="44"/>
      <c r="C1460" s="281" t="s">
        <v>3340</v>
      </c>
      <c r="D1460" s="282" t="s">
        <v>3340</v>
      </c>
      <c r="E1460" s="283" t="s">
        <v>19</v>
      </c>
      <c r="F1460" s="284">
        <v>18.899999999999999</v>
      </c>
      <c r="G1460" s="38"/>
      <c r="H1460" s="44"/>
    </row>
    <row r="1461" s="2" customFormat="1" ht="16.8" customHeight="1">
      <c r="A1461" s="38"/>
      <c r="B1461" s="44"/>
      <c r="C1461" s="285" t="s">
        <v>3340</v>
      </c>
      <c r="D1461" s="285" t="s">
        <v>3341</v>
      </c>
      <c r="E1461" s="17" t="s">
        <v>19</v>
      </c>
      <c r="F1461" s="286">
        <v>18.899999999999999</v>
      </c>
      <c r="G1461" s="38"/>
      <c r="H1461" s="44"/>
    </row>
    <row r="1462" s="2" customFormat="1" ht="16.8" customHeight="1">
      <c r="A1462" s="38"/>
      <c r="B1462" s="44"/>
      <c r="C1462" s="281" t="s">
        <v>3342</v>
      </c>
      <c r="D1462" s="282" t="s">
        <v>3342</v>
      </c>
      <c r="E1462" s="283" t="s">
        <v>19</v>
      </c>
      <c r="F1462" s="284">
        <v>3.7799999999999998</v>
      </c>
      <c r="G1462" s="38"/>
      <c r="H1462" s="44"/>
    </row>
    <row r="1463" s="2" customFormat="1" ht="16.8" customHeight="1">
      <c r="A1463" s="38"/>
      <c r="B1463" s="44"/>
      <c r="C1463" s="285" t="s">
        <v>3342</v>
      </c>
      <c r="D1463" s="285" t="s">
        <v>3343</v>
      </c>
      <c r="E1463" s="17" t="s">
        <v>19</v>
      </c>
      <c r="F1463" s="286">
        <v>3.7799999999999998</v>
      </c>
      <c r="G1463" s="38"/>
      <c r="H1463" s="44"/>
    </row>
    <row r="1464" s="2" customFormat="1" ht="16.8" customHeight="1">
      <c r="A1464" s="38"/>
      <c r="B1464" s="44"/>
      <c r="C1464" s="281" t="s">
        <v>3344</v>
      </c>
      <c r="D1464" s="282" t="s">
        <v>3344</v>
      </c>
      <c r="E1464" s="283" t="s">
        <v>19</v>
      </c>
      <c r="F1464" s="284">
        <v>126</v>
      </c>
      <c r="G1464" s="38"/>
      <c r="H1464" s="44"/>
    </row>
    <row r="1465" s="2" customFormat="1" ht="16.8" customHeight="1">
      <c r="A1465" s="38"/>
      <c r="B1465" s="44"/>
      <c r="C1465" s="285" t="s">
        <v>3344</v>
      </c>
      <c r="D1465" s="285" t="s">
        <v>3345</v>
      </c>
      <c r="E1465" s="17" t="s">
        <v>19</v>
      </c>
      <c r="F1465" s="286">
        <v>126</v>
      </c>
      <c r="G1465" s="38"/>
      <c r="H1465" s="44"/>
    </row>
    <row r="1466" s="2" customFormat="1" ht="16.8" customHeight="1">
      <c r="A1466" s="38"/>
      <c r="B1466" s="44"/>
      <c r="C1466" s="281" t="s">
        <v>3147</v>
      </c>
      <c r="D1466" s="282" t="s">
        <v>3147</v>
      </c>
      <c r="E1466" s="283" t="s">
        <v>19</v>
      </c>
      <c r="F1466" s="284">
        <v>126</v>
      </c>
      <c r="G1466" s="38"/>
      <c r="H1466" s="44"/>
    </row>
    <row r="1467" s="2" customFormat="1" ht="16.8" customHeight="1">
      <c r="A1467" s="38"/>
      <c r="B1467" s="44"/>
      <c r="C1467" s="285" t="s">
        <v>3147</v>
      </c>
      <c r="D1467" s="285" t="s">
        <v>3345</v>
      </c>
      <c r="E1467" s="17" t="s">
        <v>19</v>
      </c>
      <c r="F1467" s="286">
        <v>126</v>
      </c>
      <c r="G1467" s="38"/>
      <c r="H1467" s="44"/>
    </row>
    <row r="1468" s="2" customFormat="1" ht="16.8" customHeight="1">
      <c r="A1468" s="38"/>
      <c r="B1468" s="44"/>
      <c r="C1468" s="281" t="s">
        <v>3155</v>
      </c>
      <c r="D1468" s="282" t="s">
        <v>3155</v>
      </c>
      <c r="E1468" s="283" t="s">
        <v>19</v>
      </c>
      <c r="F1468" s="284">
        <v>52.920000000000002</v>
      </c>
      <c r="G1468" s="38"/>
      <c r="H1468" s="44"/>
    </row>
    <row r="1469" s="2" customFormat="1" ht="16.8" customHeight="1">
      <c r="A1469" s="38"/>
      <c r="B1469" s="44"/>
      <c r="C1469" s="285" t="s">
        <v>3155</v>
      </c>
      <c r="D1469" s="285" t="s">
        <v>3339</v>
      </c>
      <c r="E1469" s="17" t="s">
        <v>19</v>
      </c>
      <c r="F1469" s="286">
        <v>52.920000000000002</v>
      </c>
      <c r="G1469" s="38"/>
      <c r="H1469" s="44"/>
    </row>
    <row r="1470" s="2" customFormat="1" ht="16.8" customHeight="1">
      <c r="A1470" s="38"/>
      <c r="B1470" s="44"/>
      <c r="C1470" s="281" t="s">
        <v>3346</v>
      </c>
      <c r="D1470" s="282" t="s">
        <v>3346</v>
      </c>
      <c r="E1470" s="283" t="s">
        <v>19</v>
      </c>
      <c r="F1470" s="284">
        <v>52.920000000000002</v>
      </c>
      <c r="G1470" s="38"/>
      <c r="H1470" s="44"/>
    </row>
    <row r="1471" s="2" customFormat="1" ht="16.8" customHeight="1">
      <c r="A1471" s="38"/>
      <c r="B1471" s="44"/>
      <c r="C1471" s="285" t="s">
        <v>3346</v>
      </c>
      <c r="D1471" s="285" t="s">
        <v>3339</v>
      </c>
      <c r="E1471" s="17" t="s">
        <v>19</v>
      </c>
      <c r="F1471" s="286">
        <v>52.920000000000002</v>
      </c>
      <c r="G1471" s="38"/>
      <c r="H1471" s="44"/>
    </row>
    <row r="1472" s="2" customFormat="1" ht="16.8" customHeight="1">
      <c r="A1472" s="38"/>
      <c r="B1472" s="44"/>
      <c r="C1472" s="281" t="s">
        <v>3161</v>
      </c>
      <c r="D1472" s="282" t="s">
        <v>3161</v>
      </c>
      <c r="E1472" s="283" t="s">
        <v>19</v>
      </c>
      <c r="F1472" s="284">
        <v>52.920000000000002</v>
      </c>
      <c r="G1472" s="38"/>
      <c r="H1472" s="44"/>
    </row>
    <row r="1473" s="2" customFormat="1" ht="16.8" customHeight="1">
      <c r="A1473" s="38"/>
      <c r="B1473" s="44"/>
      <c r="C1473" s="285" t="s">
        <v>3161</v>
      </c>
      <c r="D1473" s="285" t="s">
        <v>3339</v>
      </c>
      <c r="E1473" s="17" t="s">
        <v>19</v>
      </c>
      <c r="F1473" s="286">
        <v>52.920000000000002</v>
      </c>
      <c r="G1473" s="38"/>
      <c r="H1473" s="44"/>
    </row>
    <row r="1474" s="2" customFormat="1" ht="16.8" customHeight="1">
      <c r="A1474" s="38"/>
      <c r="B1474" s="44"/>
      <c r="C1474" s="281" t="s">
        <v>3347</v>
      </c>
      <c r="D1474" s="282" t="s">
        <v>3347</v>
      </c>
      <c r="E1474" s="283" t="s">
        <v>19</v>
      </c>
      <c r="F1474" s="284">
        <v>30.239999999999998</v>
      </c>
      <c r="G1474" s="38"/>
      <c r="H1474" s="44"/>
    </row>
    <row r="1475" s="2" customFormat="1" ht="16.8" customHeight="1">
      <c r="A1475" s="38"/>
      <c r="B1475" s="44"/>
      <c r="C1475" s="285" t="s">
        <v>3347</v>
      </c>
      <c r="D1475" s="285" t="s">
        <v>3348</v>
      </c>
      <c r="E1475" s="17" t="s">
        <v>19</v>
      </c>
      <c r="F1475" s="286">
        <v>30.239999999999998</v>
      </c>
      <c r="G1475" s="38"/>
      <c r="H1475" s="44"/>
    </row>
    <row r="1476" s="2" customFormat="1" ht="26.4" customHeight="1">
      <c r="A1476" s="38"/>
      <c r="B1476" s="44"/>
      <c r="C1476" s="280" t="s">
        <v>3349</v>
      </c>
      <c r="D1476" s="280" t="s">
        <v>119</v>
      </c>
      <c r="E1476" s="38"/>
      <c r="F1476" s="38"/>
      <c r="G1476" s="38"/>
      <c r="H1476" s="44"/>
    </row>
    <row r="1477" s="2" customFormat="1" ht="16.8" customHeight="1">
      <c r="A1477" s="38"/>
      <c r="B1477" s="44"/>
      <c r="C1477" s="281" t="s">
        <v>317</v>
      </c>
      <c r="D1477" s="282" t="s">
        <v>317</v>
      </c>
      <c r="E1477" s="283" t="s">
        <v>19</v>
      </c>
      <c r="F1477" s="284">
        <v>25.117999999999999</v>
      </c>
      <c r="G1477" s="38"/>
      <c r="H1477" s="44"/>
    </row>
    <row r="1478" s="2" customFormat="1" ht="16.8" customHeight="1">
      <c r="A1478" s="38"/>
      <c r="B1478" s="44"/>
      <c r="C1478" s="285" t="s">
        <v>317</v>
      </c>
      <c r="D1478" s="285" t="s">
        <v>2557</v>
      </c>
      <c r="E1478" s="17" t="s">
        <v>19</v>
      </c>
      <c r="F1478" s="286">
        <v>25.117999999999999</v>
      </c>
      <c r="G1478" s="38"/>
      <c r="H1478" s="44"/>
    </row>
    <row r="1479" s="2" customFormat="1" ht="16.8" customHeight="1">
      <c r="A1479" s="38"/>
      <c r="B1479" s="44"/>
      <c r="C1479" s="281" t="s">
        <v>306</v>
      </c>
      <c r="D1479" s="282" t="s">
        <v>306</v>
      </c>
      <c r="E1479" s="283" t="s">
        <v>19</v>
      </c>
      <c r="F1479" s="284">
        <v>11.228999999999999</v>
      </c>
      <c r="G1479" s="38"/>
      <c r="H1479" s="44"/>
    </row>
    <row r="1480" s="2" customFormat="1" ht="16.8" customHeight="1">
      <c r="A1480" s="38"/>
      <c r="B1480" s="44"/>
      <c r="C1480" s="285" t="s">
        <v>306</v>
      </c>
      <c r="D1480" s="285" t="s">
        <v>2561</v>
      </c>
      <c r="E1480" s="17" t="s">
        <v>19</v>
      </c>
      <c r="F1480" s="286">
        <v>11.228999999999999</v>
      </c>
      <c r="G1480" s="38"/>
      <c r="H1480" s="44"/>
    </row>
    <row r="1481" s="2" customFormat="1" ht="16.8" customHeight="1">
      <c r="A1481" s="38"/>
      <c r="B1481" s="44"/>
      <c r="C1481" s="281" t="s">
        <v>280</v>
      </c>
      <c r="D1481" s="282" t="s">
        <v>280</v>
      </c>
      <c r="E1481" s="283" t="s">
        <v>19</v>
      </c>
      <c r="F1481" s="284">
        <v>20.850000000000001</v>
      </c>
      <c r="G1481" s="38"/>
      <c r="H1481" s="44"/>
    </row>
    <row r="1482" s="2" customFormat="1" ht="16.8" customHeight="1">
      <c r="A1482" s="38"/>
      <c r="B1482" s="44"/>
      <c r="C1482" s="285" t="s">
        <v>280</v>
      </c>
      <c r="D1482" s="285" t="s">
        <v>2529</v>
      </c>
      <c r="E1482" s="17" t="s">
        <v>19</v>
      </c>
      <c r="F1482" s="286">
        <v>20.850000000000001</v>
      </c>
      <c r="G1482" s="38"/>
      <c r="H1482" s="44"/>
    </row>
    <row r="1483" s="2" customFormat="1" ht="16.8" customHeight="1">
      <c r="A1483" s="38"/>
      <c r="B1483" s="44"/>
      <c r="C1483" s="281" t="s">
        <v>294</v>
      </c>
      <c r="D1483" s="282" t="s">
        <v>294</v>
      </c>
      <c r="E1483" s="283" t="s">
        <v>19</v>
      </c>
      <c r="F1483" s="284">
        <v>104.25</v>
      </c>
      <c r="G1483" s="38"/>
      <c r="H1483" s="44"/>
    </row>
    <row r="1484" s="2" customFormat="1" ht="16.8" customHeight="1">
      <c r="A1484" s="38"/>
      <c r="B1484" s="44"/>
      <c r="C1484" s="285" t="s">
        <v>294</v>
      </c>
      <c r="D1484" s="285" t="s">
        <v>2531</v>
      </c>
      <c r="E1484" s="17" t="s">
        <v>19</v>
      </c>
      <c r="F1484" s="286">
        <v>104.25</v>
      </c>
      <c r="G1484" s="38"/>
      <c r="H1484" s="44"/>
    </row>
    <row r="1485" s="2" customFormat="1" ht="16.8" customHeight="1">
      <c r="A1485" s="38"/>
      <c r="B1485" s="44"/>
      <c r="C1485" s="281" t="s">
        <v>266</v>
      </c>
      <c r="D1485" s="282" t="s">
        <v>266</v>
      </c>
      <c r="E1485" s="283" t="s">
        <v>19</v>
      </c>
      <c r="F1485" s="284">
        <v>20.850000000000001</v>
      </c>
      <c r="G1485" s="38"/>
      <c r="H1485" s="44"/>
    </row>
    <row r="1486" s="2" customFormat="1" ht="16.8" customHeight="1">
      <c r="A1486" s="38"/>
      <c r="B1486" s="44"/>
      <c r="C1486" s="285" t="s">
        <v>266</v>
      </c>
      <c r="D1486" s="285" t="s">
        <v>2529</v>
      </c>
      <c r="E1486" s="17" t="s">
        <v>19</v>
      </c>
      <c r="F1486" s="286">
        <v>20.850000000000001</v>
      </c>
      <c r="G1486" s="38"/>
      <c r="H1486" s="44"/>
    </row>
    <row r="1487" s="2" customFormat="1" ht="16.8" customHeight="1">
      <c r="A1487" s="38"/>
      <c r="B1487" s="44"/>
      <c r="C1487" s="281" t="s">
        <v>261</v>
      </c>
      <c r="D1487" s="282" t="s">
        <v>261</v>
      </c>
      <c r="E1487" s="283" t="s">
        <v>19</v>
      </c>
      <c r="F1487" s="284">
        <v>39.615000000000002</v>
      </c>
      <c r="G1487" s="38"/>
      <c r="H1487" s="44"/>
    </row>
    <row r="1488" s="2" customFormat="1" ht="16.8" customHeight="1">
      <c r="A1488" s="38"/>
      <c r="B1488" s="44"/>
      <c r="C1488" s="285" t="s">
        <v>261</v>
      </c>
      <c r="D1488" s="285" t="s">
        <v>2534</v>
      </c>
      <c r="E1488" s="17" t="s">
        <v>19</v>
      </c>
      <c r="F1488" s="286">
        <v>39.615000000000002</v>
      </c>
      <c r="G1488" s="38"/>
      <c r="H1488" s="44"/>
    </row>
    <row r="1489" s="2" customFormat="1" ht="16.8" customHeight="1">
      <c r="A1489" s="38"/>
      <c r="B1489" s="44"/>
      <c r="C1489" s="281" t="s">
        <v>125</v>
      </c>
      <c r="D1489" s="282" t="s">
        <v>125</v>
      </c>
      <c r="E1489" s="283" t="s">
        <v>19</v>
      </c>
      <c r="F1489" s="284">
        <v>20.850000000000001</v>
      </c>
      <c r="G1489" s="38"/>
      <c r="H1489" s="44"/>
    </row>
    <row r="1490" s="2" customFormat="1" ht="16.8" customHeight="1">
      <c r="A1490" s="38"/>
      <c r="B1490" s="44"/>
      <c r="C1490" s="285" t="s">
        <v>125</v>
      </c>
      <c r="D1490" s="285" t="s">
        <v>2529</v>
      </c>
      <c r="E1490" s="17" t="s">
        <v>19</v>
      </c>
      <c r="F1490" s="286">
        <v>20.850000000000001</v>
      </c>
      <c r="G1490" s="38"/>
      <c r="H1490" s="44"/>
    </row>
    <row r="1491" s="2" customFormat="1" ht="26.4" customHeight="1">
      <c r="A1491" s="38"/>
      <c r="B1491" s="44"/>
      <c r="C1491" s="280" t="s">
        <v>3350</v>
      </c>
      <c r="D1491" s="280" t="s">
        <v>122</v>
      </c>
      <c r="E1491" s="38"/>
      <c r="F1491" s="38"/>
      <c r="G1491" s="38"/>
      <c r="H1491" s="44"/>
    </row>
    <row r="1492" s="2" customFormat="1" ht="16.8" customHeight="1">
      <c r="A1492" s="38"/>
      <c r="B1492" s="44"/>
      <c r="C1492" s="281" t="s">
        <v>124</v>
      </c>
      <c r="D1492" s="282" t="s">
        <v>124</v>
      </c>
      <c r="E1492" s="283" t="s">
        <v>19</v>
      </c>
      <c r="F1492" s="284">
        <v>0.32000000000000001</v>
      </c>
      <c r="G1492" s="38"/>
      <c r="H1492" s="44"/>
    </row>
    <row r="1493" s="2" customFormat="1" ht="16.8" customHeight="1">
      <c r="A1493" s="38"/>
      <c r="B1493" s="44"/>
      <c r="C1493" s="285" t="s">
        <v>124</v>
      </c>
      <c r="D1493" s="285" t="s">
        <v>3351</v>
      </c>
      <c r="E1493" s="17" t="s">
        <v>19</v>
      </c>
      <c r="F1493" s="286">
        <v>0.32000000000000001</v>
      </c>
      <c r="G1493" s="38"/>
      <c r="H1493" s="44"/>
    </row>
    <row r="1494" s="2" customFormat="1" ht="16.8" customHeight="1">
      <c r="A1494" s="38"/>
      <c r="B1494" s="44"/>
      <c r="C1494" s="281" t="s">
        <v>244</v>
      </c>
      <c r="D1494" s="282" t="s">
        <v>244</v>
      </c>
      <c r="E1494" s="283" t="s">
        <v>19</v>
      </c>
      <c r="F1494" s="284">
        <v>5</v>
      </c>
      <c r="G1494" s="38"/>
      <c r="H1494" s="44"/>
    </row>
    <row r="1495" s="2" customFormat="1" ht="16.8" customHeight="1">
      <c r="A1495" s="38"/>
      <c r="B1495" s="44"/>
      <c r="C1495" s="285" t="s">
        <v>244</v>
      </c>
      <c r="D1495" s="285" t="s">
        <v>2913</v>
      </c>
      <c r="E1495" s="17" t="s">
        <v>19</v>
      </c>
      <c r="F1495" s="286">
        <v>5</v>
      </c>
      <c r="G1495" s="38"/>
      <c r="H1495" s="44"/>
    </row>
    <row r="1496" s="2" customFormat="1" ht="16.8" customHeight="1">
      <c r="A1496" s="38"/>
      <c r="B1496" s="44"/>
      <c r="C1496" s="281" t="s">
        <v>271</v>
      </c>
      <c r="D1496" s="282" t="s">
        <v>271</v>
      </c>
      <c r="E1496" s="283" t="s">
        <v>19</v>
      </c>
      <c r="F1496" s="284">
        <v>10</v>
      </c>
      <c r="G1496" s="38"/>
      <c r="H1496" s="44"/>
    </row>
    <row r="1497" s="2" customFormat="1" ht="16.8" customHeight="1">
      <c r="A1497" s="38"/>
      <c r="B1497" s="44"/>
      <c r="C1497" s="285" t="s">
        <v>271</v>
      </c>
      <c r="D1497" s="285" t="s">
        <v>2921</v>
      </c>
      <c r="E1497" s="17" t="s">
        <v>19</v>
      </c>
      <c r="F1497" s="286">
        <v>10</v>
      </c>
      <c r="G1497" s="38"/>
      <c r="H1497" s="44"/>
    </row>
    <row r="1498" s="2" customFormat="1" ht="16.8" customHeight="1">
      <c r="A1498" s="38"/>
      <c r="B1498" s="44"/>
      <c r="C1498" s="281" t="s">
        <v>280</v>
      </c>
      <c r="D1498" s="282" t="s">
        <v>280</v>
      </c>
      <c r="E1498" s="283" t="s">
        <v>19</v>
      </c>
      <c r="F1498" s="284">
        <v>0.32000000000000001</v>
      </c>
      <c r="G1498" s="38"/>
      <c r="H1498" s="44"/>
    </row>
    <row r="1499" s="2" customFormat="1" ht="16.8" customHeight="1">
      <c r="A1499" s="38"/>
      <c r="B1499" s="44"/>
      <c r="C1499" s="285" t="s">
        <v>280</v>
      </c>
      <c r="D1499" s="285" t="s">
        <v>3351</v>
      </c>
      <c r="E1499" s="17" t="s">
        <v>19</v>
      </c>
      <c r="F1499" s="286">
        <v>0.32000000000000001</v>
      </c>
      <c r="G1499" s="38"/>
      <c r="H1499" s="44"/>
    </row>
    <row r="1500" s="2" customFormat="1" ht="16.8" customHeight="1">
      <c r="A1500" s="38"/>
      <c r="B1500" s="44"/>
      <c r="C1500" s="281" t="s">
        <v>294</v>
      </c>
      <c r="D1500" s="282" t="s">
        <v>294</v>
      </c>
      <c r="E1500" s="283" t="s">
        <v>19</v>
      </c>
      <c r="F1500" s="284">
        <v>2.2360000000000002</v>
      </c>
      <c r="G1500" s="38"/>
      <c r="H1500" s="44"/>
    </row>
    <row r="1501" s="2" customFormat="1" ht="16.8" customHeight="1">
      <c r="A1501" s="38"/>
      <c r="B1501" s="44"/>
      <c r="C1501" s="285" t="s">
        <v>294</v>
      </c>
      <c r="D1501" s="285" t="s">
        <v>2900</v>
      </c>
      <c r="E1501" s="17" t="s">
        <v>19</v>
      </c>
      <c r="F1501" s="286">
        <v>2.2360000000000002</v>
      </c>
      <c r="G1501" s="38"/>
      <c r="H1501" s="44"/>
    </row>
    <row r="1502" s="2" customFormat="1" ht="16.8" customHeight="1">
      <c r="A1502" s="38"/>
      <c r="B1502" s="44"/>
      <c r="C1502" s="281" t="s">
        <v>266</v>
      </c>
      <c r="D1502" s="282" t="s">
        <v>266</v>
      </c>
      <c r="E1502" s="283" t="s">
        <v>19</v>
      </c>
      <c r="F1502" s="284">
        <v>5.8849999999999998</v>
      </c>
      <c r="G1502" s="38"/>
      <c r="H1502" s="44"/>
    </row>
    <row r="1503" s="2" customFormat="1" ht="16.8" customHeight="1">
      <c r="A1503" s="38"/>
      <c r="B1503" s="44"/>
      <c r="C1503" s="285" t="s">
        <v>266</v>
      </c>
      <c r="D1503" s="285" t="s">
        <v>2898</v>
      </c>
      <c r="E1503" s="17" t="s">
        <v>19</v>
      </c>
      <c r="F1503" s="286">
        <v>5.8849999999999998</v>
      </c>
      <c r="G1503" s="38"/>
      <c r="H1503" s="44"/>
    </row>
    <row r="1504" s="2" customFormat="1" ht="16.8" customHeight="1">
      <c r="A1504" s="38"/>
      <c r="B1504" s="44"/>
      <c r="C1504" s="281" t="s">
        <v>250</v>
      </c>
      <c r="D1504" s="282" t="s">
        <v>250</v>
      </c>
      <c r="E1504" s="283" t="s">
        <v>19</v>
      </c>
      <c r="F1504" s="284">
        <v>0.32000000000000001</v>
      </c>
      <c r="G1504" s="38"/>
      <c r="H1504" s="44"/>
    </row>
    <row r="1505" s="2" customFormat="1" ht="16.8" customHeight="1">
      <c r="A1505" s="38"/>
      <c r="B1505" s="44"/>
      <c r="C1505" s="285" t="s">
        <v>250</v>
      </c>
      <c r="D1505" s="285" t="s">
        <v>3351</v>
      </c>
      <c r="E1505" s="17" t="s">
        <v>19</v>
      </c>
      <c r="F1505" s="286">
        <v>0.32000000000000001</v>
      </c>
      <c r="G1505" s="38"/>
      <c r="H1505" s="44"/>
    </row>
    <row r="1506" s="2" customFormat="1" ht="16.8" customHeight="1">
      <c r="A1506" s="38"/>
      <c r="B1506" s="44"/>
      <c r="C1506" s="281" t="s">
        <v>256</v>
      </c>
      <c r="D1506" s="282" t="s">
        <v>256</v>
      </c>
      <c r="E1506" s="283" t="s">
        <v>19</v>
      </c>
      <c r="F1506" s="284">
        <v>0.32000000000000001</v>
      </c>
      <c r="G1506" s="38"/>
      <c r="H1506" s="44"/>
    </row>
    <row r="1507" s="2" customFormat="1" ht="16.8" customHeight="1">
      <c r="A1507" s="38"/>
      <c r="B1507" s="44"/>
      <c r="C1507" s="285" t="s">
        <v>256</v>
      </c>
      <c r="D1507" s="285" t="s">
        <v>3351</v>
      </c>
      <c r="E1507" s="17" t="s">
        <v>19</v>
      </c>
      <c r="F1507" s="286">
        <v>0.32000000000000001</v>
      </c>
      <c r="G1507" s="38"/>
      <c r="H1507" s="44"/>
    </row>
    <row r="1508" s="2" customFormat="1" ht="16.8" customHeight="1">
      <c r="A1508" s="38"/>
      <c r="B1508" s="44"/>
      <c r="C1508" s="281" t="s">
        <v>261</v>
      </c>
      <c r="D1508" s="282" t="s">
        <v>261</v>
      </c>
      <c r="E1508" s="283" t="s">
        <v>19</v>
      </c>
      <c r="F1508" s="284">
        <v>3.2000000000000002</v>
      </c>
      <c r="G1508" s="38"/>
      <c r="H1508" s="44"/>
    </row>
    <row r="1509" s="2" customFormat="1" ht="16.8" customHeight="1">
      <c r="A1509" s="38"/>
      <c r="B1509" s="44"/>
      <c r="C1509" s="285" t="s">
        <v>261</v>
      </c>
      <c r="D1509" s="285" t="s">
        <v>3352</v>
      </c>
      <c r="E1509" s="17" t="s">
        <v>19</v>
      </c>
      <c r="F1509" s="286">
        <v>3.2000000000000002</v>
      </c>
      <c r="G1509" s="38"/>
      <c r="H1509" s="44"/>
    </row>
    <row r="1510" s="2" customFormat="1" ht="16.8" customHeight="1">
      <c r="A1510" s="38"/>
      <c r="B1510" s="44"/>
      <c r="C1510" s="281" t="s">
        <v>289</v>
      </c>
      <c r="D1510" s="282" t="s">
        <v>289</v>
      </c>
      <c r="E1510" s="283" t="s">
        <v>19</v>
      </c>
      <c r="F1510" s="284">
        <v>3.2000000000000002</v>
      </c>
      <c r="G1510" s="38"/>
      <c r="H1510" s="44"/>
    </row>
    <row r="1511" s="2" customFormat="1" ht="16.8" customHeight="1">
      <c r="A1511" s="38"/>
      <c r="B1511" s="44"/>
      <c r="C1511" s="285" t="s">
        <v>289</v>
      </c>
      <c r="D1511" s="285" t="s">
        <v>3352</v>
      </c>
      <c r="E1511" s="17" t="s">
        <v>19</v>
      </c>
      <c r="F1511" s="286">
        <v>3.2000000000000002</v>
      </c>
      <c r="G1511" s="38"/>
      <c r="H1511" s="44"/>
    </row>
    <row r="1512" s="2" customFormat="1" ht="16.8" customHeight="1">
      <c r="A1512" s="38"/>
      <c r="B1512" s="44"/>
      <c r="C1512" s="281" t="s">
        <v>3331</v>
      </c>
      <c r="D1512" s="282" t="s">
        <v>3331</v>
      </c>
      <c r="E1512" s="283" t="s">
        <v>19</v>
      </c>
      <c r="F1512" s="284">
        <v>0.85699999999999998</v>
      </c>
      <c r="G1512" s="38"/>
      <c r="H1512" s="44"/>
    </row>
    <row r="1513" s="2" customFormat="1" ht="16.8" customHeight="1">
      <c r="A1513" s="38"/>
      <c r="B1513" s="44"/>
      <c r="C1513" s="285" t="s">
        <v>3331</v>
      </c>
      <c r="D1513" s="285" t="s">
        <v>3353</v>
      </c>
      <c r="E1513" s="17" t="s">
        <v>19</v>
      </c>
      <c r="F1513" s="286">
        <v>0.85699999999999998</v>
      </c>
      <c r="G1513" s="38"/>
      <c r="H1513" s="44"/>
    </row>
    <row r="1514" s="2" customFormat="1" ht="16.8" customHeight="1">
      <c r="A1514" s="38"/>
      <c r="B1514" s="44"/>
      <c r="C1514" s="281" t="s">
        <v>3269</v>
      </c>
      <c r="D1514" s="282" t="s">
        <v>3269</v>
      </c>
      <c r="E1514" s="283" t="s">
        <v>19</v>
      </c>
      <c r="F1514" s="284">
        <v>0.85699999999999998</v>
      </c>
      <c r="G1514" s="38"/>
      <c r="H1514" s="44"/>
    </row>
    <row r="1515" s="2" customFormat="1" ht="16.8" customHeight="1">
      <c r="A1515" s="38"/>
      <c r="B1515" s="44"/>
      <c r="C1515" s="285" t="s">
        <v>3269</v>
      </c>
      <c r="D1515" s="285" t="s">
        <v>3353</v>
      </c>
      <c r="E1515" s="17" t="s">
        <v>19</v>
      </c>
      <c r="F1515" s="286">
        <v>0.85699999999999998</v>
      </c>
      <c r="G1515" s="38"/>
      <c r="H1515" s="44"/>
    </row>
    <row r="1516" s="2" customFormat="1" ht="16.8" customHeight="1">
      <c r="A1516" s="38"/>
      <c r="B1516" s="44"/>
      <c r="C1516" s="281" t="s">
        <v>3008</v>
      </c>
      <c r="D1516" s="282" t="s">
        <v>3008</v>
      </c>
      <c r="E1516" s="283" t="s">
        <v>19</v>
      </c>
      <c r="F1516" s="284">
        <v>0.85699999999999998</v>
      </c>
      <c r="G1516" s="38"/>
      <c r="H1516" s="44"/>
    </row>
    <row r="1517" s="2" customFormat="1" ht="16.8" customHeight="1">
      <c r="A1517" s="38"/>
      <c r="B1517" s="44"/>
      <c r="C1517" s="285" t="s">
        <v>3008</v>
      </c>
      <c r="D1517" s="285" t="s">
        <v>3353</v>
      </c>
      <c r="E1517" s="17" t="s">
        <v>19</v>
      </c>
      <c r="F1517" s="286">
        <v>0.85699999999999998</v>
      </c>
      <c r="G1517" s="38"/>
      <c r="H1517" s="44"/>
    </row>
    <row r="1518" s="2" customFormat="1" ht="16.8" customHeight="1">
      <c r="A1518" s="38"/>
      <c r="B1518" s="44"/>
      <c r="C1518" s="281" t="s">
        <v>3012</v>
      </c>
      <c r="D1518" s="282" t="s">
        <v>3012</v>
      </c>
      <c r="E1518" s="283" t="s">
        <v>19</v>
      </c>
      <c r="F1518" s="284">
        <v>0.85699999999999998</v>
      </c>
      <c r="G1518" s="38"/>
      <c r="H1518" s="44"/>
    </row>
    <row r="1519" s="2" customFormat="1" ht="16.8" customHeight="1">
      <c r="A1519" s="38"/>
      <c r="B1519" s="44"/>
      <c r="C1519" s="285" t="s">
        <v>3012</v>
      </c>
      <c r="D1519" s="285" t="s">
        <v>3353</v>
      </c>
      <c r="E1519" s="17" t="s">
        <v>19</v>
      </c>
      <c r="F1519" s="286">
        <v>0.85699999999999998</v>
      </c>
      <c r="G1519" s="38"/>
      <c r="H1519" s="44"/>
    </row>
    <row r="1520" s="2" customFormat="1" ht="16.8" customHeight="1">
      <c r="A1520" s="38"/>
      <c r="B1520" s="44"/>
      <c r="C1520" s="281" t="s">
        <v>3138</v>
      </c>
      <c r="D1520" s="282" t="s">
        <v>3138</v>
      </c>
      <c r="E1520" s="283" t="s">
        <v>19</v>
      </c>
      <c r="F1520" s="284">
        <v>9.8000000000000007</v>
      </c>
      <c r="G1520" s="38"/>
      <c r="H1520" s="44"/>
    </row>
    <row r="1521" s="2" customFormat="1" ht="16.8" customHeight="1">
      <c r="A1521" s="38"/>
      <c r="B1521" s="44"/>
      <c r="C1521" s="285" t="s">
        <v>3138</v>
      </c>
      <c r="D1521" s="285" t="s">
        <v>3354</v>
      </c>
      <c r="E1521" s="17" t="s">
        <v>19</v>
      </c>
      <c r="F1521" s="286">
        <v>9.8000000000000007</v>
      </c>
      <c r="G1521" s="38"/>
      <c r="H1521" s="44"/>
    </row>
    <row r="1522" s="2" customFormat="1" ht="16.8" customHeight="1">
      <c r="A1522" s="38"/>
      <c r="B1522" s="44"/>
      <c r="C1522" s="281" t="s">
        <v>3014</v>
      </c>
      <c r="D1522" s="282" t="s">
        <v>3014</v>
      </c>
      <c r="E1522" s="283" t="s">
        <v>19</v>
      </c>
      <c r="F1522" s="284">
        <v>9.8000000000000007</v>
      </c>
      <c r="G1522" s="38"/>
      <c r="H1522" s="44"/>
    </row>
    <row r="1523" s="2" customFormat="1" ht="16.8" customHeight="1">
      <c r="A1523" s="38"/>
      <c r="B1523" s="44"/>
      <c r="C1523" s="285" t="s">
        <v>3014</v>
      </c>
      <c r="D1523" s="285" t="s">
        <v>3354</v>
      </c>
      <c r="E1523" s="17" t="s">
        <v>19</v>
      </c>
      <c r="F1523" s="286">
        <v>9.8000000000000007</v>
      </c>
      <c r="G1523" s="38"/>
      <c r="H1523" s="44"/>
    </row>
    <row r="1524" s="2" customFormat="1" ht="7.44" customHeight="1">
      <c r="A1524" s="38"/>
      <c r="B1524" s="166"/>
      <c r="C1524" s="167"/>
      <c r="D1524" s="167"/>
      <c r="E1524" s="167"/>
      <c r="F1524" s="167"/>
      <c r="G1524" s="167"/>
      <c r="H1524" s="44"/>
    </row>
    <row r="1525" s="2" customFormat="1">
      <c r="A1525" s="38"/>
      <c r="B1525" s="38"/>
      <c r="C1525" s="38"/>
      <c r="D1525" s="38"/>
      <c r="E1525" s="38"/>
      <c r="F1525" s="38"/>
      <c r="G1525" s="38"/>
      <c r="H1525" s="38"/>
    </row>
  </sheetData>
  <sheetProtection sheet="1" formatColumns="0" formatRows="0" objects="1" scenarios="1" spinCount="100000" saltValue="lc/l4qgZ+f83sRBATnW0LmdVKBlYgFYPY5CwByn5b9xigI2BLWRTXjR6cpZew68oxQE3xXGPFyv6zhy71JodSQ==" hashValue="VGN+CRYjCtJzN4YeIYu2GvjWb9tsTz//7R/a7iyxiLToFGDpxw1yymbYOM43EnQfWKhdwWSvjQW01YFMmk+1o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5" customFormat="1" ht="45" customHeight="1">
      <c r="B3" s="291"/>
      <c r="C3" s="292" t="s">
        <v>3355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3356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3357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3358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3359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3360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3361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3362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3363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3364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3365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78</v>
      </c>
      <c r="F18" s="298" t="s">
        <v>3366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3367</v>
      </c>
      <c r="F19" s="298" t="s">
        <v>3368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3369</v>
      </c>
      <c r="F20" s="298" t="s">
        <v>3370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3371</v>
      </c>
      <c r="F21" s="298" t="s">
        <v>3372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3373</v>
      </c>
      <c r="F22" s="298" t="s">
        <v>3374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85</v>
      </c>
      <c r="F23" s="298" t="s">
        <v>3375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3376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3377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3378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3379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3380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3381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3382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3383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3384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136</v>
      </c>
      <c r="F36" s="298"/>
      <c r="G36" s="298" t="s">
        <v>3385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3386</v>
      </c>
      <c r="F37" s="298"/>
      <c r="G37" s="298" t="s">
        <v>3387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54</v>
      </c>
      <c r="F38" s="298"/>
      <c r="G38" s="298" t="s">
        <v>3388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55</v>
      </c>
      <c r="F39" s="298"/>
      <c r="G39" s="298" t="s">
        <v>3389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137</v>
      </c>
      <c r="F40" s="298"/>
      <c r="G40" s="298" t="s">
        <v>3390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138</v>
      </c>
      <c r="F41" s="298"/>
      <c r="G41" s="298" t="s">
        <v>3391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3392</v>
      </c>
      <c r="F42" s="298"/>
      <c r="G42" s="298" t="s">
        <v>3393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3394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3395</v>
      </c>
      <c r="F44" s="298"/>
      <c r="G44" s="298" t="s">
        <v>3396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140</v>
      </c>
      <c r="F45" s="298"/>
      <c r="G45" s="298" t="s">
        <v>3397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3398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3399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3400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3401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3402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3403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3404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3405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3406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3407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3408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3409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3410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3411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3412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3413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3414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3415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3416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3417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3418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3419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3420</v>
      </c>
      <c r="D76" s="316"/>
      <c r="E76" s="316"/>
      <c r="F76" s="316" t="s">
        <v>3421</v>
      </c>
      <c r="G76" s="317"/>
      <c r="H76" s="316" t="s">
        <v>55</v>
      </c>
      <c r="I76" s="316" t="s">
        <v>58</v>
      </c>
      <c r="J76" s="316" t="s">
        <v>3422</v>
      </c>
      <c r="K76" s="315"/>
    </row>
    <row r="77" s="1" customFormat="1" ht="17.25" customHeight="1">
      <c r="B77" s="313"/>
      <c r="C77" s="318" t="s">
        <v>3423</v>
      </c>
      <c r="D77" s="318"/>
      <c r="E77" s="318"/>
      <c r="F77" s="319" t="s">
        <v>3424</v>
      </c>
      <c r="G77" s="320"/>
      <c r="H77" s="318"/>
      <c r="I77" s="318"/>
      <c r="J77" s="318" t="s">
        <v>3425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54</v>
      </c>
      <c r="D79" s="323"/>
      <c r="E79" s="323"/>
      <c r="F79" s="324" t="s">
        <v>3426</v>
      </c>
      <c r="G79" s="325"/>
      <c r="H79" s="301" t="s">
        <v>3427</v>
      </c>
      <c r="I79" s="301" t="s">
        <v>3428</v>
      </c>
      <c r="J79" s="301">
        <v>20</v>
      </c>
      <c r="K79" s="315"/>
    </row>
    <row r="80" s="1" customFormat="1" ht="15" customHeight="1">
      <c r="B80" s="313"/>
      <c r="C80" s="301" t="s">
        <v>3429</v>
      </c>
      <c r="D80" s="301"/>
      <c r="E80" s="301"/>
      <c r="F80" s="324" t="s">
        <v>3426</v>
      </c>
      <c r="G80" s="325"/>
      <c r="H80" s="301" t="s">
        <v>3430</v>
      </c>
      <c r="I80" s="301" t="s">
        <v>3428</v>
      </c>
      <c r="J80" s="301">
        <v>120</v>
      </c>
      <c r="K80" s="315"/>
    </row>
    <row r="81" s="1" customFormat="1" ht="15" customHeight="1">
      <c r="B81" s="326"/>
      <c r="C81" s="301" t="s">
        <v>3431</v>
      </c>
      <c r="D81" s="301"/>
      <c r="E81" s="301"/>
      <c r="F81" s="324" t="s">
        <v>3432</v>
      </c>
      <c r="G81" s="325"/>
      <c r="H81" s="301" t="s">
        <v>3433</v>
      </c>
      <c r="I81" s="301" t="s">
        <v>3428</v>
      </c>
      <c r="J81" s="301">
        <v>50</v>
      </c>
      <c r="K81" s="315"/>
    </row>
    <row r="82" s="1" customFormat="1" ht="15" customHeight="1">
      <c r="B82" s="326"/>
      <c r="C82" s="301" t="s">
        <v>3434</v>
      </c>
      <c r="D82" s="301"/>
      <c r="E82" s="301"/>
      <c r="F82" s="324" t="s">
        <v>3426</v>
      </c>
      <c r="G82" s="325"/>
      <c r="H82" s="301" t="s">
        <v>3435</v>
      </c>
      <c r="I82" s="301" t="s">
        <v>3436</v>
      </c>
      <c r="J82" s="301"/>
      <c r="K82" s="315"/>
    </row>
    <row r="83" s="1" customFormat="1" ht="15" customHeight="1">
      <c r="B83" s="326"/>
      <c r="C83" s="327" t="s">
        <v>3437</v>
      </c>
      <c r="D83" s="327"/>
      <c r="E83" s="327"/>
      <c r="F83" s="328" t="s">
        <v>3432</v>
      </c>
      <c r="G83" s="327"/>
      <c r="H83" s="327" t="s">
        <v>3438</v>
      </c>
      <c r="I83" s="327" t="s">
        <v>3428</v>
      </c>
      <c r="J83" s="327">
        <v>15</v>
      </c>
      <c r="K83" s="315"/>
    </row>
    <row r="84" s="1" customFormat="1" ht="15" customHeight="1">
      <c r="B84" s="326"/>
      <c r="C84" s="327" t="s">
        <v>3439</v>
      </c>
      <c r="D84" s="327"/>
      <c r="E84" s="327"/>
      <c r="F84" s="328" t="s">
        <v>3432</v>
      </c>
      <c r="G84" s="327"/>
      <c r="H84" s="327" t="s">
        <v>3440</v>
      </c>
      <c r="I84" s="327" t="s">
        <v>3428</v>
      </c>
      <c r="J84" s="327">
        <v>15</v>
      </c>
      <c r="K84" s="315"/>
    </row>
    <row r="85" s="1" customFormat="1" ht="15" customHeight="1">
      <c r="B85" s="326"/>
      <c r="C85" s="327" t="s">
        <v>3441</v>
      </c>
      <c r="D85" s="327"/>
      <c r="E85" s="327"/>
      <c r="F85" s="328" t="s">
        <v>3432</v>
      </c>
      <c r="G85" s="327"/>
      <c r="H85" s="327" t="s">
        <v>3442</v>
      </c>
      <c r="I85" s="327" t="s">
        <v>3428</v>
      </c>
      <c r="J85" s="327">
        <v>20</v>
      </c>
      <c r="K85" s="315"/>
    </row>
    <row r="86" s="1" customFormat="1" ht="15" customHeight="1">
      <c r="B86" s="326"/>
      <c r="C86" s="327" t="s">
        <v>3443</v>
      </c>
      <c r="D86" s="327"/>
      <c r="E86" s="327"/>
      <c r="F86" s="328" t="s">
        <v>3432</v>
      </c>
      <c r="G86" s="327"/>
      <c r="H86" s="327" t="s">
        <v>3444</v>
      </c>
      <c r="I86" s="327" t="s">
        <v>3428</v>
      </c>
      <c r="J86" s="327">
        <v>20</v>
      </c>
      <c r="K86" s="315"/>
    </row>
    <row r="87" s="1" customFormat="1" ht="15" customHeight="1">
      <c r="B87" s="326"/>
      <c r="C87" s="301" t="s">
        <v>3445</v>
      </c>
      <c r="D87" s="301"/>
      <c r="E87" s="301"/>
      <c r="F87" s="324" t="s">
        <v>3432</v>
      </c>
      <c r="G87" s="325"/>
      <c r="H87" s="301" t="s">
        <v>3446</v>
      </c>
      <c r="I87" s="301" t="s">
        <v>3428</v>
      </c>
      <c r="J87" s="301">
        <v>50</v>
      </c>
      <c r="K87" s="315"/>
    </row>
    <row r="88" s="1" customFormat="1" ht="15" customHeight="1">
      <c r="B88" s="326"/>
      <c r="C88" s="301" t="s">
        <v>3447</v>
      </c>
      <c r="D88" s="301"/>
      <c r="E88" s="301"/>
      <c r="F88" s="324" t="s">
        <v>3432</v>
      </c>
      <c r="G88" s="325"/>
      <c r="H88" s="301" t="s">
        <v>3448</v>
      </c>
      <c r="I88" s="301" t="s">
        <v>3428</v>
      </c>
      <c r="J88" s="301">
        <v>20</v>
      </c>
      <c r="K88" s="315"/>
    </row>
    <row r="89" s="1" customFormat="1" ht="15" customHeight="1">
      <c r="B89" s="326"/>
      <c r="C89" s="301" t="s">
        <v>3449</v>
      </c>
      <c r="D89" s="301"/>
      <c r="E89" s="301"/>
      <c r="F89" s="324" t="s">
        <v>3432</v>
      </c>
      <c r="G89" s="325"/>
      <c r="H89" s="301" t="s">
        <v>3450</v>
      </c>
      <c r="I89" s="301" t="s">
        <v>3428</v>
      </c>
      <c r="J89" s="301">
        <v>20</v>
      </c>
      <c r="K89" s="315"/>
    </row>
    <row r="90" s="1" customFormat="1" ht="15" customHeight="1">
      <c r="B90" s="326"/>
      <c r="C90" s="301" t="s">
        <v>3451</v>
      </c>
      <c r="D90" s="301"/>
      <c r="E90" s="301"/>
      <c r="F90" s="324" t="s">
        <v>3432</v>
      </c>
      <c r="G90" s="325"/>
      <c r="H90" s="301" t="s">
        <v>3452</v>
      </c>
      <c r="I90" s="301" t="s">
        <v>3428</v>
      </c>
      <c r="J90" s="301">
        <v>50</v>
      </c>
      <c r="K90" s="315"/>
    </row>
    <row r="91" s="1" customFormat="1" ht="15" customHeight="1">
      <c r="B91" s="326"/>
      <c r="C91" s="301" t="s">
        <v>3453</v>
      </c>
      <c r="D91" s="301"/>
      <c r="E91" s="301"/>
      <c r="F91" s="324" t="s">
        <v>3432</v>
      </c>
      <c r="G91" s="325"/>
      <c r="H91" s="301" t="s">
        <v>3453</v>
      </c>
      <c r="I91" s="301" t="s">
        <v>3428</v>
      </c>
      <c r="J91" s="301">
        <v>50</v>
      </c>
      <c r="K91" s="315"/>
    </row>
    <row r="92" s="1" customFormat="1" ht="15" customHeight="1">
      <c r="B92" s="326"/>
      <c r="C92" s="301" t="s">
        <v>3454</v>
      </c>
      <c r="D92" s="301"/>
      <c r="E92" s="301"/>
      <c r="F92" s="324" t="s">
        <v>3432</v>
      </c>
      <c r="G92" s="325"/>
      <c r="H92" s="301" t="s">
        <v>3455</v>
      </c>
      <c r="I92" s="301" t="s">
        <v>3428</v>
      </c>
      <c r="J92" s="301">
        <v>255</v>
      </c>
      <c r="K92" s="315"/>
    </row>
    <row r="93" s="1" customFormat="1" ht="15" customHeight="1">
      <c r="B93" s="326"/>
      <c r="C93" s="301" t="s">
        <v>3456</v>
      </c>
      <c r="D93" s="301"/>
      <c r="E93" s="301"/>
      <c r="F93" s="324" t="s">
        <v>3426</v>
      </c>
      <c r="G93" s="325"/>
      <c r="H93" s="301" t="s">
        <v>3457</v>
      </c>
      <c r="I93" s="301" t="s">
        <v>3458</v>
      </c>
      <c r="J93" s="301"/>
      <c r="K93" s="315"/>
    </row>
    <row r="94" s="1" customFormat="1" ht="15" customHeight="1">
      <c r="B94" s="326"/>
      <c r="C94" s="301" t="s">
        <v>3459</v>
      </c>
      <c r="D94" s="301"/>
      <c r="E94" s="301"/>
      <c r="F94" s="324" t="s">
        <v>3426</v>
      </c>
      <c r="G94" s="325"/>
      <c r="H94" s="301" t="s">
        <v>3460</v>
      </c>
      <c r="I94" s="301" t="s">
        <v>3461</v>
      </c>
      <c r="J94" s="301"/>
      <c r="K94" s="315"/>
    </row>
    <row r="95" s="1" customFormat="1" ht="15" customHeight="1">
      <c r="B95" s="326"/>
      <c r="C95" s="301" t="s">
        <v>3462</v>
      </c>
      <c r="D95" s="301"/>
      <c r="E95" s="301"/>
      <c r="F95" s="324" t="s">
        <v>3426</v>
      </c>
      <c r="G95" s="325"/>
      <c r="H95" s="301" t="s">
        <v>3462</v>
      </c>
      <c r="I95" s="301" t="s">
        <v>3461</v>
      </c>
      <c r="J95" s="301"/>
      <c r="K95" s="315"/>
    </row>
    <row r="96" s="1" customFormat="1" ht="15" customHeight="1">
      <c r="B96" s="326"/>
      <c r="C96" s="301" t="s">
        <v>39</v>
      </c>
      <c r="D96" s="301"/>
      <c r="E96" s="301"/>
      <c r="F96" s="324" t="s">
        <v>3426</v>
      </c>
      <c r="G96" s="325"/>
      <c r="H96" s="301" t="s">
        <v>3463</v>
      </c>
      <c r="I96" s="301" t="s">
        <v>3461</v>
      </c>
      <c r="J96" s="301"/>
      <c r="K96" s="315"/>
    </row>
    <row r="97" s="1" customFormat="1" ht="15" customHeight="1">
      <c r="B97" s="326"/>
      <c r="C97" s="301" t="s">
        <v>49</v>
      </c>
      <c r="D97" s="301"/>
      <c r="E97" s="301"/>
      <c r="F97" s="324" t="s">
        <v>3426</v>
      </c>
      <c r="G97" s="325"/>
      <c r="H97" s="301" t="s">
        <v>3464</v>
      </c>
      <c r="I97" s="301" t="s">
        <v>3461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3465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3420</v>
      </c>
      <c r="D103" s="316"/>
      <c r="E103" s="316"/>
      <c r="F103" s="316" t="s">
        <v>3421</v>
      </c>
      <c r="G103" s="317"/>
      <c r="H103" s="316" t="s">
        <v>55</v>
      </c>
      <c r="I103" s="316" t="s">
        <v>58</v>
      </c>
      <c r="J103" s="316" t="s">
        <v>3422</v>
      </c>
      <c r="K103" s="315"/>
    </row>
    <row r="104" s="1" customFormat="1" ht="17.25" customHeight="1">
      <c r="B104" s="313"/>
      <c r="C104" s="318" t="s">
        <v>3423</v>
      </c>
      <c r="D104" s="318"/>
      <c r="E104" s="318"/>
      <c r="F104" s="319" t="s">
        <v>3424</v>
      </c>
      <c r="G104" s="320"/>
      <c r="H104" s="318"/>
      <c r="I104" s="318"/>
      <c r="J104" s="318" t="s">
        <v>3425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54</v>
      </c>
      <c r="D106" s="323"/>
      <c r="E106" s="323"/>
      <c r="F106" s="324" t="s">
        <v>3426</v>
      </c>
      <c r="G106" s="301"/>
      <c r="H106" s="301" t="s">
        <v>3466</v>
      </c>
      <c r="I106" s="301" t="s">
        <v>3428</v>
      </c>
      <c r="J106" s="301">
        <v>20</v>
      </c>
      <c r="K106" s="315"/>
    </row>
    <row r="107" s="1" customFormat="1" ht="15" customHeight="1">
      <c r="B107" s="313"/>
      <c r="C107" s="301" t="s">
        <v>3429</v>
      </c>
      <c r="D107" s="301"/>
      <c r="E107" s="301"/>
      <c r="F107" s="324" t="s">
        <v>3426</v>
      </c>
      <c r="G107" s="301"/>
      <c r="H107" s="301" t="s">
        <v>3466</v>
      </c>
      <c r="I107" s="301" t="s">
        <v>3428</v>
      </c>
      <c r="J107" s="301">
        <v>120</v>
      </c>
      <c r="K107" s="315"/>
    </row>
    <row r="108" s="1" customFormat="1" ht="15" customHeight="1">
      <c r="B108" s="326"/>
      <c r="C108" s="301" t="s">
        <v>3431</v>
      </c>
      <c r="D108" s="301"/>
      <c r="E108" s="301"/>
      <c r="F108" s="324" t="s">
        <v>3432</v>
      </c>
      <c r="G108" s="301"/>
      <c r="H108" s="301" t="s">
        <v>3466</v>
      </c>
      <c r="I108" s="301" t="s">
        <v>3428</v>
      </c>
      <c r="J108" s="301">
        <v>50</v>
      </c>
      <c r="K108" s="315"/>
    </row>
    <row r="109" s="1" customFormat="1" ht="15" customHeight="1">
      <c r="B109" s="326"/>
      <c r="C109" s="301" t="s">
        <v>3434</v>
      </c>
      <c r="D109" s="301"/>
      <c r="E109" s="301"/>
      <c r="F109" s="324" t="s">
        <v>3426</v>
      </c>
      <c r="G109" s="301"/>
      <c r="H109" s="301" t="s">
        <v>3466</v>
      </c>
      <c r="I109" s="301" t="s">
        <v>3436</v>
      </c>
      <c r="J109" s="301"/>
      <c r="K109" s="315"/>
    </row>
    <row r="110" s="1" customFormat="1" ht="15" customHeight="1">
      <c r="B110" s="326"/>
      <c r="C110" s="301" t="s">
        <v>3445</v>
      </c>
      <c r="D110" s="301"/>
      <c r="E110" s="301"/>
      <c r="F110" s="324" t="s">
        <v>3432</v>
      </c>
      <c r="G110" s="301"/>
      <c r="H110" s="301" t="s">
        <v>3466</v>
      </c>
      <c r="I110" s="301" t="s">
        <v>3428</v>
      </c>
      <c r="J110" s="301">
        <v>50</v>
      </c>
      <c r="K110" s="315"/>
    </row>
    <row r="111" s="1" customFormat="1" ht="15" customHeight="1">
      <c r="B111" s="326"/>
      <c r="C111" s="301" t="s">
        <v>3453</v>
      </c>
      <c r="D111" s="301"/>
      <c r="E111" s="301"/>
      <c r="F111" s="324" t="s">
        <v>3432</v>
      </c>
      <c r="G111" s="301"/>
      <c r="H111" s="301" t="s">
        <v>3466</v>
      </c>
      <c r="I111" s="301" t="s">
        <v>3428</v>
      </c>
      <c r="J111" s="301">
        <v>50</v>
      </c>
      <c r="K111" s="315"/>
    </row>
    <row r="112" s="1" customFormat="1" ht="15" customHeight="1">
      <c r="B112" s="326"/>
      <c r="C112" s="301" t="s">
        <v>3451</v>
      </c>
      <c r="D112" s="301"/>
      <c r="E112" s="301"/>
      <c r="F112" s="324" t="s">
        <v>3432</v>
      </c>
      <c r="G112" s="301"/>
      <c r="H112" s="301" t="s">
        <v>3466</v>
      </c>
      <c r="I112" s="301" t="s">
        <v>3428</v>
      </c>
      <c r="J112" s="301">
        <v>50</v>
      </c>
      <c r="K112" s="315"/>
    </row>
    <row r="113" s="1" customFormat="1" ht="15" customHeight="1">
      <c r="B113" s="326"/>
      <c r="C113" s="301" t="s">
        <v>54</v>
      </c>
      <c r="D113" s="301"/>
      <c r="E113" s="301"/>
      <c r="F113" s="324" t="s">
        <v>3426</v>
      </c>
      <c r="G113" s="301"/>
      <c r="H113" s="301" t="s">
        <v>3467</v>
      </c>
      <c r="I113" s="301" t="s">
        <v>3428</v>
      </c>
      <c r="J113" s="301">
        <v>20</v>
      </c>
      <c r="K113" s="315"/>
    </row>
    <row r="114" s="1" customFormat="1" ht="15" customHeight="1">
      <c r="B114" s="326"/>
      <c r="C114" s="301" t="s">
        <v>3468</v>
      </c>
      <c r="D114" s="301"/>
      <c r="E114" s="301"/>
      <c r="F114" s="324" t="s">
        <v>3426</v>
      </c>
      <c r="G114" s="301"/>
      <c r="H114" s="301" t="s">
        <v>3469</v>
      </c>
      <c r="I114" s="301" t="s">
        <v>3428</v>
      </c>
      <c r="J114" s="301">
        <v>120</v>
      </c>
      <c r="K114" s="315"/>
    </row>
    <row r="115" s="1" customFormat="1" ht="15" customHeight="1">
      <c r="B115" s="326"/>
      <c r="C115" s="301" t="s">
        <v>39</v>
      </c>
      <c r="D115" s="301"/>
      <c r="E115" s="301"/>
      <c r="F115" s="324" t="s">
        <v>3426</v>
      </c>
      <c r="G115" s="301"/>
      <c r="H115" s="301" t="s">
        <v>3470</v>
      </c>
      <c r="I115" s="301" t="s">
        <v>3461</v>
      </c>
      <c r="J115" s="301"/>
      <c r="K115" s="315"/>
    </row>
    <row r="116" s="1" customFormat="1" ht="15" customHeight="1">
      <c r="B116" s="326"/>
      <c r="C116" s="301" t="s">
        <v>49</v>
      </c>
      <c r="D116" s="301"/>
      <c r="E116" s="301"/>
      <c r="F116" s="324" t="s">
        <v>3426</v>
      </c>
      <c r="G116" s="301"/>
      <c r="H116" s="301" t="s">
        <v>3471</v>
      </c>
      <c r="I116" s="301" t="s">
        <v>3461</v>
      </c>
      <c r="J116" s="301"/>
      <c r="K116" s="315"/>
    </row>
    <row r="117" s="1" customFormat="1" ht="15" customHeight="1">
      <c r="B117" s="326"/>
      <c r="C117" s="301" t="s">
        <v>58</v>
      </c>
      <c r="D117" s="301"/>
      <c r="E117" s="301"/>
      <c r="F117" s="324" t="s">
        <v>3426</v>
      </c>
      <c r="G117" s="301"/>
      <c r="H117" s="301" t="s">
        <v>3472</v>
      </c>
      <c r="I117" s="301" t="s">
        <v>3473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3474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3420</v>
      </c>
      <c r="D123" s="316"/>
      <c r="E123" s="316"/>
      <c r="F123" s="316" t="s">
        <v>3421</v>
      </c>
      <c r="G123" s="317"/>
      <c r="H123" s="316" t="s">
        <v>55</v>
      </c>
      <c r="I123" s="316" t="s">
        <v>58</v>
      </c>
      <c r="J123" s="316" t="s">
        <v>3422</v>
      </c>
      <c r="K123" s="345"/>
    </row>
    <row r="124" s="1" customFormat="1" ht="17.25" customHeight="1">
      <c r="B124" s="344"/>
      <c r="C124" s="318" t="s">
        <v>3423</v>
      </c>
      <c r="D124" s="318"/>
      <c r="E124" s="318"/>
      <c r="F124" s="319" t="s">
        <v>3424</v>
      </c>
      <c r="G124" s="320"/>
      <c r="H124" s="318"/>
      <c r="I124" s="318"/>
      <c r="J124" s="318" t="s">
        <v>3425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3429</v>
      </c>
      <c r="D126" s="323"/>
      <c r="E126" s="323"/>
      <c r="F126" s="324" t="s">
        <v>3426</v>
      </c>
      <c r="G126" s="301"/>
      <c r="H126" s="301" t="s">
        <v>3466</v>
      </c>
      <c r="I126" s="301" t="s">
        <v>3428</v>
      </c>
      <c r="J126" s="301">
        <v>120</v>
      </c>
      <c r="K126" s="349"/>
    </row>
    <row r="127" s="1" customFormat="1" ht="15" customHeight="1">
      <c r="B127" s="346"/>
      <c r="C127" s="301" t="s">
        <v>3475</v>
      </c>
      <c r="D127" s="301"/>
      <c r="E127" s="301"/>
      <c r="F127" s="324" t="s">
        <v>3426</v>
      </c>
      <c r="G127" s="301"/>
      <c r="H127" s="301" t="s">
        <v>3476</v>
      </c>
      <c r="I127" s="301" t="s">
        <v>3428</v>
      </c>
      <c r="J127" s="301" t="s">
        <v>3477</v>
      </c>
      <c r="K127" s="349"/>
    </row>
    <row r="128" s="1" customFormat="1" ht="15" customHeight="1">
      <c r="B128" s="346"/>
      <c r="C128" s="301" t="s">
        <v>85</v>
      </c>
      <c r="D128" s="301"/>
      <c r="E128" s="301"/>
      <c r="F128" s="324" t="s">
        <v>3426</v>
      </c>
      <c r="G128" s="301"/>
      <c r="H128" s="301" t="s">
        <v>3478</v>
      </c>
      <c r="I128" s="301" t="s">
        <v>3428</v>
      </c>
      <c r="J128" s="301" t="s">
        <v>3477</v>
      </c>
      <c r="K128" s="349"/>
    </row>
    <row r="129" s="1" customFormat="1" ht="15" customHeight="1">
      <c r="B129" s="346"/>
      <c r="C129" s="301" t="s">
        <v>3437</v>
      </c>
      <c r="D129" s="301"/>
      <c r="E129" s="301"/>
      <c r="F129" s="324" t="s">
        <v>3432</v>
      </c>
      <c r="G129" s="301"/>
      <c r="H129" s="301" t="s">
        <v>3438</v>
      </c>
      <c r="I129" s="301" t="s">
        <v>3428</v>
      </c>
      <c r="J129" s="301">
        <v>15</v>
      </c>
      <c r="K129" s="349"/>
    </row>
    <row r="130" s="1" customFormat="1" ht="15" customHeight="1">
      <c r="B130" s="346"/>
      <c r="C130" s="327" t="s">
        <v>3439</v>
      </c>
      <c r="D130" s="327"/>
      <c r="E130" s="327"/>
      <c r="F130" s="328" t="s">
        <v>3432</v>
      </c>
      <c r="G130" s="327"/>
      <c r="H130" s="327" t="s">
        <v>3440</v>
      </c>
      <c r="I130" s="327" t="s">
        <v>3428</v>
      </c>
      <c r="J130" s="327">
        <v>15</v>
      </c>
      <c r="K130" s="349"/>
    </row>
    <row r="131" s="1" customFormat="1" ht="15" customHeight="1">
      <c r="B131" s="346"/>
      <c r="C131" s="327" t="s">
        <v>3441</v>
      </c>
      <c r="D131" s="327"/>
      <c r="E131" s="327"/>
      <c r="F131" s="328" t="s">
        <v>3432</v>
      </c>
      <c r="G131" s="327"/>
      <c r="H131" s="327" t="s">
        <v>3442</v>
      </c>
      <c r="I131" s="327" t="s">
        <v>3428</v>
      </c>
      <c r="J131" s="327">
        <v>20</v>
      </c>
      <c r="K131" s="349"/>
    </row>
    <row r="132" s="1" customFormat="1" ht="15" customHeight="1">
      <c r="B132" s="346"/>
      <c r="C132" s="327" t="s">
        <v>3443</v>
      </c>
      <c r="D132" s="327"/>
      <c r="E132" s="327"/>
      <c r="F132" s="328" t="s">
        <v>3432</v>
      </c>
      <c r="G132" s="327"/>
      <c r="H132" s="327" t="s">
        <v>3444</v>
      </c>
      <c r="I132" s="327" t="s">
        <v>3428</v>
      </c>
      <c r="J132" s="327">
        <v>20</v>
      </c>
      <c r="K132" s="349"/>
    </row>
    <row r="133" s="1" customFormat="1" ht="15" customHeight="1">
      <c r="B133" s="346"/>
      <c r="C133" s="301" t="s">
        <v>3431</v>
      </c>
      <c r="D133" s="301"/>
      <c r="E133" s="301"/>
      <c r="F133" s="324" t="s">
        <v>3432</v>
      </c>
      <c r="G133" s="301"/>
      <c r="H133" s="301" t="s">
        <v>3466</v>
      </c>
      <c r="I133" s="301" t="s">
        <v>3428</v>
      </c>
      <c r="J133" s="301">
        <v>50</v>
      </c>
      <c r="K133" s="349"/>
    </row>
    <row r="134" s="1" customFormat="1" ht="15" customHeight="1">
      <c r="B134" s="346"/>
      <c r="C134" s="301" t="s">
        <v>3445</v>
      </c>
      <c r="D134" s="301"/>
      <c r="E134" s="301"/>
      <c r="F134" s="324" t="s">
        <v>3432</v>
      </c>
      <c r="G134" s="301"/>
      <c r="H134" s="301" t="s">
        <v>3466</v>
      </c>
      <c r="I134" s="301" t="s">
        <v>3428</v>
      </c>
      <c r="J134" s="301">
        <v>50</v>
      </c>
      <c r="K134" s="349"/>
    </row>
    <row r="135" s="1" customFormat="1" ht="15" customHeight="1">
      <c r="B135" s="346"/>
      <c r="C135" s="301" t="s">
        <v>3451</v>
      </c>
      <c r="D135" s="301"/>
      <c r="E135" s="301"/>
      <c r="F135" s="324" t="s">
        <v>3432</v>
      </c>
      <c r="G135" s="301"/>
      <c r="H135" s="301" t="s">
        <v>3466</v>
      </c>
      <c r="I135" s="301" t="s">
        <v>3428</v>
      </c>
      <c r="J135" s="301">
        <v>50</v>
      </c>
      <c r="K135" s="349"/>
    </row>
    <row r="136" s="1" customFormat="1" ht="15" customHeight="1">
      <c r="B136" s="346"/>
      <c r="C136" s="301" t="s">
        <v>3453</v>
      </c>
      <c r="D136" s="301"/>
      <c r="E136" s="301"/>
      <c r="F136" s="324" t="s">
        <v>3432</v>
      </c>
      <c r="G136" s="301"/>
      <c r="H136" s="301" t="s">
        <v>3466</v>
      </c>
      <c r="I136" s="301" t="s">
        <v>3428</v>
      </c>
      <c r="J136" s="301">
        <v>50</v>
      </c>
      <c r="K136" s="349"/>
    </row>
    <row r="137" s="1" customFormat="1" ht="15" customHeight="1">
      <c r="B137" s="346"/>
      <c r="C137" s="301" t="s">
        <v>3454</v>
      </c>
      <c r="D137" s="301"/>
      <c r="E137" s="301"/>
      <c r="F137" s="324" t="s">
        <v>3432</v>
      </c>
      <c r="G137" s="301"/>
      <c r="H137" s="301" t="s">
        <v>3479</v>
      </c>
      <c r="I137" s="301" t="s">
        <v>3428</v>
      </c>
      <c r="J137" s="301">
        <v>255</v>
      </c>
      <c r="K137" s="349"/>
    </row>
    <row r="138" s="1" customFormat="1" ht="15" customHeight="1">
      <c r="B138" s="346"/>
      <c r="C138" s="301" t="s">
        <v>3456</v>
      </c>
      <c r="D138" s="301"/>
      <c r="E138" s="301"/>
      <c r="F138" s="324" t="s">
        <v>3426</v>
      </c>
      <c r="G138" s="301"/>
      <c r="H138" s="301" t="s">
        <v>3480</v>
      </c>
      <c r="I138" s="301" t="s">
        <v>3458</v>
      </c>
      <c r="J138" s="301"/>
      <c r="K138" s="349"/>
    </row>
    <row r="139" s="1" customFormat="1" ht="15" customHeight="1">
      <c r="B139" s="346"/>
      <c r="C139" s="301" t="s">
        <v>3459</v>
      </c>
      <c r="D139" s="301"/>
      <c r="E139" s="301"/>
      <c r="F139" s="324" t="s">
        <v>3426</v>
      </c>
      <c r="G139" s="301"/>
      <c r="H139" s="301" t="s">
        <v>3481</v>
      </c>
      <c r="I139" s="301" t="s">
        <v>3461</v>
      </c>
      <c r="J139" s="301"/>
      <c r="K139" s="349"/>
    </row>
    <row r="140" s="1" customFormat="1" ht="15" customHeight="1">
      <c r="B140" s="346"/>
      <c r="C140" s="301" t="s">
        <v>3462</v>
      </c>
      <c r="D140" s="301"/>
      <c r="E140" s="301"/>
      <c r="F140" s="324" t="s">
        <v>3426</v>
      </c>
      <c r="G140" s="301"/>
      <c r="H140" s="301" t="s">
        <v>3462</v>
      </c>
      <c r="I140" s="301" t="s">
        <v>3461</v>
      </c>
      <c r="J140" s="301"/>
      <c r="K140" s="349"/>
    </row>
    <row r="141" s="1" customFormat="1" ht="15" customHeight="1">
      <c r="B141" s="346"/>
      <c r="C141" s="301" t="s">
        <v>39</v>
      </c>
      <c r="D141" s="301"/>
      <c r="E141" s="301"/>
      <c r="F141" s="324" t="s">
        <v>3426</v>
      </c>
      <c r="G141" s="301"/>
      <c r="H141" s="301" t="s">
        <v>3482</v>
      </c>
      <c r="I141" s="301" t="s">
        <v>3461</v>
      </c>
      <c r="J141" s="301"/>
      <c r="K141" s="349"/>
    </row>
    <row r="142" s="1" customFormat="1" ht="15" customHeight="1">
      <c r="B142" s="346"/>
      <c r="C142" s="301" t="s">
        <v>3483</v>
      </c>
      <c r="D142" s="301"/>
      <c r="E142" s="301"/>
      <c r="F142" s="324" t="s">
        <v>3426</v>
      </c>
      <c r="G142" s="301"/>
      <c r="H142" s="301" t="s">
        <v>3484</v>
      </c>
      <c r="I142" s="301" t="s">
        <v>3461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3485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3420</v>
      </c>
      <c r="D148" s="316"/>
      <c r="E148" s="316"/>
      <c r="F148" s="316" t="s">
        <v>3421</v>
      </c>
      <c r="G148" s="317"/>
      <c r="H148" s="316" t="s">
        <v>55</v>
      </c>
      <c r="I148" s="316" t="s">
        <v>58</v>
      </c>
      <c r="J148" s="316" t="s">
        <v>3422</v>
      </c>
      <c r="K148" s="315"/>
    </row>
    <row r="149" s="1" customFormat="1" ht="17.25" customHeight="1">
      <c r="B149" s="313"/>
      <c r="C149" s="318" t="s">
        <v>3423</v>
      </c>
      <c r="D149" s="318"/>
      <c r="E149" s="318"/>
      <c r="F149" s="319" t="s">
        <v>3424</v>
      </c>
      <c r="G149" s="320"/>
      <c r="H149" s="318"/>
      <c r="I149" s="318"/>
      <c r="J149" s="318" t="s">
        <v>3425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3429</v>
      </c>
      <c r="D151" s="301"/>
      <c r="E151" s="301"/>
      <c r="F151" s="354" t="s">
        <v>3426</v>
      </c>
      <c r="G151" s="301"/>
      <c r="H151" s="353" t="s">
        <v>3466</v>
      </c>
      <c r="I151" s="353" t="s">
        <v>3428</v>
      </c>
      <c r="J151" s="353">
        <v>120</v>
      </c>
      <c r="K151" s="349"/>
    </row>
    <row r="152" s="1" customFormat="1" ht="15" customHeight="1">
      <c r="B152" s="326"/>
      <c r="C152" s="353" t="s">
        <v>3475</v>
      </c>
      <c r="D152" s="301"/>
      <c r="E152" s="301"/>
      <c r="F152" s="354" t="s">
        <v>3426</v>
      </c>
      <c r="G152" s="301"/>
      <c r="H152" s="353" t="s">
        <v>3486</v>
      </c>
      <c r="I152" s="353" t="s">
        <v>3428</v>
      </c>
      <c r="J152" s="353" t="s">
        <v>3477</v>
      </c>
      <c r="K152" s="349"/>
    </row>
    <row r="153" s="1" customFormat="1" ht="15" customHeight="1">
      <c r="B153" s="326"/>
      <c r="C153" s="353" t="s">
        <v>85</v>
      </c>
      <c r="D153" s="301"/>
      <c r="E153" s="301"/>
      <c r="F153" s="354" t="s">
        <v>3426</v>
      </c>
      <c r="G153" s="301"/>
      <c r="H153" s="353" t="s">
        <v>3487</v>
      </c>
      <c r="I153" s="353" t="s">
        <v>3428</v>
      </c>
      <c r="J153" s="353" t="s">
        <v>3477</v>
      </c>
      <c r="K153" s="349"/>
    </row>
    <row r="154" s="1" customFormat="1" ht="15" customHeight="1">
      <c r="B154" s="326"/>
      <c r="C154" s="353" t="s">
        <v>3431</v>
      </c>
      <c r="D154" s="301"/>
      <c r="E154" s="301"/>
      <c r="F154" s="354" t="s">
        <v>3432</v>
      </c>
      <c r="G154" s="301"/>
      <c r="H154" s="353" t="s">
        <v>3466</v>
      </c>
      <c r="I154" s="353" t="s">
        <v>3428</v>
      </c>
      <c r="J154" s="353">
        <v>50</v>
      </c>
      <c r="K154" s="349"/>
    </row>
    <row r="155" s="1" customFormat="1" ht="15" customHeight="1">
      <c r="B155" s="326"/>
      <c r="C155" s="353" t="s">
        <v>3434</v>
      </c>
      <c r="D155" s="301"/>
      <c r="E155" s="301"/>
      <c r="F155" s="354" t="s">
        <v>3426</v>
      </c>
      <c r="G155" s="301"/>
      <c r="H155" s="353" t="s">
        <v>3466</v>
      </c>
      <c r="I155" s="353" t="s">
        <v>3436</v>
      </c>
      <c r="J155" s="353"/>
      <c r="K155" s="349"/>
    </row>
    <row r="156" s="1" customFormat="1" ht="15" customHeight="1">
      <c r="B156" s="326"/>
      <c r="C156" s="353" t="s">
        <v>3445</v>
      </c>
      <c r="D156" s="301"/>
      <c r="E156" s="301"/>
      <c r="F156" s="354" t="s">
        <v>3432</v>
      </c>
      <c r="G156" s="301"/>
      <c r="H156" s="353" t="s">
        <v>3466</v>
      </c>
      <c r="I156" s="353" t="s">
        <v>3428</v>
      </c>
      <c r="J156" s="353">
        <v>50</v>
      </c>
      <c r="K156" s="349"/>
    </row>
    <row r="157" s="1" customFormat="1" ht="15" customHeight="1">
      <c r="B157" s="326"/>
      <c r="C157" s="353" t="s">
        <v>3453</v>
      </c>
      <c r="D157" s="301"/>
      <c r="E157" s="301"/>
      <c r="F157" s="354" t="s">
        <v>3432</v>
      </c>
      <c r="G157" s="301"/>
      <c r="H157" s="353" t="s">
        <v>3466</v>
      </c>
      <c r="I157" s="353" t="s">
        <v>3428</v>
      </c>
      <c r="J157" s="353">
        <v>50</v>
      </c>
      <c r="K157" s="349"/>
    </row>
    <row r="158" s="1" customFormat="1" ht="15" customHeight="1">
      <c r="B158" s="326"/>
      <c r="C158" s="353" t="s">
        <v>3451</v>
      </c>
      <c r="D158" s="301"/>
      <c r="E158" s="301"/>
      <c r="F158" s="354" t="s">
        <v>3432</v>
      </c>
      <c r="G158" s="301"/>
      <c r="H158" s="353" t="s">
        <v>3466</v>
      </c>
      <c r="I158" s="353" t="s">
        <v>3428</v>
      </c>
      <c r="J158" s="353">
        <v>50</v>
      </c>
      <c r="K158" s="349"/>
    </row>
    <row r="159" s="1" customFormat="1" ht="15" customHeight="1">
      <c r="B159" s="326"/>
      <c r="C159" s="353" t="s">
        <v>132</v>
      </c>
      <c r="D159" s="301"/>
      <c r="E159" s="301"/>
      <c r="F159" s="354" t="s">
        <v>3426</v>
      </c>
      <c r="G159" s="301"/>
      <c r="H159" s="353" t="s">
        <v>3488</v>
      </c>
      <c r="I159" s="353" t="s">
        <v>3428</v>
      </c>
      <c r="J159" s="353" t="s">
        <v>3489</v>
      </c>
      <c r="K159" s="349"/>
    </row>
    <row r="160" s="1" customFormat="1" ht="15" customHeight="1">
      <c r="B160" s="326"/>
      <c r="C160" s="353" t="s">
        <v>3490</v>
      </c>
      <c r="D160" s="301"/>
      <c r="E160" s="301"/>
      <c r="F160" s="354" t="s">
        <v>3426</v>
      </c>
      <c r="G160" s="301"/>
      <c r="H160" s="353" t="s">
        <v>3491</v>
      </c>
      <c r="I160" s="353" t="s">
        <v>3461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3492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3420</v>
      </c>
      <c r="D166" s="316"/>
      <c r="E166" s="316"/>
      <c r="F166" s="316" t="s">
        <v>3421</v>
      </c>
      <c r="G166" s="358"/>
      <c r="H166" s="359" t="s">
        <v>55</v>
      </c>
      <c r="I166" s="359" t="s">
        <v>58</v>
      </c>
      <c r="J166" s="316" t="s">
        <v>3422</v>
      </c>
      <c r="K166" s="293"/>
    </row>
    <row r="167" s="1" customFormat="1" ht="17.25" customHeight="1">
      <c r="B167" s="294"/>
      <c r="C167" s="318" t="s">
        <v>3423</v>
      </c>
      <c r="D167" s="318"/>
      <c r="E167" s="318"/>
      <c r="F167" s="319" t="s">
        <v>3424</v>
      </c>
      <c r="G167" s="360"/>
      <c r="H167" s="361"/>
      <c r="I167" s="361"/>
      <c r="J167" s="318" t="s">
        <v>3425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3429</v>
      </c>
      <c r="D169" s="301"/>
      <c r="E169" s="301"/>
      <c r="F169" s="324" t="s">
        <v>3426</v>
      </c>
      <c r="G169" s="301"/>
      <c r="H169" s="301" t="s">
        <v>3466</v>
      </c>
      <c r="I169" s="301" t="s">
        <v>3428</v>
      </c>
      <c r="J169" s="301">
        <v>120</v>
      </c>
      <c r="K169" s="349"/>
    </row>
    <row r="170" s="1" customFormat="1" ht="15" customHeight="1">
      <c r="B170" s="326"/>
      <c r="C170" s="301" t="s">
        <v>3475</v>
      </c>
      <c r="D170" s="301"/>
      <c r="E170" s="301"/>
      <c r="F170" s="324" t="s">
        <v>3426</v>
      </c>
      <c r="G170" s="301"/>
      <c r="H170" s="301" t="s">
        <v>3476</v>
      </c>
      <c r="I170" s="301" t="s">
        <v>3428</v>
      </c>
      <c r="J170" s="301" t="s">
        <v>3477</v>
      </c>
      <c r="K170" s="349"/>
    </row>
    <row r="171" s="1" customFormat="1" ht="15" customHeight="1">
      <c r="B171" s="326"/>
      <c r="C171" s="301" t="s">
        <v>85</v>
      </c>
      <c r="D171" s="301"/>
      <c r="E171" s="301"/>
      <c r="F171" s="324" t="s">
        <v>3426</v>
      </c>
      <c r="G171" s="301"/>
      <c r="H171" s="301" t="s">
        <v>3493</v>
      </c>
      <c r="I171" s="301" t="s">
        <v>3428</v>
      </c>
      <c r="J171" s="301" t="s">
        <v>3477</v>
      </c>
      <c r="K171" s="349"/>
    </row>
    <row r="172" s="1" customFormat="1" ht="15" customHeight="1">
      <c r="B172" s="326"/>
      <c r="C172" s="301" t="s">
        <v>3431</v>
      </c>
      <c r="D172" s="301"/>
      <c r="E172" s="301"/>
      <c r="F172" s="324" t="s">
        <v>3432</v>
      </c>
      <c r="G172" s="301"/>
      <c r="H172" s="301" t="s">
        <v>3493</v>
      </c>
      <c r="I172" s="301" t="s">
        <v>3428</v>
      </c>
      <c r="J172" s="301">
        <v>50</v>
      </c>
      <c r="K172" s="349"/>
    </row>
    <row r="173" s="1" customFormat="1" ht="15" customHeight="1">
      <c r="B173" s="326"/>
      <c r="C173" s="301" t="s">
        <v>3434</v>
      </c>
      <c r="D173" s="301"/>
      <c r="E173" s="301"/>
      <c r="F173" s="324" t="s">
        <v>3426</v>
      </c>
      <c r="G173" s="301"/>
      <c r="H173" s="301" t="s">
        <v>3493</v>
      </c>
      <c r="I173" s="301" t="s">
        <v>3436</v>
      </c>
      <c r="J173" s="301"/>
      <c r="K173" s="349"/>
    </row>
    <row r="174" s="1" customFormat="1" ht="15" customHeight="1">
      <c r="B174" s="326"/>
      <c r="C174" s="301" t="s">
        <v>3445</v>
      </c>
      <c r="D174" s="301"/>
      <c r="E174" s="301"/>
      <c r="F174" s="324" t="s">
        <v>3432</v>
      </c>
      <c r="G174" s="301"/>
      <c r="H174" s="301" t="s">
        <v>3493</v>
      </c>
      <c r="I174" s="301" t="s">
        <v>3428</v>
      </c>
      <c r="J174" s="301">
        <v>50</v>
      </c>
      <c r="K174" s="349"/>
    </row>
    <row r="175" s="1" customFormat="1" ht="15" customHeight="1">
      <c r="B175" s="326"/>
      <c r="C175" s="301" t="s">
        <v>3453</v>
      </c>
      <c r="D175" s="301"/>
      <c r="E175" s="301"/>
      <c r="F175" s="324" t="s">
        <v>3432</v>
      </c>
      <c r="G175" s="301"/>
      <c r="H175" s="301" t="s">
        <v>3493</v>
      </c>
      <c r="I175" s="301" t="s">
        <v>3428</v>
      </c>
      <c r="J175" s="301">
        <v>50</v>
      </c>
      <c r="K175" s="349"/>
    </row>
    <row r="176" s="1" customFormat="1" ht="15" customHeight="1">
      <c r="B176" s="326"/>
      <c r="C176" s="301" t="s">
        <v>3451</v>
      </c>
      <c r="D176" s="301"/>
      <c r="E176" s="301"/>
      <c r="F176" s="324" t="s">
        <v>3432</v>
      </c>
      <c r="G176" s="301"/>
      <c r="H176" s="301" t="s">
        <v>3493</v>
      </c>
      <c r="I176" s="301" t="s">
        <v>3428</v>
      </c>
      <c r="J176" s="301">
        <v>50</v>
      </c>
      <c r="K176" s="349"/>
    </row>
    <row r="177" s="1" customFormat="1" ht="15" customHeight="1">
      <c r="B177" s="326"/>
      <c r="C177" s="301" t="s">
        <v>136</v>
      </c>
      <c r="D177" s="301"/>
      <c r="E177" s="301"/>
      <c r="F177" s="324" t="s">
        <v>3426</v>
      </c>
      <c r="G177" s="301"/>
      <c r="H177" s="301" t="s">
        <v>3494</v>
      </c>
      <c r="I177" s="301" t="s">
        <v>3495</v>
      </c>
      <c r="J177" s="301"/>
      <c r="K177" s="349"/>
    </row>
    <row r="178" s="1" customFormat="1" ht="15" customHeight="1">
      <c r="B178" s="326"/>
      <c r="C178" s="301" t="s">
        <v>58</v>
      </c>
      <c r="D178" s="301"/>
      <c r="E178" s="301"/>
      <c r="F178" s="324" t="s">
        <v>3426</v>
      </c>
      <c r="G178" s="301"/>
      <c r="H178" s="301" t="s">
        <v>3496</v>
      </c>
      <c r="I178" s="301" t="s">
        <v>3497</v>
      </c>
      <c r="J178" s="301">
        <v>1</v>
      </c>
      <c r="K178" s="349"/>
    </row>
    <row r="179" s="1" customFormat="1" ht="15" customHeight="1">
      <c r="B179" s="326"/>
      <c r="C179" s="301" t="s">
        <v>54</v>
      </c>
      <c r="D179" s="301"/>
      <c r="E179" s="301"/>
      <c r="F179" s="324" t="s">
        <v>3426</v>
      </c>
      <c r="G179" s="301"/>
      <c r="H179" s="301" t="s">
        <v>3498</v>
      </c>
      <c r="I179" s="301" t="s">
        <v>3428</v>
      </c>
      <c r="J179" s="301">
        <v>20</v>
      </c>
      <c r="K179" s="349"/>
    </row>
    <row r="180" s="1" customFormat="1" ht="15" customHeight="1">
      <c r="B180" s="326"/>
      <c r="C180" s="301" t="s">
        <v>55</v>
      </c>
      <c r="D180" s="301"/>
      <c r="E180" s="301"/>
      <c r="F180" s="324" t="s">
        <v>3426</v>
      </c>
      <c r="G180" s="301"/>
      <c r="H180" s="301" t="s">
        <v>3499</v>
      </c>
      <c r="I180" s="301" t="s">
        <v>3428</v>
      </c>
      <c r="J180" s="301">
        <v>255</v>
      </c>
      <c r="K180" s="349"/>
    </row>
    <row r="181" s="1" customFormat="1" ht="15" customHeight="1">
      <c r="B181" s="326"/>
      <c r="C181" s="301" t="s">
        <v>137</v>
      </c>
      <c r="D181" s="301"/>
      <c r="E181" s="301"/>
      <c r="F181" s="324" t="s">
        <v>3426</v>
      </c>
      <c r="G181" s="301"/>
      <c r="H181" s="301" t="s">
        <v>3390</v>
      </c>
      <c r="I181" s="301" t="s">
        <v>3428</v>
      </c>
      <c r="J181" s="301">
        <v>10</v>
      </c>
      <c r="K181" s="349"/>
    </row>
    <row r="182" s="1" customFormat="1" ht="15" customHeight="1">
      <c r="B182" s="326"/>
      <c r="C182" s="301" t="s">
        <v>138</v>
      </c>
      <c r="D182" s="301"/>
      <c r="E182" s="301"/>
      <c r="F182" s="324" t="s">
        <v>3426</v>
      </c>
      <c r="G182" s="301"/>
      <c r="H182" s="301" t="s">
        <v>3500</v>
      </c>
      <c r="I182" s="301" t="s">
        <v>3461</v>
      </c>
      <c r="J182" s="301"/>
      <c r="K182" s="349"/>
    </row>
    <row r="183" s="1" customFormat="1" ht="15" customHeight="1">
      <c r="B183" s="326"/>
      <c r="C183" s="301" t="s">
        <v>3501</v>
      </c>
      <c r="D183" s="301"/>
      <c r="E183" s="301"/>
      <c r="F183" s="324" t="s">
        <v>3426</v>
      </c>
      <c r="G183" s="301"/>
      <c r="H183" s="301" t="s">
        <v>3502</v>
      </c>
      <c r="I183" s="301" t="s">
        <v>3461</v>
      </c>
      <c r="J183" s="301"/>
      <c r="K183" s="349"/>
    </row>
    <row r="184" s="1" customFormat="1" ht="15" customHeight="1">
      <c r="B184" s="326"/>
      <c r="C184" s="301" t="s">
        <v>3490</v>
      </c>
      <c r="D184" s="301"/>
      <c r="E184" s="301"/>
      <c r="F184" s="324" t="s">
        <v>3426</v>
      </c>
      <c r="G184" s="301"/>
      <c r="H184" s="301" t="s">
        <v>3503</v>
      </c>
      <c r="I184" s="301" t="s">
        <v>3461</v>
      </c>
      <c r="J184" s="301"/>
      <c r="K184" s="349"/>
    </row>
    <row r="185" s="1" customFormat="1" ht="15" customHeight="1">
      <c r="B185" s="326"/>
      <c r="C185" s="301" t="s">
        <v>140</v>
      </c>
      <c r="D185" s="301"/>
      <c r="E185" s="301"/>
      <c r="F185" s="324" t="s">
        <v>3432</v>
      </c>
      <c r="G185" s="301"/>
      <c r="H185" s="301" t="s">
        <v>3504</v>
      </c>
      <c r="I185" s="301" t="s">
        <v>3428</v>
      </c>
      <c r="J185" s="301">
        <v>50</v>
      </c>
      <c r="K185" s="349"/>
    </row>
    <row r="186" s="1" customFormat="1" ht="15" customHeight="1">
      <c r="B186" s="326"/>
      <c r="C186" s="301" t="s">
        <v>3505</v>
      </c>
      <c r="D186" s="301"/>
      <c r="E186" s="301"/>
      <c r="F186" s="324" t="s">
        <v>3432</v>
      </c>
      <c r="G186" s="301"/>
      <c r="H186" s="301" t="s">
        <v>3506</v>
      </c>
      <c r="I186" s="301" t="s">
        <v>3507</v>
      </c>
      <c r="J186" s="301"/>
      <c r="K186" s="349"/>
    </row>
    <row r="187" s="1" customFormat="1" ht="15" customHeight="1">
      <c r="B187" s="326"/>
      <c r="C187" s="301" t="s">
        <v>3508</v>
      </c>
      <c r="D187" s="301"/>
      <c r="E187" s="301"/>
      <c r="F187" s="324" t="s">
        <v>3432</v>
      </c>
      <c r="G187" s="301"/>
      <c r="H187" s="301" t="s">
        <v>3509</v>
      </c>
      <c r="I187" s="301" t="s">
        <v>3507</v>
      </c>
      <c r="J187" s="301"/>
      <c r="K187" s="349"/>
    </row>
    <row r="188" s="1" customFormat="1" ht="15" customHeight="1">
      <c r="B188" s="326"/>
      <c r="C188" s="301" t="s">
        <v>3510</v>
      </c>
      <c r="D188" s="301"/>
      <c r="E188" s="301"/>
      <c r="F188" s="324" t="s">
        <v>3432</v>
      </c>
      <c r="G188" s="301"/>
      <c r="H188" s="301" t="s">
        <v>3511</v>
      </c>
      <c r="I188" s="301" t="s">
        <v>3507</v>
      </c>
      <c r="J188" s="301"/>
      <c r="K188" s="349"/>
    </row>
    <row r="189" s="1" customFormat="1" ht="15" customHeight="1">
      <c r="B189" s="326"/>
      <c r="C189" s="362" t="s">
        <v>3512</v>
      </c>
      <c r="D189" s="301"/>
      <c r="E189" s="301"/>
      <c r="F189" s="324" t="s">
        <v>3432</v>
      </c>
      <c r="G189" s="301"/>
      <c r="H189" s="301" t="s">
        <v>3513</v>
      </c>
      <c r="I189" s="301" t="s">
        <v>3514</v>
      </c>
      <c r="J189" s="363" t="s">
        <v>3515</v>
      </c>
      <c r="K189" s="349"/>
    </row>
    <row r="190" s="1" customFormat="1" ht="15" customHeight="1">
      <c r="B190" s="326"/>
      <c r="C190" s="362" t="s">
        <v>43</v>
      </c>
      <c r="D190" s="301"/>
      <c r="E190" s="301"/>
      <c r="F190" s="324" t="s">
        <v>3426</v>
      </c>
      <c r="G190" s="301"/>
      <c r="H190" s="298" t="s">
        <v>3516</v>
      </c>
      <c r="I190" s="301" t="s">
        <v>3517</v>
      </c>
      <c r="J190" s="301"/>
      <c r="K190" s="349"/>
    </row>
    <row r="191" s="1" customFormat="1" ht="15" customHeight="1">
      <c r="B191" s="326"/>
      <c r="C191" s="362" t="s">
        <v>3518</v>
      </c>
      <c r="D191" s="301"/>
      <c r="E191" s="301"/>
      <c r="F191" s="324" t="s">
        <v>3426</v>
      </c>
      <c r="G191" s="301"/>
      <c r="H191" s="301" t="s">
        <v>3519</v>
      </c>
      <c r="I191" s="301" t="s">
        <v>3461</v>
      </c>
      <c r="J191" s="301"/>
      <c r="K191" s="349"/>
    </row>
    <row r="192" s="1" customFormat="1" ht="15" customHeight="1">
      <c r="B192" s="326"/>
      <c r="C192" s="362" t="s">
        <v>3520</v>
      </c>
      <c r="D192" s="301"/>
      <c r="E192" s="301"/>
      <c r="F192" s="324" t="s">
        <v>3426</v>
      </c>
      <c r="G192" s="301"/>
      <c r="H192" s="301" t="s">
        <v>3521</v>
      </c>
      <c r="I192" s="301" t="s">
        <v>3461</v>
      </c>
      <c r="J192" s="301"/>
      <c r="K192" s="349"/>
    </row>
    <row r="193" s="1" customFormat="1" ht="15" customHeight="1">
      <c r="B193" s="326"/>
      <c r="C193" s="362" t="s">
        <v>3522</v>
      </c>
      <c r="D193" s="301"/>
      <c r="E193" s="301"/>
      <c r="F193" s="324" t="s">
        <v>3432</v>
      </c>
      <c r="G193" s="301"/>
      <c r="H193" s="301" t="s">
        <v>3523</v>
      </c>
      <c r="I193" s="301" t="s">
        <v>3461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3524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3525</v>
      </c>
      <c r="D200" s="365"/>
      <c r="E200" s="365"/>
      <c r="F200" s="365" t="s">
        <v>3526</v>
      </c>
      <c r="G200" s="366"/>
      <c r="H200" s="365" t="s">
        <v>3527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3517</v>
      </c>
      <c r="D202" s="301"/>
      <c r="E202" s="301"/>
      <c r="F202" s="324" t="s">
        <v>44</v>
      </c>
      <c r="G202" s="301"/>
      <c r="H202" s="301" t="s">
        <v>3528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45</v>
      </c>
      <c r="G203" s="301"/>
      <c r="H203" s="301" t="s">
        <v>3529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48</v>
      </c>
      <c r="G204" s="301"/>
      <c r="H204" s="301" t="s">
        <v>3530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46</v>
      </c>
      <c r="G205" s="301"/>
      <c r="H205" s="301" t="s">
        <v>3531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47</v>
      </c>
      <c r="G206" s="301"/>
      <c r="H206" s="301" t="s">
        <v>3532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3473</v>
      </c>
      <c r="D208" s="301"/>
      <c r="E208" s="301"/>
      <c r="F208" s="324" t="s">
        <v>78</v>
      </c>
      <c r="G208" s="301"/>
      <c r="H208" s="301" t="s">
        <v>3533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3369</v>
      </c>
      <c r="G209" s="301"/>
      <c r="H209" s="301" t="s">
        <v>3370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3367</v>
      </c>
      <c r="G210" s="301"/>
      <c r="H210" s="301" t="s">
        <v>3534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3371</v>
      </c>
      <c r="G211" s="362"/>
      <c r="H211" s="353" t="s">
        <v>3372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3373</v>
      </c>
      <c r="G212" s="362"/>
      <c r="H212" s="353" t="s">
        <v>3535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3497</v>
      </c>
      <c r="D214" s="301"/>
      <c r="E214" s="301"/>
      <c r="F214" s="324">
        <v>1</v>
      </c>
      <c r="G214" s="362"/>
      <c r="H214" s="353" t="s">
        <v>3536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3537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3538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3539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8" t="s">
        <v>124</v>
      </c>
      <c r="BA2" s="138" t="s">
        <v>124</v>
      </c>
      <c r="BB2" s="138" t="s">
        <v>19</v>
      </c>
      <c r="BC2" s="138" t="s">
        <v>79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  <c r="AZ3" s="138" t="s">
        <v>125</v>
      </c>
      <c r="BA3" s="138" t="s">
        <v>125</v>
      </c>
      <c r="BB3" s="138" t="s">
        <v>19</v>
      </c>
      <c r="BC3" s="138" t="s">
        <v>79</v>
      </c>
      <c r="BD3" s="138" t="s">
        <v>86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130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ROUND(J86,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ROUND((SUM(BE86:BE123)),  2)</f>
        <v>0</v>
      </c>
      <c r="G35" s="38"/>
      <c r="H35" s="38"/>
      <c r="I35" s="158">
        <v>0.20999999999999999</v>
      </c>
      <c r="J35" s="157">
        <f>ROUND(((SUM(BE86:BE123))*I35),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ROUND((SUM(BF86:BF123)),  2)</f>
        <v>0</v>
      </c>
      <c r="G36" s="38"/>
      <c r="H36" s="38"/>
      <c r="I36" s="158">
        <v>0</v>
      </c>
      <c r="J36" s="157">
        <f>ROUND(((SUM(BF86:BF123))*I36),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ROUND((SUM(BG86:BG123)),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ROUND((SUM(BH86:BH123)),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ROUND((SUM(BI86:BI123)),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0001 - Všeobecné položky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134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135</v>
      </c>
      <c r="D71" s="40"/>
      <c r="E71" s="40"/>
      <c r="F71" s="40"/>
      <c r="G71" s="40"/>
      <c r="H71" s="40"/>
      <c r="I71" s="40"/>
      <c r="J71" s="40"/>
      <c r="K71" s="4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0" t="str">
        <f>E7</f>
        <v>VD Les Království, rekonstrukce komunikace a zpevněných ploch</v>
      </c>
      <c r="F74" s="32"/>
      <c r="G74" s="32"/>
      <c r="H74" s="32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127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0" t="s">
        <v>128</v>
      </c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129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SO 0001 - Všeobecné položky</v>
      </c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>Les Království</v>
      </c>
      <c r="G80" s="40"/>
      <c r="H80" s="40"/>
      <c r="I80" s="32" t="s">
        <v>23</v>
      </c>
      <c r="J80" s="72" t="str">
        <f>IF(J14="","",J14)</f>
        <v>21.12.2023</v>
      </c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>Povodí Labe, státní podnik</v>
      </c>
      <c r="G82" s="40"/>
      <c r="H82" s="40"/>
      <c r="I82" s="32" t="s">
        <v>33</v>
      </c>
      <c r="J82" s="36" t="str">
        <f>E23</f>
        <v xml:space="preserve"> </v>
      </c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IF(E20="","",E20)</f>
        <v>Vyplň údaj</v>
      </c>
      <c r="G83" s="40"/>
      <c r="H83" s="40"/>
      <c r="I83" s="32" t="s">
        <v>36</v>
      </c>
      <c r="J83" s="36" t="str">
        <f>E26</f>
        <v xml:space="preserve"> </v>
      </c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1"/>
      <c r="B85" s="182"/>
      <c r="C85" s="183" t="s">
        <v>136</v>
      </c>
      <c r="D85" s="184" t="s">
        <v>58</v>
      </c>
      <c r="E85" s="184" t="s">
        <v>54</v>
      </c>
      <c r="F85" s="184" t="s">
        <v>55</v>
      </c>
      <c r="G85" s="184" t="s">
        <v>137</v>
      </c>
      <c r="H85" s="184" t="s">
        <v>138</v>
      </c>
      <c r="I85" s="184" t="s">
        <v>139</v>
      </c>
      <c r="J85" s="184" t="s">
        <v>133</v>
      </c>
      <c r="K85" s="185" t="s">
        <v>140</v>
      </c>
      <c r="L85" s="186"/>
      <c r="M85" s="92" t="s">
        <v>19</v>
      </c>
      <c r="N85" s="93" t="s">
        <v>43</v>
      </c>
      <c r="O85" s="93" t="s">
        <v>141</v>
      </c>
      <c r="P85" s="93" t="s">
        <v>142</v>
      </c>
      <c r="Q85" s="93" t="s">
        <v>143</v>
      </c>
      <c r="R85" s="93" t="s">
        <v>144</v>
      </c>
      <c r="S85" s="93" t="s">
        <v>145</v>
      </c>
      <c r="T85" s="94" t="s">
        <v>146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38"/>
      <c r="B86" s="39"/>
      <c r="C86" s="99" t="s">
        <v>147</v>
      </c>
      <c r="D86" s="40"/>
      <c r="E86" s="40"/>
      <c r="F86" s="40"/>
      <c r="G86" s="40"/>
      <c r="H86" s="40"/>
      <c r="I86" s="40"/>
      <c r="J86" s="187">
        <f>BK86</f>
        <v>0</v>
      </c>
      <c r="K86" s="40"/>
      <c r="L86" s="44"/>
      <c r="M86" s="95"/>
      <c r="N86" s="188"/>
      <c r="O86" s="96"/>
      <c r="P86" s="189">
        <f>P87</f>
        <v>0</v>
      </c>
      <c r="Q86" s="96"/>
      <c r="R86" s="189">
        <f>R87</f>
        <v>0</v>
      </c>
      <c r="S86" s="96"/>
      <c r="T86" s="190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72</v>
      </c>
      <c r="AU86" s="17" t="s">
        <v>81</v>
      </c>
      <c r="BK86" s="191">
        <f>BK87</f>
        <v>0</v>
      </c>
    </row>
    <row r="87" s="11" customFormat="1" ht="25.92" customHeight="1">
      <c r="A87" s="11"/>
      <c r="B87" s="192"/>
      <c r="C87" s="193"/>
      <c r="D87" s="194" t="s">
        <v>72</v>
      </c>
      <c r="E87" s="195" t="s">
        <v>148</v>
      </c>
      <c r="F87" s="195" t="s">
        <v>149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SUM(P88:P123)</f>
        <v>0</v>
      </c>
      <c r="Q87" s="200"/>
      <c r="R87" s="201">
        <f>SUM(R88:R123)</f>
        <v>0</v>
      </c>
      <c r="S87" s="200"/>
      <c r="T87" s="202">
        <f>SUM(T88:T123)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3" t="s">
        <v>150</v>
      </c>
      <c r="AT87" s="204" t="s">
        <v>72</v>
      </c>
      <c r="AU87" s="204" t="s">
        <v>8</v>
      </c>
      <c r="AY87" s="203" t="s">
        <v>151</v>
      </c>
      <c r="BK87" s="205">
        <f>SUM(BK88:BK123)</f>
        <v>0</v>
      </c>
    </row>
    <row r="88" s="2" customFormat="1" ht="24.15" customHeight="1">
      <c r="A88" s="38"/>
      <c r="B88" s="39"/>
      <c r="C88" s="206" t="s">
        <v>79</v>
      </c>
      <c r="D88" s="206" t="s">
        <v>152</v>
      </c>
      <c r="E88" s="207" t="s">
        <v>153</v>
      </c>
      <c r="F88" s="208" t="s">
        <v>154</v>
      </c>
      <c r="G88" s="209" t="s">
        <v>155</v>
      </c>
      <c r="H88" s="210">
        <v>1</v>
      </c>
      <c r="I88" s="211"/>
      <c r="J88" s="212">
        <f>ROUND(I88*H88,2)</f>
        <v>0</v>
      </c>
      <c r="K88" s="208" t="s">
        <v>19</v>
      </c>
      <c r="L88" s="44"/>
      <c r="M88" s="213" t="s">
        <v>19</v>
      </c>
      <c r="N88" s="214" t="s">
        <v>46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150</v>
      </c>
      <c r="AT88" s="217" t="s">
        <v>152</v>
      </c>
      <c r="AU88" s="217" t="s">
        <v>79</v>
      </c>
      <c r="AY88" s="17" t="s">
        <v>151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150</v>
      </c>
      <c r="BK88" s="218">
        <f>ROUND(I88*H88,2)</f>
        <v>0</v>
      </c>
      <c r="BL88" s="17" t="s">
        <v>150</v>
      </c>
      <c r="BM88" s="217" t="s">
        <v>156</v>
      </c>
    </row>
    <row r="89" s="2" customFormat="1">
      <c r="A89" s="38"/>
      <c r="B89" s="39"/>
      <c r="C89" s="40"/>
      <c r="D89" s="219" t="s">
        <v>157</v>
      </c>
      <c r="E89" s="40"/>
      <c r="F89" s="220" t="s">
        <v>158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157</v>
      </c>
      <c r="AU89" s="17" t="s">
        <v>79</v>
      </c>
    </row>
    <row r="90" s="12" customFormat="1">
      <c r="A90" s="12"/>
      <c r="B90" s="224"/>
      <c r="C90" s="225"/>
      <c r="D90" s="219" t="s">
        <v>159</v>
      </c>
      <c r="E90" s="226" t="s">
        <v>124</v>
      </c>
      <c r="F90" s="227" t="s">
        <v>160</v>
      </c>
      <c r="G90" s="225"/>
      <c r="H90" s="228">
        <v>1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34" t="s">
        <v>159</v>
      </c>
      <c r="AU90" s="234" t="s">
        <v>79</v>
      </c>
      <c r="AV90" s="12" t="s">
        <v>86</v>
      </c>
      <c r="AW90" s="12" t="s">
        <v>35</v>
      </c>
      <c r="AX90" s="12" t="s">
        <v>79</v>
      </c>
      <c r="AY90" s="234" t="s">
        <v>151</v>
      </c>
    </row>
    <row r="91" s="2" customFormat="1" ht="16.5" customHeight="1">
      <c r="A91" s="38"/>
      <c r="B91" s="39"/>
      <c r="C91" s="206" t="s">
        <v>86</v>
      </c>
      <c r="D91" s="206" t="s">
        <v>152</v>
      </c>
      <c r="E91" s="207" t="s">
        <v>161</v>
      </c>
      <c r="F91" s="208" t="s">
        <v>162</v>
      </c>
      <c r="G91" s="209" t="s">
        <v>155</v>
      </c>
      <c r="H91" s="210">
        <v>1</v>
      </c>
      <c r="I91" s="211"/>
      <c r="J91" s="212">
        <f>ROUND(I91*H91,2)</f>
        <v>0</v>
      </c>
      <c r="K91" s="208" t="s">
        <v>19</v>
      </c>
      <c r="L91" s="44"/>
      <c r="M91" s="213" t="s">
        <v>19</v>
      </c>
      <c r="N91" s="214" t="s">
        <v>46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150</v>
      </c>
      <c r="AT91" s="217" t="s">
        <v>152</v>
      </c>
      <c r="AU91" s="217" t="s">
        <v>79</v>
      </c>
      <c r="AY91" s="17" t="s">
        <v>151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150</v>
      </c>
      <c r="BK91" s="218">
        <f>ROUND(I91*H91,2)</f>
        <v>0</v>
      </c>
      <c r="BL91" s="17" t="s">
        <v>150</v>
      </c>
      <c r="BM91" s="217" t="s">
        <v>163</v>
      </c>
    </row>
    <row r="92" s="2" customFormat="1">
      <c r="A92" s="38"/>
      <c r="B92" s="39"/>
      <c r="C92" s="40"/>
      <c r="D92" s="219" t="s">
        <v>157</v>
      </c>
      <c r="E92" s="40"/>
      <c r="F92" s="220" t="s">
        <v>162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157</v>
      </c>
      <c r="AU92" s="17" t="s">
        <v>79</v>
      </c>
    </row>
    <row r="93" s="2" customFormat="1" ht="24.15" customHeight="1">
      <c r="A93" s="38"/>
      <c r="B93" s="39"/>
      <c r="C93" s="206" t="s">
        <v>164</v>
      </c>
      <c r="D93" s="206" t="s">
        <v>152</v>
      </c>
      <c r="E93" s="207" t="s">
        <v>165</v>
      </c>
      <c r="F93" s="208" t="s">
        <v>166</v>
      </c>
      <c r="G93" s="209" t="s">
        <v>155</v>
      </c>
      <c r="H93" s="210">
        <v>1</v>
      </c>
      <c r="I93" s="211"/>
      <c r="J93" s="212">
        <f>ROUND(I93*H93,2)</f>
        <v>0</v>
      </c>
      <c r="K93" s="208" t="s">
        <v>19</v>
      </c>
      <c r="L93" s="44"/>
      <c r="M93" s="213" t="s">
        <v>19</v>
      </c>
      <c r="N93" s="214" t="s">
        <v>46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150</v>
      </c>
      <c r="AT93" s="217" t="s">
        <v>152</v>
      </c>
      <c r="AU93" s="217" t="s">
        <v>79</v>
      </c>
      <c r="AY93" s="17" t="s">
        <v>151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150</v>
      </c>
      <c r="BK93" s="218">
        <f>ROUND(I93*H93,2)</f>
        <v>0</v>
      </c>
      <c r="BL93" s="17" t="s">
        <v>150</v>
      </c>
      <c r="BM93" s="217" t="s">
        <v>167</v>
      </c>
    </row>
    <row r="94" s="2" customFormat="1">
      <c r="A94" s="38"/>
      <c r="B94" s="39"/>
      <c r="C94" s="40"/>
      <c r="D94" s="219" t="s">
        <v>157</v>
      </c>
      <c r="E94" s="40"/>
      <c r="F94" s="220" t="s">
        <v>166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157</v>
      </c>
      <c r="AU94" s="17" t="s">
        <v>79</v>
      </c>
    </row>
    <row r="95" s="2" customFormat="1" ht="16.5" customHeight="1">
      <c r="A95" s="38"/>
      <c r="B95" s="39"/>
      <c r="C95" s="206" t="s">
        <v>150</v>
      </c>
      <c r="D95" s="206" t="s">
        <v>152</v>
      </c>
      <c r="E95" s="207" t="s">
        <v>168</v>
      </c>
      <c r="F95" s="208" t="s">
        <v>169</v>
      </c>
      <c r="G95" s="209" t="s">
        <v>155</v>
      </c>
      <c r="H95" s="210">
        <v>1</v>
      </c>
      <c r="I95" s="211"/>
      <c r="J95" s="212">
        <f>ROUND(I95*H95,2)</f>
        <v>0</v>
      </c>
      <c r="K95" s="208" t="s">
        <v>19</v>
      </c>
      <c r="L95" s="44"/>
      <c r="M95" s="213" t="s">
        <v>19</v>
      </c>
      <c r="N95" s="214" t="s">
        <v>46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150</v>
      </c>
      <c r="AT95" s="217" t="s">
        <v>152</v>
      </c>
      <c r="AU95" s="217" t="s">
        <v>79</v>
      </c>
      <c r="AY95" s="17" t="s">
        <v>151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150</v>
      </c>
      <c r="BK95" s="218">
        <f>ROUND(I95*H95,2)</f>
        <v>0</v>
      </c>
      <c r="BL95" s="17" t="s">
        <v>150</v>
      </c>
      <c r="BM95" s="217" t="s">
        <v>170</v>
      </c>
    </row>
    <row r="96" s="2" customFormat="1">
      <c r="A96" s="38"/>
      <c r="B96" s="39"/>
      <c r="C96" s="40"/>
      <c r="D96" s="219" t="s">
        <v>157</v>
      </c>
      <c r="E96" s="40"/>
      <c r="F96" s="220" t="s">
        <v>169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79</v>
      </c>
    </row>
    <row r="97" s="2" customFormat="1" ht="33" customHeight="1">
      <c r="A97" s="38"/>
      <c r="B97" s="39"/>
      <c r="C97" s="206" t="s">
        <v>171</v>
      </c>
      <c r="D97" s="206" t="s">
        <v>152</v>
      </c>
      <c r="E97" s="207" t="s">
        <v>172</v>
      </c>
      <c r="F97" s="208" t="s">
        <v>173</v>
      </c>
      <c r="G97" s="209" t="s">
        <v>155</v>
      </c>
      <c r="H97" s="210">
        <v>1</v>
      </c>
      <c r="I97" s="211"/>
      <c r="J97" s="212">
        <f>ROUND(I97*H97,2)</f>
        <v>0</v>
      </c>
      <c r="K97" s="208" t="s">
        <v>19</v>
      </c>
      <c r="L97" s="44"/>
      <c r="M97" s="213" t="s">
        <v>19</v>
      </c>
      <c r="N97" s="214" t="s">
        <v>46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150</v>
      </c>
      <c r="AT97" s="217" t="s">
        <v>152</v>
      </c>
      <c r="AU97" s="217" t="s">
        <v>79</v>
      </c>
      <c r="AY97" s="17" t="s">
        <v>151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150</v>
      </c>
      <c r="BK97" s="218">
        <f>ROUND(I97*H97,2)</f>
        <v>0</v>
      </c>
      <c r="BL97" s="17" t="s">
        <v>150</v>
      </c>
      <c r="BM97" s="217" t="s">
        <v>174</v>
      </c>
    </row>
    <row r="98" s="2" customFormat="1">
      <c r="A98" s="38"/>
      <c r="B98" s="39"/>
      <c r="C98" s="40"/>
      <c r="D98" s="219" t="s">
        <v>157</v>
      </c>
      <c r="E98" s="40"/>
      <c r="F98" s="220" t="s">
        <v>175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79</v>
      </c>
    </row>
    <row r="99" s="2" customFormat="1" ht="21.75" customHeight="1">
      <c r="A99" s="38"/>
      <c r="B99" s="39"/>
      <c r="C99" s="206" t="s">
        <v>176</v>
      </c>
      <c r="D99" s="206" t="s">
        <v>152</v>
      </c>
      <c r="E99" s="207" t="s">
        <v>177</v>
      </c>
      <c r="F99" s="208" t="s">
        <v>178</v>
      </c>
      <c r="G99" s="209" t="s">
        <v>155</v>
      </c>
      <c r="H99" s="210">
        <v>1</v>
      </c>
      <c r="I99" s="211"/>
      <c r="J99" s="212">
        <f>ROUND(I99*H99,2)</f>
        <v>0</v>
      </c>
      <c r="K99" s="208" t="s">
        <v>19</v>
      </c>
      <c r="L99" s="44"/>
      <c r="M99" s="213" t="s">
        <v>19</v>
      </c>
      <c r="N99" s="214" t="s">
        <v>46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150</v>
      </c>
      <c r="AT99" s="217" t="s">
        <v>152</v>
      </c>
      <c r="AU99" s="217" t="s">
        <v>79</v>
      </c>
      <c r="AY99" s="17" t="s">
        <v>151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150</v>
      </c>
      <c r="BK99" s="218">
        <f>ROUND(I99*H99,2)</f>
        <v>0</v>
      </c>
      <c r="BL99" s="17" t="s">
        <v>150</v>
      </c>
      <c r="BM99" s="217" t="s">
        <v>179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178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79</v>
      </c>
    </row>
    <row r="101" s="2" customFormat="1" ht="16.5" customHeight="1">
      <c r="A101" s="38"/>
      <c r="B101" s="39"/>
      <c r="C101" s="206" t="s">
        <v>180</v>
      </c>
      <c r="D101" s="206" t="s">
        <v>152</v>
      </c>
      <c r="E101" s="207" t="s">
        <v>181</v>
      </c>
      <c r="F101" s="208" t="s">
        <v>182</v>
      </c>
      <c r="G101" s="209" t="s">
        <v>155</v>
      </c>
      <c r="H101" s="210">
        <v>1</v>
      </c>
      <c r="I101" s="211"/>
      <c r="J101" s="212">
        <f>ROUND(I101*H101,2)</f>
        <v>0</v>
      </c>
      <c r="K101" s="208" t="s">
        <v>19</v>
      </c>
      <c r="L101" s="44"/>
      <c r="M101" s="213" t="s">
        <v>19</v>
      </c>
      <c r="N101" s="214" t="s">
        <v>46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150</v>
      </c>
      <c r="AT101" s="217" t="s">
        <v>152</v>
      </c>
      <c r="AU101" s="217" t="s">
        <v>79</v>
      </c>
      <c r="AY101" s="17" t="s">
        <v>151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150</v>
      </c>
      <c r="BK101" s="218">
        <f>ROUND(I101*H101,2)</f>
        <v>0</v>
      </c>
      <c r="BL101" s="17" t="s">
        <v>150</v>
      </c>
      <c r="BM101" s="217" t="s">
        <v>183</v>
      </c>
    </row>
    <row r="102" s="2" customFormat="1">
      <c r="A102" s="38"/>
      <c r="B102" s="39"/>
      <c r="C102" s="40"/>
      <c r="D102" s="219" t="s">
        <v>157</v>
      </c>
      <c r="E102" s="40"/>
      <c r="F102" s="220" t="s">
        <v>182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157</v>
      </c>
      <c r="AU102" s="17" t="s">
        <v>79</v>
      </c>
    </row>
    <row r="103" s="2" customFormat="1" ht="16.5" customHeight="1">
      <c r="A103" s="38"/>
      <c r="B103" s="39"/>
      <c r="C103" s="206" t="s">
        <v>184</v>
      </c>
      <c r="D103" s="206" t="s">
        <v>152</v>
      </c>
      <c r="E103" s="207" t="s">
        <v>185</v>
      </c>
      <c r="F103" s="208" t="s">
        <v>186</v>
      </c>
      <c r="G103" s="209" t="s">
        <v>155</v>
      </c>
      <c r="H103" s="210">
        <v>1</v>
      </c>
      <c r="I103" s="211"/>
      <c r="J103" s="212">
        <f>ROUND(I103*H103,2)</f>
        <v>0</v>
      </c>
      <c r="K103" s="208" t="s">
        <v>19</v>
      </c>
      <c r="L103" s="44"/>
      <c r="M103" s="213" t="s">
        <v>19</v>
      </c>
      <c r="N103" s="214" t="s">
        <v>46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150</v>
      </c>
      <c r="AT103" s="217" t="s">
        <v>152</v>
      </c>
      <c r="AU103" s="217" t="s">
        <v>79</v>
      </c>
      <c r="AY103" s="17" t="s">
        <v>151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150</v>
      </c>
      <c r="BK103" s="218">
        <f>ROUND(I103*H103,2)</f>
        <v>0</v>
      </c>
      <c r="BL103" s="17" t="s">
        <v>150</v>
      </c>
      <c r="BM103" s="217" t="s">
        <v>187</v>
      </c>
    </row>
    <row r="104" s="2" customFormat="1">
      <c r="A104" s="38"/>
      <c r="B104" s="39"/>
      <c r="C104" s="40"/>
      <c r="D104" s="219" t="s">
        <v>157</v>
      </c>
      <c r="E104" s="40"/>
      <c r="F104" s="220" t="s">
        <v>186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157</v>
      </c>
      <c r="AU104" s="17" t="s">
        <v>79</v>
      </c>
    </row>
    <row r="105" s="2" customFormat="1" ht="16.5" customHeight="1">
      <c r="A105" s="38"/>
      <c r="B105" s="39"/>
      <c r="C105" s="206" t="s">
        <v>188</v>
      </c>
      <c r="D105" s="206" t="s">
        <v>152</v>
      </c>
      <c r="E105" s="207" t="s">
        <v>189</v>
      </c>
      <c r="F105" s="208" t="s">
        <v>190</v>
      </c>
      <c r="G105" s="209" t="s">
        <v>191</v>
      </c>
      <c r="H105" s="210">
        <v>1</v>
      </c>
      <c r="I105" s="211"/>
      <c r="J105" s="212">
        <f>ROUND(I105*H105,2)</f>
        <v>0</v>
      </c>
      <c r="K105" s="208" t="s">
        <v>19</v>
      </c>
      <c r="L105" s="44"/>
      <c r="M105" s="213" t="s">
        <v>19</v>
      </c>
      <c r="N105" s="214" t="s">
        <v>46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150</v>
      </c>
      <c r="AT105" s="217" t="s">
        <v>152</v>
      </c>
      <c r="AU105" s="217" t="s">
        <v>79</v>
      </c>
      <c r="AY105" s="17" t="s">
        <v>151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150</v>
      </c>
      <c r="BK105" s="218">
        <f>ROUND(I105*H105,2)</f>
        <v>0</v>
      </c>
      <c r="BL105" s="17" t="s">
        <v>150</v>
      </c>
      <c r="BM105" s="217" t="s">
        <v>192</v>
      </c>
    </row>
    <row r="106" s="2" customFormat="1">
      <c r="A106" s="38"/>
      <c r="B106" s="39"/>
      <c r="C106" s="40"/>
      <c r="D106" s="219" t="s">
        <v>157</v>
      </c>
      <c r="E106" s="40"/>
      <c r="F106" s="220" t="s">
        <v>190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157</v>
      </c>
      <c r="AU106" s="17" t="s">
        <v>79</v>
      </c>
    </row>
    <row r="107" s="12" customFormat="1">
      <c r="A107" s="12"/>
      <c r="B107" s="224"/>
      <c r="C107" s="225"/>
      <c r="D107" s="219" t="s">
        <v>159</v>
      </c>
      <c r="E107" s="226" t="s">
        <v>125</v>
      </c>
      <c r="F107" s="227" t="s">
        <v>193</v>
      </c>
      <c r="G107" s="225"/>
      <c r="H107" s="228">
        <v>1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34" t="s">
        <v>159</v>
      </c>
      <c r="AU107" s="234" t="s">
        <v>79</v>
      </c>
      <c r="AV107" s="12" t="s">
        <v>86</v>
      </c>
      <c r="AW107" s="12" t="s">
        <v>35</v>
      </c>
      <c r="AX107" s="12" t="s">
        <v>79</v>
      </c>
      <c r="AY107" s="234" t="s">
        <v>151</v>
      </c>
    </row>
    <row r="108" s="2" customFormat="1" ht="21.75" customHeight="1">
      <c r="A108" s="38"/>
      <c r="B108" s="39"/>
      <c r="C108" s="206" t="s">
        <v>194</v>
      </c>
      <c r="D108" s="206" t="s">
        <v>152</v>
      </c>
      <c r="E108" s="207" t="s">
        <v>195</v>
      </c>
      <c r="F108" s="208" t="s">
        <v>196</v>
      </c>
      <c r="G108" s="209" t="s">
        <v>191</v>
      </c>
      <c r="H108" s="210">
        <v>1</v>
      </c>
      <c r="I108" s="211"/>
      <c r="J108" s="212">
        <f>ROUND(I108*H108,2)</f>
        <v>0</v>
      </c>
      <c r="K108" s="208" t="s">
        <v>19</v>
      </c>
      <c r="L108" s="44"/>
      <c r="M108" s="213" t="s">
        <v>19</v>
      </c>
      <c r="N108" s="214" t="s">
        <v>46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150</v>
      </c>
      <c r="AT108" s="217" t="s">
        <v>152</v>
      </c>
      <c r="AU108" s="217" t="s">
        <v>79</v>
      </c>
      <c r="AY108" s="17" t="s">
        <v>151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150</v>
      </c>
      <c r="BK108" s="218">
        <f>ROUND(I108*H108,2)</f>
        <v>0</v>
      </c>
      <c r="BL108" s="17" t="s">
        <v>150</v>
      </c>
      <c r="BM108" s="217" t="s">
        <v>197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196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79</v>
      </c>
    </row>
    <row r="110" s="2" customFormat="1" ht="16.5" customHeight="1">
      <c r="A110" s="38"/>
      <c r="B110" s="39"/>
      <c r="C110" s="206" t="s">
        <v>198</v>
      </c>
      <c r="D110" s="206" t="s">
        <v>152</v>
      </c>
      <c r="E110" s="207" t="s">
        <v>199</v>
      </c>
      <c r="F110" s="208" t="s">
        <v>200</v>
      </c>
      <c r="G110" s="209" t="s">
        <v>155</v>
      </c>
      <c r="H110" s="210">
        <v>1</v>
      </c>
      <c r="I110" s="211"/>
      <c r="J110" s="212">
        <f>ROUND(I110*H110,2)</f>
        <v>0</v>
      </c>
      <c r="K110" s="208" t="s">
        <v>19</v>
      </c>
      <c r="L110" s="44"/>
      <c r="M110" s="213" t="s">
        <v>19</v>
      </c>
      <c r="N110" s="214" t="s">
        <v>46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150</v>
      </c>
      <c r="AT110" s="217" t="s">
        <v>152</v>
      </c>
      <c r="AU110" s="217" t="s">
        <v>79</v>
      </c>
      <c r="AY110" s="17" t="s">
        <v>151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150</v>
      </c>
      <c r="BK110" s="218">
        <f>ROUND(I110*H110,2)</f>
        <v>0</v>
      </c>
      <c r="BL110" s="17" t="s">
        <v>150</v>
      </c>
      <c r="BM110" s="217" t="s">
        <v>201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200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79</v>
      </c>
    </row>
    <row r="112" s="2" customFormat="1" ht="16.5" customHeight="1">
      <c r="A112" s="38"/>
      <c r="B112" s="39"/>
      <c r="C112" s="206" t="s">
        <v>202</v>
      </c>
      <c r="D112" s="206" t="s">
        <v>152</v>
      </c>
      <c r="E112" s="207" t="s">
        <v>203</v>
      </c>
      <c r="F112" s="208" t="s">
        <v>204</v>
      </c>
      <c r="G112" s="209" t="s">
        <v>155</v>
      </c>
      <c r="H112" s="210">
        <v>1</v>
      </c>
      <c r="I112" s="211"/>
      <c r="J112" s="212">
        <f>ROUND(I112*H112,2)</f>
        <v>0</v>
      </c>
      <c r="K112" s="208" t="s">
        <v>19</v>
      </c>
      <c r="L112" s="44"/>
      <c r="M112" s="213" t="s">
        <v>19</v>
      </c>
      <c r="N112" s="214" t="s">
        <v>46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150</v>
      </c>
      <c r="AT112" s="217" t="s">
        <v>152</v>
      </c>
      <c r="AU112" s="217" t="s">
        <v>79</v>
      </c>
      <c r="AY112" s="17" t="s">
        <v>151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150</v>
      </c>
      <c r="BK112" s="218">
        <f>ROUND(I112*H112,2)</f>
        <v>0</v>
      </c>
      <c r="BL112" s="17" t="s">
        <v>150</v>
      </c>
      <c r="BM112" s="217" t="s">
        <v>205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204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79</v>
      </c>
    </row>
    <row r="114" s="2" customFormat="1" ht="16.5" customHeight="1">
      <c r="A114" s="38"/>
      <c r="B114" s="39"/>
      <c r="C114" s="206" t="s">
        <v>206</v>
      </c>
      <c r="D114" s="206" t="s">
        <v>152</v>
      </c>
      <c r="E114" s="207" t="s">
        <v>207</v>
      </c>
      <c r="F114" s="208" t="s">
        <v>208</v>
      </c>
      <c r="G114" s="209" t="s">
        <v>155</v>
      </c>
      <c r="H114" s="210">
        <v>1</v>
      </c>
      <c r="I114" s="211"/>
      <c r="J114" s="212">
        <f>ROUND(I114*H114,2)</f>
        <v>0</v>
      </c>
      <c r="K114" s="208" t="s">
        <v>19</v>
      </c>
      <c r="L114" s="44"/>
      <c r="M114" s="213" t="s">
        <v>19</v>
      </c>
      <c r="N114" s="214" t="s">
        <v>46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150</v>
      </c>
      <c r="AT114" s="217" t="s">
        <v>152</v>
      </c>
      <c r="AU114" s="217" t="s">
        <v>79</v>
      </c>
      <c r="AY114" s="17" t="s">
        <v>151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150</v>
      </c>
      <c r="BK114" s="218">
        <f>ROUND(I114*H114,2)</f>
        <v>0</v>
      </c>
      <c r="BL114" s="17" t="s">
        <v>150</v>
      </c>
      <c r="BM114" s="217" t="s">
        <v>209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208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79</v>
      </c>
    </row>
    <row r="116" s="2" customFormat="1" ht="16.5" customHeight="1">
      <c r="A116" s="38"/>
      <c r="B116" s="39"/>
      <c r="C116" s="206" t="s">
        <v>210</v>
      </c>
      <c r="D116" s="206" t="s">
        <v>152</v>
      </c>
      <c r="E116" s="207" t="s">
        <v>211</v>
      </c>
      <c r="F116" s="208" t="s">
        <v>212</v>
      </c>
      <c r="G116" s="209" t="s">
        <v>155</v>
      </c>
      <c r="H116" s="210">
        <v>1</v>
      </c>
      <c r="I116" s="211"/>
      <c r="J116" s="212">
        <f>ROUND(I116*H116,2)</f>
        <v>0</v>
      </c>
      <c r="K116" s="208" t="s">
        <v>19</v>
      </c>
      <c r="L116" s="44"/>
      <c r="M116" s="213" t="s">
        <v>19</v>
      </c>
      <c r="N116" s="214" t="s">
        <v>46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150</v>
      </c>
      <c r="AT116" s="217" t="s">
        <v>152</v>
      </c>
      <c r="AU116" s="217" t="s">
        <v>79</v>
      </c>
      <c r="AY116" s="17" t="s">
        <v>151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150</v>
      </c>
      <c r="BK116" s="218">
        <f>ROUND(I116*H116,2)</f>
        <v>0</v>
      </c>
      <c r="BL116" s="17" t="s">
        <v>150</v>
      </c>
      <c r="BM116" s="217" t="s">
        <v>213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212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79</v>
      </c>
    </row>
    <row r="118" s="2" customFormat="1" ht="16.5" customHeight="1">
      <c r="A118" s="38"/>
      <c r="B118" s="39"/>
      <c r="C118" s="206" t="s">
        <v>214</v>
      </c>
      <c r="D118" s="206" t="s">
        <v>152</v>
      </c>
      <c r="E118" s="207" t="s">
        <v>215</v>
      </c>
      <c r="F118" s="208" t="s">
        <v>216</v>
      </c>
      <c r="G118" s="209" t="s">
        <v>155</v>
      </c>
      <c r="H118" s="210">
        <v>1</v>
      </c>
      <c r="I118" s="211"/>
      <c r="J118" s="212">
        <f>ROUND(I118*H118,2)</f>
        <v>0</v>
      </c>
      <c r="K118" s="208" t="s">
        <v>19</v>
      </c>
      <c r="L118" s="44"/>
      <c r="M118" s="213" t="s">
        <v>19</v>
      </c>
      <c r="N118" s="214" t="s">
        <v>46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150</v>
      </c>
      <c r="AT118" s="217" t="s">
        <v>152</v>
      </c>
      <c r="AU118" s="217" t="s">
        <v>79</v>
      </c>
      <c r="AY118" s="17" t="s">
        <v>151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150</v>
      </c>
      <c r="BK118" s="218">
        <f>ROUND(I118*H118,2)</f>
        <v>0</v>
      </c>
      <c r="BL118" s="17" t="s">
        <v>150</v>
      </c>
      <c r="BM118" s="217" t="s">
        <v>217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216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79</v>
      </c>
    </row>
    <row r="120" s="2" customFormat="1" ht="16.5" customHeight="1">
      <c r="A120" s="38"/>
      <c r="B120" s="39"/>
      <c r="C120" s="206" t="s">
        <v>218</v>
      </c>
      <c r="D120" s="206" t="s">
        <v>152</v>
      </c>
      <c r="E120" s="207" t="s">
        <v>219</v>
      </c>
      <c r="F120" s="208" t="s">
        <v>220</v>
      </c>
      <c r="G120" s="209" t="s">
        <v>155</v>
      </c>
      <c r="H120" s="210">
        <v>1</v>
      </c>
      <c r="I120" s="211"/>
      <c r="J120" s="212">
        <f>ROUND(I120*H120,2)</f>
        <v>0</v>
      </c>
      <c r="K120" s="208" t="s">
        <v>19</v>
      </c>
      <c r="L120" s="44"/>
      <c r="M120" s="213" t="s">
        <v>19</v>
      </c>
      <c r="N120" s="214" t="s">
        <v>46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150</v>
      </c>
      <c r="AT120" s="217" t="s">
        <v>152</v>
      </c>
      <c r="AU120" s="217" t="s">
        <v>79</v>
      </c>
      <c r="AY120" s="17" t="s">
        <v>151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150</v>
      </c>
      <c r="BK120" s="218">
        <f>ROUND(I120*H120,2)</f>
        <v>0</v>
      </c>
      <c r="BL120" s="17" t="s">
        <v>150</v>
      </c>
      <c r="BM120" s="217" t="s">
        <v>221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220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79</v>
      </c>
    </row>
    <row r="122" s="2" customFormat="1" ht="16.5" customHeight="1">
      <c r="A122" s="38"/>
      <c r="B122" s="39"/>
      <c r="C122" s="206" t="s">
        <v>222</v>
      </c>
      <c r="D122" s="206" t="s">
        <v>152</v>
      </c>
      <c r="E122" s="207" t="s">
        <v>223</v>
      </c>
      <c r="F122" s="208" t="s">
        <v>224</v>
      </c>
      <c r="G122" s="209" t="s">
        <v>155</v>
      </c>
      <c r="H122" s="210">
        <v>1</v>
      </c>
      <c r="I122" s="211"/>
      <c r="J122" s="212">
        <f>ROUND(I122*H122,2)</f>
        <v>0</v>
      </c>
      <c r="K122" s="208" t="s">
        <v>19</v>
      </c>
      <c r="L122" s="44"/>
      <c r="M122" s="213" t="s">
        <v>19</v>
      </c>
      <c r="N122" s="214" t="s">
        <v>46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150</v>
      </c>
      <c r="AT122" s="217" t="s">
        <v>152</v>
      </c>
      <c r="AU122" s="217" t="s">
        <v>79</v>
      </c>
      <c r="AY122" s="17" t="s">
        <v>151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150</v>
      </c>
      <c r="BK122" s="218">
        <f>ROUND(I122*H122,2)</f>
        <v>0</v>
      </c>
      <c r="BL122" s="17" t="s">
        <v>150</v>
      </c>
      <c r="BM122" s="217" t="s">
        <v>225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224</v>
      </c>
      <c r="G123" s="40"/>
      <c r="H123" s="40"/>
      <c r="I123" s="221"/>
      <c r="J123" s="40"/>
      <c r="K123" s="40"/>
      <c r="L123" s="44"/>
      <c r="M123" s="235"/>
      <c r="N123" s="236"/>
      <c r="O123" s="237"/>
      <c r="P123" s="237"/>
      <c r="Q123" s="237"/>
      <c r="R123" s="237"/>
      <c r="S123" s="237"/>
      <c r="T123" s="2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79</v>
      </c>
    </row>
    <row r="124" s="2" customFormat="1" ht="6.96" customHeight="1">
      <c r="A124" s="38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FdtGRw9fkRhBN/VjOJ2/yWe4+Hy+1ptuGkzNxRsrJgxvRweg0gSAI5KQoCnmCWitdh1pViqESzYacvzDlELpOw==" hashValue="A6hb049PTMgf5YZdT/FtV1M1QJXsbf9Wf8eX+H3w5+uKhIeddw2dqF1ZH4ekZrvIvR47MqFAzDjc7tag2qCRPw==" algorithmName="SHA-512" password="CC35"/>
  <autoFilter ref="C85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226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ROUND(J90,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ROUND((SUM(BE90:BE221)),  2)</f>
        <v>0</v>
      </c>
      <c r="G35" s="38"/>
      <c r="H35" s="38"/>
      <c r="I35" s="158">
        <v>0.20999999999999999</v>
      </c>
      <c r="J35" s="157">
        <f>ROUND(((SUM(BE90:BE221))*I35),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ROUND((SUM(BF90:BF221)),  2)</f>
        <v>0</v>
      </c>
      <c r="G36" s="38"/>
      <c r="H36" s="38"/>
      <c r="I36" s="158">
        <v>0</v>
      </c>
      <c r="J36" s="157">
        <f>ROUND(((SUM(BF90:BF221))*I36),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ROUND((SUM(BG90:BG221)),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ROUND((SUM(BH90:BH221)),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ROUND((SUM(BI90:BI221)),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101.1 - Zpevněné plochy - silnice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J90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227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228</v>
      </c>
      <c r="E65" s="178"/>
      <c r="F65" s="178"/>
      <c r="G65" s="178"/>
      <c r="H65" s="178"/>
      <c r="I65" s="178"/>
      <c r="J65" s="179">
        <f>J128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229</v>
      </c>
      <c r="E66" s="178"/>
      <c r="F66" s="178"/>
      <c r="G66" s="178"/>
      <c r="H66" s="178"/>
      <c r="I66" s="178"/>
      <c r="J66" s="179">
        <f>J144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134</v>
      </c>
      <c r="E67" s="178"/>
      <c r="F67" s="178"/>
      <c r="G67" s="178"/>
      <c r="H67" s="178"/>
      <c r="I67" s="178"/>
      <c r="J67" s="179">
        <f>J165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230</v>
      </c>
      <c r="E68" s="178"/>
      <c r="F68" s="178"/>
      <c r="G68" s="178"/>
      <c r="H68" s="178"/>
      <c r="I68" s="178"/>
      <c r="J68" s="179">
        <f>J209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135</v>
      </c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70" t="str">
        <f>E7</f>
        <v>VD Les Království, rekonstrukce komunikace a zpevněných ploch</v>
      </c>
      <c r="F78" s="32"/>
      <c r="G78" s="32"/>
      <c r="H78" s="32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" customFormat="1" ht="12" customHeight="1">
      <c r="B79" s="21"/>
      <c r="C79" s="32" t="s">
        <v>127</v>
      </c>
      <c r="D79" s="22"/>
      <c r="E79" s="22"/>
      <c r="F79" s="22"/>
      <c r="G79" s="22"/>
      <c r="H79" s="22"/>
      <c r="I79" s="22"/>
      <c r="J79" s="22"/>
      <c r="K79" s="22"/>
      <c r="L79" s="20"/>
    </row>
    <row r="80" s="2" customFormat="1" ht="16.5" customHeight="1">
      <c r="A80" s="38"/>
      <c r="B80" s="39"/>
      <c r="C80" s="40"/>
      <c r="D80" s="40"/>
      <c r="E80" s="170" t="s">
        <v>128</v>
      </c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129</v>
      </c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E11</f>
        <v>SO 101.1 - Zpevněné plochy - silnice</v>
      </c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F14</f>
        <v>Les Království</v>
      </c>
      <c r="G84" s="40"/>
      <c r="H84" s="40"/>
      <c r="I84" s="32" t="s">
        <v>23</v>
      </c>
      <c r="J84" s="72" t="str">
        <f>IF(J14="","",J14)</f>
        <v>21.12.2023</v>
      </c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E17</f>
        <v>Povodí Labe, státní podnik</v>
      </c>
      <c r="G86" s="40"/>
      <c r="H86" s="40"/>
      <c r="I86" s="32" t="s">
        <v>33</v>
      </c>
      <c r="J86" s="36" t="str">
        <f>E23</f>
        <v xml:space="preserve"> </v>
      </c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31</v>
      </c>
      <c r="D87" s="40"/>
      <c r="E87" s="40"/>
      <c r="F87" s="27" t="str">
        <f>IF(E20="","",E20)</f>
        <v>Vyplň údaj</v>
      </c>
      <c r="G87" s="40"/>
      <c r="H87" s="40"/>
      <c r="I87" s="32" t="s">
        <v>36</v>
      </c>
      <c r="J87" s="36" t="str">
        <f>E26</f>
        <v xml:space="preserve"> 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0" customFormat="1" ht="29.28" customHeight="1">
      <c r="A89" s="181"/>
      <c r="B89" s="182"/>
      <c r="C89" s="183" t="s">
        <v>136</v>
      </c>
      <c r="D89" s="184" t="s">
        <v>58</v>
      </c>
      <c r="E89" s="184" t="s">
        <v>54</v>
      </c>
      <c r="F89" s="184" t="s">
        <v>55</v>
      </c>
      <c r="G89" s="184" t="s">
        <v>137</v>
      </c>
      <c r="H89" s="184" t="s">
        <v>138</v>
      </c>
      <c r="I89" s="184" t="s">
        <v>139</v>
      </c>
      <c r="J89" s="184" t="s">
        <v>133</v>
      </c>
      <c r="K89" s="185" t="s">
        <v>140</v>
      </c>
      <c r="L89" s="186"/>
      <c r="M89" s="92" t="s">
        <v>19</v>
      </c>
      <c r="N89" s="93" t="s">
        <v>43</v>
      </c>
      <c r="O89" s="93" t="s">
        <v>141</v>
      </c>
      <c r="P89" s="93" t="s">
        <v>142</v>
      </c>
      <c r="Q89" s="93" t="s">
        <v>143</v>
      </c>
      <c r="R89" s="93" t="s">
        <v>144</v>
      </c>
      <c r="S89" s="93" t="s">
        <v>145</v>
      </c>
      <c r="T89" s="94" t="s">
        <v>146</v>
      </c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</row>
    <row r="90" s="2" customFormat="1" ht="22.8" customHeight="1">
      <c r="A90" s="38"/>
      <c r="B90" s="39"/>
      <c r="C90" s="99" t="s">
        <v>147</v>
      </c>
      <c r="D90" s="40"/>
      <c r="E90" s="40"/>
      <c r="F90" s="40"/>
      <c r="G90" s="40"/>
      <c r="H90" s="40"/>
      <c r="I90" s="40"/>
      <c r="J90" s="187">
        <f>BK90</f>
        <v>0</v>
      </c>
      <c r="K90" s="40"/>
      <c r="L90" s="44"/>
      <c r="M90" s="95"/>
      <c r="N90" s="188"/>
      <c r="O90" s="96"/>
      <c r="P90" s="189">
        <f>P91+P128+P144+P165+P209</f>
        <v>0</v>
      </c>
      <c r="Q90" s="96"/>
      <c r="R90" s="189">
        <f>R91+R128+R144+R165+R209</f>
        <v>17.659924999999998</v>
      </c>
      <c r="S90" s="96"/>
      <c r="T90" s="190">
        <f>T91+T128+T144+T165+T209</f>
        <v>7.8200000000000003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81</v>
      </c>
      <c r="BK90" s="191">
        <f>BK91+BK128+BK144+BK165+BK209</f>
        <v>0</v>
      </c>
    </row>
    <row r="91" s="11" customFormat="1" ht="25.92" customHeight="1">
      <c r="A91" s="11"/>
      <c r="B91" s="192"/>
      <c r="C91" s="193"/>
      <c r="D91" s="194" t="s">
        <v>72</v>
      </c>
      <c r="E91" s="195" t="s">
        <v>231</v>
      </c>
      <c r="F91" s="195" t="s">
        <v>232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SUM(P92:P127)</f>
        <v>0</v>
      </c>
      <c r="Q91" s="200"/>
      <c r="R91" s="201">
        <f>SUM(R92:R127)</f>
        <v>9.629645</v>
      </c>
      <c r="S91" s="200"/>
      <c r="T91" s="202">
        <f>SUM(T92:T127)</f>
        <v>7.8200000000000003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3" t="s">
        <v>150</v>
      </c>
      <c r="AT91" s="204" t="s">
        <v>72</v>
      </c>
      <c r="AU91" s="204" t="s">
        <v>8</v>
      </c>
      <c r="AY91" s="203" t="s">
        <v>151</v>
      </c>
      <c r="BK91" s="205">
        <f>SUM(BK92:BK127)</f>
        <v>0</v>
      </c>
    </row>
    <row r="92" s="2" customFormat="1" ht="16.5" customHeight="1">
      <c r="A92" s="38"/>
      <c r="B92" s="39"/>
      <c r="C92" s="239" t="s">
        <v>79</v>
      </c>
      <c r="D92" s="239" t="s">
        <v>233</v>
      </c>
      <c r="E92" s="240" t="s">
        <v>234</v>
      </c>
      <c r="F92" s="241" t="s">
        <v>235</v>
      </c>
      <c r="G92" s="242" t="s">
        <v>236</v>
      </c>
      <c r="H92" s="243">
        <v>1.925</v>
      </c>
      <c r="I92" s="244"/>
      <c r="J92" s="245">
        <f>ROUND(I92*H92,2)</f>
        <v>0</v>
      </c>
      <c r="K92" s="241" t="s">
        <v>19</v>
      </c>
      <c r="L92" s="246"/>
      <c r="M92" s="247" t="s">
        <v>19</v>
      </c>
      <c r="N92" s="248" t="s">
        <v>46</v>
      </c>
      <c r="O92" s="84"/>
      <c r="P92" s="215">
        <f>O92*H92</f>
        <v>0</v>
      </c>
      <c r="Q92" s="215">
        <v>0.001</v>
      </c>
      <c r="R92" s="215">
        <f>Q92*H92</f>
        <v>0.0019250000000000001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184</v>
      </c>
      <c r="AT92" s="217" t="s">
        <v>233</v>
      </c>
      <c r="AU92" s="217" t="s">
        <v>79</v>
      </c>
      <c r="AY92" s="17" t="s">
        <v>151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150</v>
      </c>
      <c r="BK92" s="218">
        <f>ROUND(I92*H92,2)</f>
        <v>0</v>
      </c>
      <c r="BL92" s="17" t="s">
        <v>150</v>
      </c>
      <c r="BM92" s="217" t="s">
        <v>237</v>
      </c>
    </row>
    <row r="93" s="2" customFormat="1">
      <c r="A93" s="38"/>
      <c r="B93" s="39"/>
      <c r="C93" s="40"/>
      <c r="D93" s="219" t="s">
        <v>157</v>
      </c>
      <c r="E93" s="40"/>
      <c r="F93" s="220" t="s">
        <v>235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79</v>
      </c>
    </row>
    <row r="94" s="12" customFormat="1">
      <c r="A94" s="12"/>
      <c r="B94" s="224"/>
      <c r="C94" s="225"/>
      <c r="D94" s="219" t="s">
        <v>159</v>
      </c>
      <c r="E94" s="226" t="s">
        <v>238</v>
      </c>
      <c r="F94" s="227" t="s">
        <v>239</v>
      </c>
      <c r="G94" s="225"/>
      <c r="H94" s="228">
        <v>1.925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34" t="s">
        <v>159</v>
      </c>
      <c r="AU94" s="234" t="s">
        <v>79</v>
      </c>
      <c r="AV94" s="12" t="s">
        <v>86</v>
      </c>
      <c r="AW94" s="12" t="s">
        <v>35</v>
      </c>
      <c r="AX94" s="12" t="s">
        <v>79</v>
      </c>
      <c r="AY94" s="234" t="s">
        <v>151</v>
      </c>
    </row>
    <row r="95" s="2" customFormat="1" ht="16.5" customHeight="1">
      <c r="A95" s="38"/>
      <c r="B95" s="39"/>
      <c r="C95" s="239" t="s">
        <v>86</v>
      </c>
      <c r="D95" s="239" t="s">
        <v>233</v>
      </c>
      <c r="E95" s="240" t="s">
        <v>240</v>
      </c>
      <c r="F95" s="241" t="s">
        <v>241</v>
      </c>
      <c r="G95" s="242" t="s">
        <v>242</v>
      </c>
      <c r="H95" s="243">
        <v>9.625</v>
      </c>
      <c r="I95" s="244"/>
      <c r="J95" s="245">
        <f>ROUND(I95*H95,2)</f>
        <v>0</v>
      </c>
      <c r="K95" s="241" t="s">
        <v>19</v>
      </c>
      <c r="L95" s="246"/>
      <c r="M95" s="247" t="s">
        <v>19</v>
      </c>
      <c r="N95" s="248" t="s">
        <v>46</v>
      </c>
      <c r="O95" s="84"/>
      <c r="P95" s="215">
        <f>O95*H95</f>
        <v>0</v>
      </c>
      <c r="Q95" s="215">
        <v>1</v>
      </c>
      <c r="R95" s="215">
        <f>Q95*H95</f>
        <v>9.625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184</v>
      </c>
      <c r="AT95" s="217" t="s">
        <v>233</v>
      </c>
      <c r="AU95" s="217" t="s">
        <v>79</v>
      </c>
      <c r="AY95" s="17" t="s">
        <v>151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150</v>
      </c>
      <c r="BK95" s="218">
        <f>ROUND(I95*H95,2)</f>
        <v>0</v>
      </c>
      <c r="BL95" s="17" t="s">
        <v>150</v>
      </c>
      <c r="BM95" s="217" t="s">
        <v>243</v>
      </c>
    </row>
    <row r="96" s="2" customFormat="1">
      <c r="A96" s="38"/>
      <c r="B96" s="39"/>
      <c r="C96" s="40"/>
      <c r="D96" s="219" t="s">
        <v>157</v>
      </c>
      <c r="E96" s="40"/>
      <c r="F96" s="220" t="s">
        <v>241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79</v>
      </c>
    </row>
    <row r="97" s="12" customFormat="1">
      <c r="A97" s="12"/>
      <c r="B97" s="224"/>
      <c r="C97" s="225"/>
      <c r="D97" s="219" t="s">
        <v>159</v>
      </c>
      <c r="E97" s="226" t="s">
        <v>244</v>
      </c>
      <c r="F97" s="227" t="s">
        <v>245</v>
      </c>
      <c r="G97" s="225"/>
      <c r="H97" s="228">
        <v>9.625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34" t="s">
        <v>159</v>
      </c>
      <c r="AU97" s="234" t="s">
        <v>79</v>
      </c>
      <c r="AV97" s="12" t="s">
        <v>86</v>
      </c>
      <c r="AW97" s="12" t="s">
        <v>35</v>
      </c>
      <c r="AX97" s="12" t="s">
        <v>79</v>
      </c>
      <c r="AY97" s="234" t="s">
        <v>151</v>
      </c>
    </row>
    <row r="98" s="2" customFormat="1" ht="16.5" customHeight="1">
      <c r="A98" s="38"/>
      <c r="B98" s="39"/>
      <c r="C98" s="206" t="s">
        <v>164</v>
      </c>
      <c r="D98" s="206" t="s">
        <v>152</v>
      </c>
      <c r="E98" s="207" t="s">
        <v>246</v>
      </c>
      <c r="F98" s="208" t="s">
        <v>247</v>
      </c>
      <c r="G98" s="209" t="s">
        <v>248</v>
      </c>
      <c r="H98" s="210">
        <v>34</v>
      </c>
      <c r="I98" s="211"/>
      <c r="J98" s="212">
        <f>ROUND(I98*H98,2)</f>
        <v>0</v>
      </c>
      <c r="K98" s="208" t="s">
        <v>19</v>
      </c>
      <c r="L98" s="44"/>
      <c r="M98" s="213" t="s">
        <v>19</v>
      </c>
      <c r="N98" s="214" t="s">
        <v>46</v>
      </c>
      <c r="O98" s="84"/>
      <c r="P98" s="215">
        <f>O98*H98</f>
        <v>0</v>
      </c>
      <c r="Q98" s="215">
        <v>8.0000000000000007E-05</v>
      </c>
      <c r="R98" s="215">
        <f>Q98*H98</f>
        <v>0.0027200000000000002</v>
      </c>
      <c r="S98" s="215">
        <v>0.23000000000000001</v>
      </c>
      <c r="T98" s="216">
        <f>S98*H98</f>
        <v>7.8200000000000003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150</v>
      </c>
      <c r="AT98" s="217" t="s">
        <v>152</v>
      </c>
      <c r="AU98" s="217" t="s">
        <v>79</v>
      </c>
      <c r="AY98" s="17" t="s">
        <v>151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150</v>
      </c>
      <c r="BK98" s="218">
        <f>ROUND(I98*H98,2)</f>
        <v>0</v>
      </c>
      <c r="BL98" s="17" t="s">
        <v>150</v>
      </c>
      <c r="BM98" s="217" t="s">
        <v>249</v>
      </c>
    </row>
    <row r="99" s="2" customFormat="1">
      <c r="A99" s="38"/>
      <c r="B99" s="39"/>
      <c r="C99" s="40"/>
      <c r="D99" s="219" t="s">
        <v>157</v>
      </c>
      <c r="E99" s="40"/>
      <c r="F99" s="220" t="s">
        <v>247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79</v>
      </c>
    </row>
    <row r="100" s="12" customFormat="1">
      <c r="A100" s="12"/>
      <c r="B100" s="224"/>
      <c r="C100" s="225"/>
      <c r="D100" s="219" t="s">
        <v>159</v>
      </c>
      <c r="E100" s="226" t="s">
        <v>250</v>
      </c>
      <c r="F100" s="227" t="s">
        <v>251</v>
      </c>
      <c r="G100" s="225"/>
      <c r="H100" s="228">
        <v>34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4" t="s">
        <v>159</v>
      </c>
      <c r="AU100" s="234" t="s">
        <v>79</v>
      </c>
      <c r="AV100" s="12" t="s">
        <v>86</v>
      </c>
      <c r="AW100" s="12" t="s">
        <v>35</v>
      </c>
      <c r="AX100" s="12" t="s">
        <v>79</v>
      </c>
      <c r="AY100" s="234" t="s">
        <v>151</v>
      </c>
    </row>
    <row r="101" s="2" customFormat="1" ht="21.75" customHeight="1">
      <c r="A101" s="38"/>
      <c r="B101" s="39"/>
      <c r="C101" s="206" t="s">
        <v>150</v>
      </c>
      <c r="D101" s="206" t="s">
        <v>152</v>
      </c>
      <c r="E101" s="207" t="s">
        <v>252</v>
      </c>
      <c r="F101" s="208" t="s">
        <v>253</v>
      </c>
      <c r="G101" s="209" t="s">
        <v>254</v>
      </c>
      <c r="H101" s="210">
        <v>133.68000000000001</v>
      </c>
      <c r="I101" s="211"/>
      <c r="J101" s="212">
        <f>ROUND(I101*H101,2)</f>
        <v>0</v>
      </c>
      <c r="K101" s="208" t="s">
        <v>19</v>
      </c>
      <c r="L101" s="44"/>
      <c r="M101" s="213" t="s">
        <v>19</v>
      </c>
      <c r="N101" s="214" t="s">
        <v>46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150</v>
      </c>
      <c r="AT101" s="217" t="s">
        <v>152</v>
      </c>
      <c r="AU101" s="217" t="s">
        <v>79</v>
      </c>
      <c r="AY101" s="17" t="s">
        <v>151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150</v>
      </c>
      <c r="BK101" s="218">
        <f>ROUND(I101*H101,2)</f>
        <v>0</v>
      </c>
      <c r="BL101" s="17" t="s">
        <v>150</v>
      </c>
      <c r="BM101" s="217" t="s">
        <v>255</v>
      </c>
    </row>
    <row r="102" s="2" customFormat="1">
      <c r="A102" s="38"/>
      <c r="B102" s="39"/>
      <c r="C102" s="40"/>
      <c r="D102" s="219" t="s">
        <v>157</v>
      </c>
      <c r="E102" s="40"/>
      <c r="F102" s="220" t="s">
        <v>253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157</v>
      </c>
      <c r="AU102" s="17" t="s">
        <v>79</v>
      </c>
    </row>
    <row r="103" s="12" customFormat="1">
      <c r="A103" s="12"/>
      <c r="B103" s="224"/>
      <c r="C103" s="225"/>
      <c r="D103" s="219" t="s">
        <v>159</v>
      </c>
      <c r="E103" s="226" t="s">
        <v>256</v>
      </c>
      <c r="F103" s="227" t="s">
        <v>257</v>
      </c>
      <c r="G103" s="225"/>
      <c r="H103" s="228">
        <v>133.68000000000001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34" t="s">
        <v>159</v>
      </c>
      <c r="AU103" s="234" t="s">
        <v>79</v>
      </c>
      <c r="AV103" s="12" t="s">
        <v>86</v>
      </c>
      <c r="AW103" s="12" t="s">
        <v>35</v>
      </c>
      <c r="AX103" s="12" t="s">
        <v>79</v>
      </c>
      <c r="AY103" s="234" t="s">
        <v>151</v>
      </c>
    </row>
    <row r="104" s="2" customFormat="1" ht="21.75" customHeight="1">
      <c r="A104" s="38"/>
      <c r="B104" s="39"/>
      <c r="C104" s="206" t="s">
        <v>171</v>
      </c>
      <c r="D104" s="206" t="s">
        <v>152</v>
      </c>
      <c r="E104" s="207" t="s">
        <v>258</v>
      </c>
      <c r="F104" s="208" t="s">
        <v>259</v>
      </c>
      <c r="G104" s="209" t="s">
        <v>254</v>
      </c>
      <c r="H104" s="210">
        <v>16.5</v>
      </c>
      <c r="I104" s="211"/>
      <c r="J104" s="212">
        <f>ROUND(I104*H104,2)</f>
        <v>0</v>
      </c>
      <c r="K104" s="208" t="s">
        <v>19</v>
      </c>
      <c r="L104" s="44"/>
      <c r="M104" s="213" t="s">
        <v>19</v>
      </c>
      <c r="N104" s="214" t="s">
        <v>46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150</v>
      </c>
      <c r="AT104" s="217" t="s">
        <v>152</v>
      </c>
      <c r="AU104" s="217" t="s">
        <v>79</v>
      </c>
      <c r="AY104" s="17" t="s">
        <v>151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150</v>
      </c>
      <c r="BK104" s="218">
        <f>ROUND(I104*H104,2)</f>
        <v>0</v>
      </c>
      <c r="BL104" s="17" t="s">
        <v>150</v>
      </c>
      <c r="BM104" s="217" t="s">
        <v>260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259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79</v>
      </c>
    </row>
    <row r="106" s="12" customFormat="1">
      <c r="A106" s="12"/>
      <c r="B106" s="224"/>
      <c r="C106" s="225"/>
      <c r="D106" s="219" t="s">
        <v>159</v>
      </c>
      <c r="E106" s="226" t="s">
        <v>261</v>
      </c>
      <c r="F106" s="227" t="s">
        <v>262</v>
      </c>
      <c r="G106" s="225"/>
      <c r="H106" s="228">
        <v>16.5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4" t="s">
        <v>159</v>
      </c>
      <c r="AU106" s="234" t="s">
        <v>79</v>
      </c>
      <c r="AV106" s="12" t="s">
        <v>86</v>
      </c>
      <c r="AW106" s="12" t="s">
        <v>35</v>
      </c>
      <c r="AX106" s="12" t="s">
        <v>79</v>
      </c>
      <c r="AY106" s="234" t="s">
        <v>151</v>
      </c>
    </row>
    <row r="107" s="2" customFormat="1" ht="21.75" customHeight="1">
      <c r="A107" s="38"/>
      <c r="B107" s="39"/>
      <c r="C107" s="206" t="s">
        <v>176</v>
      </c>
      <c r="D107" s="206" t="s">
        <v>152</v>
      </c>
      <c r="E107" s="207" t="s">
        <v>263</v>
      </c>
      <c r="F107" s="208" t="s">
        <v>264</v>
      </c>
      <c r="G107" s="209" t="s">
        <v>254</v>
      </c>
      <c r="H107" s="210">
        <v>150.18000000000001</v>
      </c>
      <c r="I107" s="211"/>
      <c r="J107" s="212">
        <f>ROUND(I107*H107,2)</f>
        <v>0</v>
      </c>
      <c r="K107" s="208" t="s">
        <v>19</v>
      </c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150</v>
      </c>
      <c r="AT107" s="217" t="s">
        <v>152</v>
      </c>
      <c r="AU107" s="217" t="s">
        <v>79</v>
      </c>
      <c r="AY107" s="17" t="s">
        <v>151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150</v>
      </c>
      <c r="BK107" s="218">
        <f>ROUND(I107*H107,2)</f>
        <v>0</v>
      </c>
      <c r="BL107" s="17" t="s">
        <v>150</v>
      </c>
      <c r="BM107" s="217" t="s">
        <v>265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264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79</v>
      </c>
    </row>
    <row r="109" s="12" customFormat="1">
      <c r="A109" s="12"/>
      <c r="B109" s="224"/>
      <c r="C109" s="225"/>
      <c r="D109" s="219" t="s">
        <v>159</v>
      </c>
      <c r="E109" s="226" t="s">
        <v>266</v>
      </c>
      <c r="F109" s="227" t="s">
        <v>267</v>
      </c>
      <c r="G109" s="225"/>
      <c r="H109" s="228">
        <v>150.18000000000001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4" t="s">
        <v>159</v>
      </c>
      <c r="AU109" s="234" t="s">
        <v>79</v>
      </c>
      <c r="AV109" s="12" t="s">
        <v>86</v>
      </c>
      <c r="AW109" s="12" t="s">
        <v>35</v>
      </c>
      <c r="AX109" s="12" t="s">
        <v>79</v>
      </c>
      <c r="AY109" s="234" t="s">
        <v>151</v>
      </c>
    </row>
    <row r="110" s="2" customFormat="1" ht="24.15" customHeight="1">
      <c r="A110" s="38"/>
      <c r="B110" s="39"/>
      <c r="C110" s="206" t="s">
        <v>180</v>
      </c>
      <c r="D110" s="206" t="s">
        <v>152</v>
      </c>
      <c r="E110" s="207" t="s">
        <v>268</v>
      </c>
      <c r="F110" s="208" t="s">
        <v>269</v>
      </c>
      <c r="G110" s="209" t="s">
        <v>254</v>
      </c>
      <c r="H110" s="210">
        <v>750.89999999999998</v>
      </c>
      <c r="I110" s="211"/>
      <c r="J110" s="212">
        <f>ROUND(I110*H110,2)</f>
        <v>0</v>
      </c>
      <c r="K110" s="208" t="s">
        <v>19</v>
      </c>
      <c r="L110" s="44"/>
      <c r="M110" s="213" t="s">
        <v>19</v>
      </c>
      <c r="N110" s="214" t="s">
        <v>46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150</v>
      </c>
      <c r="AT110" s="217" t="s">
        <v>152</v>
      </c>
      <c r="AU110" s="217" t="s">
        <v>79</v>
      </c>
      <c r="AY110" s="17" t="s">
        <v>151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150</v>
      </c>
      <c r="BK110" s="218">
        <f>ROUND(I110*H110,2)</f>
        <v>0</v>
      </c>
      <c r="BL110" s="17" t="s">
        <v>150</v>
      </c>
      <c r="BM110" s="217" t="s">
        <v>270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269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79</v>
      </c>
    </row>
    <row r="112" s="12" customFormat="1">
      <c r="A112" s="12"/>
      <c r="B112" s="224"/>
      <c r="C112" s="225"/>
      <c r="D112" s="219" t="s">
        <v>159</v>
      </c>
      <c r="E112" s="226" t="s">
        <v>271</v>
      </c>
      <c r="F112" s="227" t="s">
        <v>272</v>
      </c>
      <c r="G112" s="225"/>
      <c r="H112" s="228">
        <v>750.89999999999998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34" t="s">
        <v>159</v>
      </c>
      <c r="AU112" s="234" t="s">
        <v>79</v>
      </c>
      <c r="AV112" s="12" t="s">
        <v>86</v>
      </c>
      <c r="AW112" s="12" t="s">
        <v>35</v>
      </c>
      <c r="AX112" s="12" t="s">
        <v>79</v>
      </c>
      <c r="AY112" s="234" t="s">
        <v>151</v>
      </c>
    </row>
    <row r="113" s="2" customFormat="1" ht="16.5" customHeight="1">
      <c r="A113" s="38"/>
      <c r="B113" s="39"/>
      <c r="C113" s="206" t="s">
        <v>184</v>
      </c>
      <c r="D113" s="206" t="s">
        <v>152</v>
      </c>
      <c r="E113" s="207" t="s">
        <v>273</v>
      </c>
      <c r="F113" s="208" t="s">
        <v>274</v>
      </c>
      <c r="G113" s="209" t="s">
        <v>242</v>
      </c>
      <c r="H113" s="210">
        <v>285.34199999999998</v>
      </c>
      <c r="I113" s="211"/>
      <c r="J113" s="212">
        <f>ROUND(I113*H113,2)</f>
        <v>0</v>
      </c>
      <c r="K113" s="208" t="s">
        <v>19</v>
      </c>
      <c r="L113" s="44"/>
      <c r="M113" s="213" t="s">
        <v>19</v>
      </c>
      <c r="N113" s="214" t="s">
        <v>46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150</v>
      </c>
      <c r="AT113" s="217" t="s">
        <v>152</v>
      </c>
      <c r="AU113" s="217" t="s">
        <v>79</v>
      </c>
      <c r="AY113" s="17" t="s">
        <v>151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150</v>
      </c>
      <c r="BK113" s="218">
        <f>ROUND(I113*H113,2)</f>
        <v>0</v>
      </c>
      <c r="BL113" s="17" t="s">
        <v>150</v>
      </c>
      <c r="BM113" s="217" t="s">
        <v>275</v>
      </c>
    </row>
    <row r="114" s="2" customFormat="1">
      <c r="A114" s="38"/>
      <c r="B114" s="39"/>
      <c r="C114" s="40"/>
      <c r="D114" s="219" t="s">
        <v>157</v>
      </c>
      <c r="E114" s="40"/>
      <c r="F114" s="220" t="s">
        <v>274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157</v>
      </c>
      <c r="AU114" s="17" t="s">
        <v>79</v>
      </c>
    </row>
    <row r="115" s="12" customFormat="1">
      <c r="A115" s="12"/>
      <c r="B115" s="224"/>
      <c r="C115" s="225"/>
      <c r="D115" s="219" t="s">
        <v>159</v>
      </c>
      <c r="E115" s="226" t="s">
        <v>124</v>
      </c>
      <c r="F115" s="227" t="s">
        <v>276</v>
      </c>
      <c r="G115" s="225"/>
      <c r="H115" s="228">
        <v>285.34199999999998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34" t="s">
        <v>159</v>
      </c>
      <c r="AU115" s="234" t="s">
        <v>79</v>
      </c>
      <c r="AV115" s="12" t="s">
        <v>86</v>
      </c>
      <c r="AW115" s="12" t="s">
        <v>35</v>
      </c>
      <c r="AX115" s="12" t="s">
        <v>79</v>
      </c>
      <c r="AY115" s="234" t="s">
        <v>151</v>
      </c>
    </row>
    <row r="116" s="2" customFormat="1" ht="16.5" customHeight="1">
      <c r="A116" s="38"/>
      <c r="B116" s="39"/>
      <c r="C116" s="206" t="s">
        <v>188</v>
      </c>
      <c r="D116" s="206" t="s">
        <v>152</v>
      </c>
      <c r="E116" s="207" t="s">
        <v>277</v>
      </c>
      <c r="F116" s="208" t="s">
        <v>278</v>
      </c>
      <c r="G116" s="209" t="s">
        <v>254</v>
      </c>
      <c r="H116" s="210">
        <v>150.18000000000001</v>
      </c>
      <c r="I116" s="211"/>
      <c r="J116" s="212">
        <f>ROUND(I116*H116,2)</f>
        <v>0</v>
      </c>
      <c r="K116" s="208" t="s">
        <v>19</v>
      </c>
      <c r="L116" s="44"/>
      <c r="M116" s="213" t="s">
        <v>19</v>
      </c>
      <c r="N116" s="214" t="s">
        <v>46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150</v>
      </c>
      <c r="AT116" s="217" t="s">
        <v>152</v>
      </c>
      <c r="AU116" s="217" t="s">
        <v>79</v>
      </c>
      <c r="AY116" s="17" t="s">
        <v>151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150</v>
      </c>
      <c r="BK116" s="218">
        <f>ROUND(I116*H116,2)</f>
        <v>0</v>
      </c>
      <c r="BL116" s="17" t="s">
        <v>150</v>
      </c>
      <c r="BM116" s="217" t="s">
        <v>279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278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79</v>
      </c>
    </row>
    <row r="118" s="12" customFormat="1">
      <c r="A118" s="12"/>
      <c r="B118" s="224"/>
      <c r="C118" s="225"/>
      <c r="D118" s="219" t="s">
        <v>159</v>
      </c>
      <c r="E118" s="226" t="s">
        <v>280</v>
      </c>
      <c r="F118" s="227" t="s">
        <v>281</v>
      </c>
      <c r="G118" s="225"/>
      <c r="H118" s="228">
        <v>150.18000000000001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4" t="s">
        <v>159</v>
      </c>
      <c r="AU118" s="234" t="s">
        <v>79</v>
      </c>
      <c r="AV118" s="12" t="s">
        <v>86</v>
      </c>
      <c r="AW118" s="12" t="s">
        <v>35</v>
      </c>
      <c r="AX118" s="12" t="s">
        <v>79</v>
      </c>
      <c r="AY118" s="234" t="s">
        <v>151</v>
      </c>
    </row>
    <row r="119" s="2" customFormat="1" ht="21.75" customHeight="1">
      <c r="A119" s="38"/>
      <c r="B119" s="39"/>
      <c r="C119" s="206" t="s">
        <v>194</v>
      </c>
      <c r="D119" s="206" t="s">
        <v>152</v>
      </c>
      <c r="E119" s="207" t="s">
        <v>282</v>
      </c>
      <c r="F119" s="208" t="s">
        <v>283</v>
      </c>
      <c r="G119" s="209" t="s">
        <v>248</v>
      </c>
      <c r="H119" s="210">
        <v>55</v>
      </c>
      <c r="I119" s="211"/>
      <c r="J119" s="212">
        <f>ROUND(I119*H119,2)</f>
        <v>0</v>
      </c>
      <c r="K119" s="208" t="s">
        <v>19</v>
      </c>
      <c r="L119" s="44"/>
      <c r="M119" s="213" t="s">
        <v>19</v>
      </c>
      <c r="N119" s="214" t="s">
        <v>46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150</v>
      </c>
      <c r="AT119" s="217" t="s">
        <v>152</v>
      </c>
      <c r="AU119" s="217" t="s">
        <v>79</v>
      </c>
      <c r="AY119" s="17" t="s">
        <v>151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150</v>
      </c>
      <c r="BK119" s="218">
        <f>ROUND(I119*H119,2)</f>
        <v>0</v>
      </c>
      <c r="BL119" s="17" t="s">
        <v>150</v>
      </c>
      <c r="BM119" s="217" t="s">
        <v>284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283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79</v>
      </c>
    </row>
    <row r="121" s="12" customFormat="1">
      <c r="A121" s="12"/>
      <c r="B121" s="224"/>
      <c r="C121" s="225"/>
      <c r="D121" s="219" t="s">
        <v>159</v>
      </c>
      <c r="E121" s="226" t="s">
        <v>125</v>
      </c>
      <c r="F121" s="227" t="s">
        <v>285</v>
      </c>
      <c r="G121" s="225"/>
      <c r="H121" s="228">
        <v>55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4" t="s">
        <v>159</v>
      </c>
      <c r="AU121" s="234" t="s">
        <v>79</v>
      </c>
      <c r="AV121" s="12" t="s">
        <v>86</v>
      </c>
      <c r="AW121" s="12" t="s">
        <v>35</v>
      </c>
      <c r="AX121" s="12" t="s">
        <v>79</v>
      </c>
      <c r="AY121" s="234" t="s">
        <v>151</v>
      </c>
    </row>
    <row r="122" s="2" customFormat="1" ht="16.5" customHeight="1">
      <c r="A122" s="38"/>
      <c r="B122" s="39"/>
      <c r="C122" s="206" t="s">
        <v>198</v>
      </c>
      <c r="D122" s="206" t="s">
        <v>152</v>
      </c>
      <c r="E122" s="207" t="s">
        <v>286</v>
      </c>
      <c r="F122" s="208" t="s">
        <v>287</v>
      </c>
      <c r="G122" s="209" t="s">
        <v>248</v>
      </c>
      <c r="H122" s="210">
        <v>55</v>
      </c>
      <c r="I122" s="211"/>
      <c r="J122" s="212">
        <f>ROUND(I122*H122,2)</f>
        <v>0</v>
      </c>
      <c r="K122" s="208" t="s">
        <v>19</v>
      </c>
      <c r="L122" s="44"/>
      <c r="M122" s="213" t="s">
        <v>19</v>
      </c>
      <c r="N122" s="214" t="s">
        <v>46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150</v>
      </c>
      <c r="AT122" s="217" t="s">
        <v>152</v>
      </c>
      <c r="AU122" s="217" t="s">
        <v>79</v>
      </c>
      <c r="AY122" s="17" t="s">
        <v>151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150</v>
      </c>
      <c r="BK122" s="218">
        <f>ROUND(I122*H122,2)</f>
        <v>0</v>
      </c>
      <c r="BL122" s="17" t="s">
        <v>150</v>
      </c>
      <c r="BM122" s="217" t="s">
        <v>288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287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79</v>
      </c>
    </row>
    <row r="124" s="12" customFormat="1">
      <c r="A124" s="12"/>
      <c r="B124" s="224"/>
      <c r="C124" s="225"/>
      <c r="D124" s="219" t="s">
        <v>159</v>
      </c>
      <c r="E124" s="226" t="s">
        <v>289</v>
      </c>
      <c r="F124" s="227" t="s">
        <v>290</v>
      </c>
      <c r="G124" s="225"/>
      <c r="H124" s="228">
        <v>55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4" t="s">
        <v>159</v>
      </c>
      <c r="AU124" s="234" t="s">
        <v>79</v>
      </c>
      <c r="AV124" s="12" t="s">
        <v>86</v>
      </c>
      <c r="AW124" s="12" t="s">
        <v>35</v>
      </c>
      <c r="AX124" s="12" t="s">
        <v>79</v>
      </c>
      <c r="AY124" s="234" t="s">
        <v>151</v>
      </c>
    </row>
    <row r="125" s="2" customFormat="1" ht="16.5" customHeight="1">
      <c r="A125" s="38"/>
      <c r="B125" s="39"/>
      <c r="C125" s="206" t="s">
        <v>202</v>
      </c>
      <c r="D125" s="206" t="s">
        <v>152</v>
      </c>
      <c r="E125" s="207" t="s">
        <v>291</v>
      </c>
      <c r="F125" s="208" t="s">
        <v>292</v>
      </c>
      <c r="G125" s="209" t="s">
        <v>248</v>
      </c>
      <c r="H125" s="210">
        <v>58.5</v>
      </c>
      <c r="I125" s="211"/>
      <c r="J125" s="212">
        <f>ROUND(I125*H125,2)</f>
        <v>0</v>
      </c>
      <c r="K125" s="208" t="s">
        <v>19</v>
      </c>
      <c r="L125" s="44"/>
      <c r="M125" s="213" t="s">
        <v>19</v>
      </c>
      <c r="N125" s="214" t="s">
        <v>46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150</v>
      </c>
      <c r="AT125" s="217" t="s">
        <v>152</v>
      </c>
      <c r="AU125" s="217" t="s">
        <v>79</v>
      </c>
      <c r="AY125" s="17" t="s">
        <v>151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150</v>
      </c>
      <c r="BK125" s="218">
        <f>ROUND(I125*H125,2)</f>
        <v>0</v>
      </c>
      <c r="BL125" s="17" t="s">
        <v>150</v>
      </c>
      <c r="BM125" s="217" t="s">
        <v>293</v>
      </c>
    </row>
    <row r="126" s="2" customFormat="1">
      <c r="A126" s="38"/>
      <c r="B126" s="39"/>
      <c r="C126" s="40"/>
      <c r="D126" s="219" t="s">
        <v>157</v>
      </c>
      <c r="E126" s="40"/>
      <c r="F126" s="220" t="s">
        <v>292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157</v>
      </c>
      <c r="AU126" s="17" t="s">
        <v>79</v>
      </c>
    </row>
    <row r="127" s="12" customFormat="1">
      <c r="A127" s="12"/>
      <c r="B127" s="224"/>
      <c r="C127" s="225"/>
      <c r="D127" s="219" t="s">
        <v>159</v>
      </c>
      <c r="E127" s="226" t="s">
        <v>294</v>
      </c>
      <c r="F127" s="227" t="s">
        <v>295</v>
      </c>
      <c r="G127" s="225"/>
      <c r="H127" s="228">
        <v>58.5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4" t="s">
        <v>159</v>
      </c>
      <c r="AU127" s="234" t="s">
        <v>79</v>
      </c>
      <c r="AV127" s="12" t="s">
        <v>86</v>
      </c>
      <c r="AW127" s="12" t="s">
        <v>35</v>
      </c>
      <c r="AX127" s="12" t="s">
        <v>79</v>
      </c>
      <c r="AY127" s="234" t="s">
        <v>151</v>
      </c>
    </row>
    <row r="128" s="11" customFormat="1" ht="25.92" customHeight="1">
      <c r="A128" s="11"/>
      <c r="B128" s="192"/>
      <c r="C128" s="193"/>
      <c r="D128" s="194" t="s">
        <v>72</v>
      </c>
      <c r="E128" s="195" t="s">
        <v>296</v>
      </c>
      <c r="F128" s="195" t="s">
        <v>297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SUM(P129:P143)</f>
        <v>0</v>
      </c>
      <c r="Q128" s="200"/>
      <c r="R128" s="201">
        <f>SUM(R129:R143)</f>
        <v>6.4745999999999988</v>
      </c>
      <c r="S128" s="200"/>
      <c r="T128" s="202">
        <f>SUM(T129:T143)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3" t="s">
        <v>150</v>
      </c>
      <c r="AT128" s="204" t="s">
        <v>72</v>
      </c>
      <c r="AU128" s="204" t="s">
        <v>8</v>
      </c>
      <c r="AY128" s="203" t="s">
        <v>151</v>
      </c>
      <c r="BK128" s="205">
        <f>SUM(BK129:BK143)</f>
        <v>0</v>
      </c>
    </row>
    <row r="129" s="2" customFormat="1" ht="16.5" customHeight="1">
      <c r="A129" s="38"/>
      <c r="B129" s="39"/>
      <c r="C129" s="206" t="s">
        <v>79</v>
      </c>
      <c r="D129" s="206" t="s">
        <v>152</v>
      </c>
      <c r="E129" s="207" t="s">
        <v>298</v>
      </c>
      <c r="F129" s="208" t="s">
        <v>299</v>
      </c>
      <c r="G129" s="209" t="s">
        <v>248</v>
      </c>
      <c r="H129" s="210">
        <v>132</v>
      </c>
      <c r="I129" s="211"/>
      <c r="J129" s="212">
        <f>ROUND(I129*H129,2)</f>
        <v>0</v>
      </c>
      <c r="K129" s="208" t="s">
        <v>19</v>
      </c>
      <c r="L129" s="44"/>
      <c r="M129" s="213" t="s">
        <v>19</v>
      </c>
      <c r="N129" s="214" t="s">
        <v>46</v>
      </c>
      <c r="O129" s="84"/>
      <c r="P129" s="215">
        <f>O129*H129</f>
        <v>0</v>
      </c>
      <c r="Q129" s="215">
        <v>0.00017000000000000001</v>
      </c>
      <c r="R129" s="215">
        <f>Q129*H129</f>
        <v>0.022440000000000002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150</v>
      </c>
      <c r="AT129" s="217" t="s">
        <v>152</v>
      </c>
      <c r="AU129" s="217" t="s">
        <v>79</v>
      </c>
      <c r="AY129" s="17" t="s">
        <v>151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150</v>
      </c>
      <c r="BK129" s="218">
        <f>ROUND(I129*H129,2)</f>
        <v>0</v>
      </c>
      <c r="BL129" s="17" t="s">
        <v>150</v>
      </c>
      <c r="BM129" s="217" t="s">
        <v>300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299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79</v>
      </c>
    </row>
    <row r="131" s="12" customFormat="1">
      <c r="A131" s="12"/>
      <c r="B131" s="224"/>
      <c r="C131" s="225"/>
      <c r="D131" s="219" t="s">
        <v>159</v>
      </c>
      <c r="E131" s="226" t="s">
        <v>301</v>
      </c>
      <c r="F131" s="227" t="s">
        <v>302</v>
      </c>
      <c r="G131" s="225"/>
      <c r="H131" s="228">
        <v>132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4" t="s">
        <v>159</v>
      </c>
      <c r="AU131" s="234" t="s">
        <v>79</v>
      </c>
      <c r="AV131" s="12" t="s">
        <v>86</v>
      </c>
      <c r="AW131" s="12" t="s">
        <v>35</v>
      </c>
      <c r="AX131" s="12" t="s">
        <v>79</v>
      </c>
      <c r="AY131" s="234" t="s">
        <v>151</v>
      </c>
    </row>
    <row r="132" s="2" customFormat="1" ht="16.5" customHeight="1">
      <c r="A132" s="38"/>
      <c r="B132" s="39"/>
      <c r="C132" s="206" t="s">
        <v>86</v>
      </c>
      <c r="D132" s="206" t="s">
        <v>152</v>
      </c>
      <c r="E132" s="207" t="s">
        <v>303</v>
      </c>
      <c r="F132" s="208" t="s">
        <v>304</v>
      </c>
      <c r="G132" s="209" t="s">
        <v>254</v>
      </c>
      <c r="H132" s="210">
        <v>3.2999999999999998</v>
      </c>
      <c r="I132" s="211"/>
      <c r="J132" s="212">
        <f>ROUND(I132*H132,2)</f>
        <v>0</v>
      </c>
      <c r="K132" s="208" t="s">
        <v>19</v>
      </c>
      <c r="L132" s="44"/>
      <c r="M132" s="213" t="s">
        <v>19</v>
      </c>
      <c r="N132" s="214" t="s">
        <v>46</v>
      </c>
      <c r="O132" s="84"/>
      <c r="P132" s="215">
        <f>O132*H132</f>
        <v>0</v>
      </c>
      <c r="Q132" s="215">
        <v>1.9199999999999999</v>
      </c>
      <c r="R132" s="215">
        <f>Q132*H132</f>
        <v>6.3359999999999994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150</v>
      </c>
      <c r="AT132" s="217" t="s">
        <v>152</v>
      </c>
      <c r="AU132" s="217" t="s">
        <v>79</v>
      </c>
      <c r="AY132" s="17" t="s">
        <v>151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150</v>
      </c>
      <c r="BK132" s="218">
        <f>ROUND(I132*H132,2)</f>
        <v>0</v>
      </c>
      <c r="BL132" s="17" t="s">
        <v>150</v>
      </c>
      <c r="BM132" s="217" t="s">
        <v>305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304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79</v>
      </c>
    </row>
    <row r="134" s="12" customFormat="1">
      <c r="A134" s="12"/>
      <c r="B134" s="224"/>
      <c r="C134" s="225"/>
      <c r="D134" s="219" t="s">
        <v>159</v>
      </c>
      <c r="E134" s="226" t="s">
        <v>306</v>
      </c>
      <c r="F134" s="227" t="s">
        <v>307</v>
      </c>
      <c r="G134" s="225"/>
      <c r="H134" s="228">
        <v>3.2999999999999998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4" t="s">
        <v>159</v>
      </c>
      <c r="AU134" s="234" t="s">
        <v>79</v>
      </c>
      <c r="AV134" s="12" t="s">
        <v>86</v>
      </c>
      <c r="AW134" s="12" t="s">
        <v>35</v>
      </c>
      <c r="AX134" s="12" t="s">
        <v>79</v>
      </c>
      <c r="AY134" s="234" t="s">
        <v>151</v>
      </c>
    </row>
    <row r="135" s="2" customFormat="1" ht="16.5" customHeight="1">
      <c r="A135" s="38"/>
      <c r="B135" s="39"/>
      <c r="C135" s="206" t="s">
        <v>164</v>
      </c>
      <c r="D135" s="206" t="s">
        <v>152</v>
      </c>
      <c r="E135" s="207" t="s">
        <v>308</v>
      </c>
      <c r="F135" s="208" t="s">
        <v>309</v>
      </c>
      <c r="G135" s="209" t="s">
        <v>310</v>
      </c>
      <c r="H135" s="210">
        <v>66</v>
      </c>
      <c r="I135" s="211"/>
      <c r="J135" s="212">
        <f>ROUND(I135*H135,2)</f>
        <v>0</v>
      </c>
      <c r="K135" s="208" t="s">
        <v>19</v>
      </c>
      <c r="L135" s="44"/>
      <c r="M135" s="213" t="s">
        <v>19</v>
      </c>
      <c r="N135" s="214" t="s">
        <v>46</v>
      </c>
      <c r="O135" s="84"/>
      <c r="P135" s="215">
        <f>O135*H135</f>
        <v>0</v>
      </c>
      <c r="Q135" s="215">
        <v>0.00116</v>
      </c>
      <c r="R135" s="215">
        <f>Q135*H135</f>
        <v>0.076560000000000003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150</v>
      </c>
      <c r="AT135" s="217" t="s">
        <v>152</v>
      </c>
      <c r="AU135" s="217" t="s">
        <v>79</v>
      </c>
      <c r="AY135" s="17" t="s">
        <v>151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150</v>
      </c>
      <c r="BK135" s="218">
        <f>ROUND(I135*H135,2)</f>
        <v>0</v>
      </c>
      <c r="BL135" s="17" t="s">
        <v>150</v>
      </c>
      <c r="BM135" s="217" t="s">
        <v>311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309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79</v>
      </c>
    </row>
    <row r="137" s="12" customFormat="1">
      <c r="A137" s="12"/>
      <c r="B137" s="224"/>
      <c r="C137" s="225"/>
      <c r="D137" s="219" t="s">
        <v>159</v>
      </c>
      <c r="E137" s="226" t="s">
        <v>312</v>
      </c>
      <c r="F137" s="227" t="s">
        <v>313</v>
      </c>
      <c r="G137" s="225"/>
      <c r="H137" s="228">
        <v>66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4" t="s">
        <v>159</v>
      </c>
      <c r="AU137" s="234" t="s">
        <v>79</v>
      </c>
      <c r="AV137" s="12" t="s">
        <v>86</v>
      </c>
      <c r="AW137" s="12" t="s">
        <v>35</v>
      </c>
      <c r="AX137" s="12" t="s">
        <v>79</v>
      </c>
      <c r="AY137" s="234" t="s">
        <v>151</v>
      </c>
    </row>
    <row r="138" s="2" customFormat="1" ht="16.5" customHeight="1">
      <c r="A138" s="38"/>
      <c r="B138" s="39"/>
      <c r="C138" s="206" t="s">
        <v>150</v>
      </c>
      <c r="D138" s="206" t="s">
        <v>152</v>
      </c>
      <c r="E138" s="207" t="s">
        <v>314</v>
      </c>
      <c r="F138" s="208" t="s">
        <v>315</v>
      </c>
      <c r="G138" s="209" t="s">
        <v>310</v>
      </c>
      <c r="H138" s="210">
        <v>61</v>
      </c>
      <c r="I138" s="211"/>
      <c r="J138" s="212">
        <f>ROUND(I138*H138,2)</f>
        <v>0</v>
      </c>
      <c r="K138" s="208" t="s">
        <v>19</v>
      </c>
      <c r="L138" s="44"/>
      <c r="M138" s="213" t="s">
        <v>19</v>
      </c>
      <c r="N138" s="214" t="s">
        <v>46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150</v>
      </c>
      <c r="AT138" s="217" t="s">
        <v>152</v>
      </c>
      <c r="AU138" s="217" t="s">
        <v>79</v>
      </c>
      <c r="AY138" s="17" t="s">
        <v>151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150</v>
      </c>
      <c r="BK138" s="218">
        <f>ROUND(I138*H138,2)</f>
        <v>0</v>
      </c>
      <c r="BL138" s="17" t="s">
        <v>150</v>
      </c>
      <c r="BM138" s="217" t="s">
        <v>316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315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79</v>
      </c>
    </row>
    <row r="140" s="12" customFormat="1">
      <c r="A140" s="12"/>
      <c r="B140" s="224"/>
      <c r="C140" s="225"/>
      <c r="D140" s="219" t="s">
        <v>159</v>
      </c>
      <c r="E140" s="226" t="s">
        <v>317</v>
      </c>
      <c r="F140" s="227" t="s">
        <v>318</v>
      </c>
      <c r="G140" s="225"/>
      <c r="H140" s="228">
        <v>61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4" t="s">
        <v>159</v>
      </c>
      <c r="AU140" s="234" t="s">
        <v>79</v>
      </c>
      <c r="AV140" s="12" t="s">
        <v>86</v>
      </c>
      <c r="AW140" s="12" t="s">
        <v>35</v>
      </c>
      <c r="AX140" s="12" t="s">
        <v>79</v>
      </c>
      <c r="AY140" s="234" t="s">
        <v>151</v>
      </c>
    </row>
    <row r="141" s="2" customFormat="1" ht="16.5" customHeight="1">
      <c r="A141" s="38"/>
      <c r="B141" s="39"/>
      <c r="C141" s="239" t="s">
        <v>171</v>
      </c>
      <c r="D141" s="239" t="s">
        <v>233</v>
      </c>
      <c r="E141" s="240" t="s">
        <v>319</v>
      </c>
      <c r="F141" s="241" t="s">
        <v>320</v>
      </c>
      <c r="G141" s="242" t="s">
        <v>248</v>
      </c>
      <c r="H141" s="243">
        <v>132</v>
      </c>
      <c r="I141" s="244"/>
      <c r="J141" s="245">
        <f>ROUND(I141*H141,2)</f>
        <v>0</v>
      </c>
      <c r="K141" s="241" t="s">
        <v>19</v>
      </c>
      <c r="L141" s="246"/>
      <c r="M141" s="247" t="s">
        <v>19</v>
      </c>
      <c r="N141" s="248" t="s">
        <v>46</v>
      </c>
      <c r="O141" s="84"/>
      <c r="P141" s="215">
        <f>O141*H141</f>
        <v>0</v>
      </c>
      <c r="Q141" s="215">
        <v>0.00029999999999999997</v>
      </c>
      <c r="R141" s="215">
        <f>Q141*H141</f>
        <v>0.039599999999999996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184</v>
      </c>
      <c r="AT141" s="217" t="s">
        <v>233</v>
      </c>
      <c r="AU141" s="217" t="s">
        <v>79</v>
      </c>
      <c r="AY141" s="17" t="s">
        <v>151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150</v>
      </c>
      <c r="BK141" s="218">
        <f>ROUND(I141*H141,2)</f>
        <v>0</v>
      </c>
      <c r="BL141" s="17" t="s">
        <v>150</v>
      </c>
      <c r="BM141" s="217" t="s">
        <v>321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320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79</v>
      </c>
    </row>
    <row r="143" s="12" customFormat="1">
      <c r="A143" s="12"/>
      <c r="B143" s="224"/>
      <c r="C143" s="225"/>
      <c r="D143" s="219" t="s">
        <v>159</v>
      </c>
      <c r="E143" s="226" t="s">
        <v>322</v>
      </c>
      <c r="F143" s="227" t="s">
        <v>302</v>
      </c>
      <c r="G143" s="225"/>
      <c r="H143" s="228">
        <v>132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4" t="s">
        <v>159</v>
      </c>
      <c r="AU143" s="234" t="s">
        <v>79</v>
      </c>
      <c r="AV143" s="12" t="s">
        <v>86</v>
      </c>
      <c r="AW143" s="12" t="s">
        <v>35</v>
      </c>
      <c r="AX143" s="12" t="s">
        <v>79</v>
      </c>
      <c r="AY143" s="234" t="s">
        <v>151</v>
      </c>
    </row>
    <row r="144" s="11" customFormat="1" ht="25.92" customHeight="1">
      <c r="A144" s="11"/>
      <c r="B144" s="192"/>
      <c r="C144" s="193"/>
      <c r="D144" s="194" t="s">
        <v>72</v>
      </c>
      <c r="E144" s="195" t="s">
        <v>323</v>
      </c>
      <c r="F144" s="195" t="s">
        <v>324</v>
      </c>
      <c r="G144" s="193"/>
      <c r="H144" s="193"/>
      <c r="I144" s="196"/>
      <c r="J144" s="197">
        <f>BK144</f>
        <v>0</v>
      </c>
      <c r="K144" s="193"/>
      <c r="L144" s="198"/>
      <c r="M144" s="199"/>
      <c r="N144" s="200"/>
      <c r="O144" s="200"/>
      <c r="P144" s="201">
        <f>SUM(P145:P164)</f>
        <v>0</v>
      </c>
      <c r="Q144" s="200"/>
      <c r="R144" s="201">
        <f>SUM(R145:R164)</f>
        <v>0</v>
      </c>
      <c r="S144" s="200"/>
      <c r="T144" s="202">
        <f>SUM(T145:T164)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3" t="s">
        <v>150</v>
      </c>
      <c r="AT144" s="204" t="s">
        <v>72</v>
      </c>
      <c r="AU144" s="204" t="s">
        <v>8</v>
      </c>
      <c r="AY144" s="203" t="s">
        <v>151</v>
      </c>
      <c r="BK144" s="205">
        <f>SUM(BK145:BK164)</f>
        <v>0</v>
      </c>
    </row>
    <row r="145" s="2" customFormat="1" ht="16.5" customHeight="1">
      <c r="A145" s="38"/>
      <c r="B145" s="39"/>
      <c r="C145" s="206" t="s">
        <v>79</v>
      </c>
      <c r="D145" s="206" t="s">
        <v>152</v>
      </c>
      <c r="E145" s="207" t="s">
        <v>325</v>
      </c>
      <c r="F145" s="208" t="s">
        <v>326</v>
      </c>
      <c r="G145" s="209" t="s">
        <v>248</v>
      </c>
      <c r="H145" s="210">
        <v>58.5</v>
      </c>
      <c r="I145" s="211"/>
      <c r="J145" s="212">
        <f>ROUND(I145*H145,2)</f>
        <v>0</v>
      </c>
      <c r="K145" s="208" t="s">
        <v>19</v>
      </c>
      <c r="L145" s="44"/>
      <c r="M145" s="213" t="s">
        <v>19</v>
      </c>
      <c r="N145" s="214" t="s">
        <v>46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150</v>
      </c>
      <c r="AT145" s="217" t="s">
        <v>152</v>
      </c>
      <c r="AU145" s="217" t="s">
        <v>79</v>
      </c>
      <c r="AY145" s="17" t="s">
        <v>151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150</v>
      </c>
      <c r="BK145" s="218">
        <f>ROUND(I145*H145,2)</f>
        <v>0</v>
      </c>
      <c r="BL145" s="17" t="s">
        <v>150</v>
      </c>
      <c r="BM145" s="217" t="s">
        <v>327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326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79</v>
      </c>
    </row>
    <row r="147" s="12" customFormat="1">
      <c r="A147" s="12"/>
      <c r="B147" s="224"/>
      <c r="C147" s="225"/>
      <c r="D147" s="219" t="s">
        <v>159</v>
      </c>
      <c r="E147" s="226" t="s">
        <v>328</v>
      </c>
      <c r="F147" s="227" t="s">
        <v>295</v>
      </c>
      <c r="G147" s="225"/>
      <c r="H147" s="228">
        <v>58.5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4" t="s">
        <v>159</v>
      </c>
      <c r="AU147" s="234" t="s">
        <v>79</v>
      </c>
      <c r="AV147" s="12" t="s">
        <v>86</v>
      </c>
      <c r="AW147" s="12" t="s">
        <v>35</v>
      </c>
      <c r="AX147" s="12" t="s">
        <v>79</v>
      </c>
      <c r="AY147" s="234" t="s">
        <v>151</v>
      </c>
    </row>
    <row r="148" s="2" customFormat="1" ht="16.5" customHeight="1">
      <c r="A148" s="38"/>
      <c r="B148" s="39"/>
      <c r="C148" s="206" t="s">
        <v>86</v>
      </c>
      <c r="D148" s="206" t="s">
        <v>152</v>
      </c>
      <c r="E148" s="207" t="s">
        <v>329</v>
      </c>
      <c r="F148" s="208" t="s">
        <v>330</v>
      </c>
      <c r="G148" s="209" t="s">
        <v>248</v>
      </c>
      <c r="H148" s="210">
        <v>56.590000000000003</v>
      </c>
      <c r="I148" s="211"/>
      <c r="J148" s="212">
        <f>ROUND(I148*H148,2)</f>
        <v>0</v>
      </c>
      <c r="K148" s="208" t="s">
        <v>19</v>
      </c>
      <c r="L148" s="44"/>
      <c r="M148" s="213" t="s">
        <v>19</v>
      </c>
      <c r="N148" s="214" t="s">
        <v>46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150</v>
      </c>
      <c r="AT148" s="217" t="s">
        <v>152</v>
      </c>
      <c r="AU148" s="217" t="s">
        <v>79</v>
      </c>
      <c r="AY148" s="17" t="s">
        <v>151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150</v>
      </c>
      <c r="BK148" s="218">
        <f>ROUND(I148*H148,2)</f>
        <v>0</v>
      </c>
      <c r="BL148" s="17" t="s">
        <v>150</v>
      </c>
      <c r="BM148" s="217" t="s">
        <v>331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330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79</v>
      </c>
    </row>
    <row r="150" s="12" customFormat="1">
      <c r="A150" s="12"/>
      <c r="B150" s="224"/>
      <c r="C150" s="225"/>
      <c r="D150" s="219" t="s">
        <v>159</v>
      </c>
      <c r="E150" s="226" t="s">
        <v>332</v>
      </c>
      <c r="F150" s="227" t="s">
        <v>333</v>
      </c>
      <c r="G150" s="225"/>
      <c r="H150" s="228">
        <v>56.590000000000003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4" t="s">
        <v>159</v>
      </c>
      <c r="AU150" s="234" t="s">
        <v>79</v>
      </c>
      <c r="AV150" s="12" t="s">
        <v>86</v>
      </c>
      <c r="AW150" s="12" t="s">
        <v>35</v>
      </c>
      <c r="AX150" s="12" t="s">
        <v>79</v>
      </c>
      <c r="AY150" s="234" t="s">
        <v>151</v>
      </c>
    </row>
    <row r="151" s="2" customFormat="1" ht="16.5" customHeight="1">
      <c r="A151" s="38"/>
      <c r="B151" s="39"/>
      <c r="C151" s="206" t="s">
        <v>164</v>
      </c>
      <c r="D151" s="206" t="s">
        <v>152</v>
      </c>
      <c r="E151" s="207" t="s">
        <v>334</v>
      </c>
      <c r="F151" s="208" t="s">
        <v>335</v>
      </c>
      <c r="G151" s="209" t="s">
        <v>254</v>
      </c>
      <c r="H151" s="210">
        <v>26.5</v>
      </c>
      <c r="I151" s="211"/>
      <c r="J151" s="212">
        <f>ROUND(I151*H151,2)</f>
        <v>0</v>
      </c>
      <c r="K151" s="208" t="s">
        <v>19</v>
      </c>
      <c r="L151" s="44"/>
      <c r="M151" s="213" t="s">
        <v>19</v>
      </c>
      <c r="N151" s="214" t="s">
        <v>46</v>
      </c>
      <c r="O151" s="84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150</v>
      </c>
      <c r="AT151" s="217" t="s">
        <v>152</v>
      </c>
      <c r="AU151" s="217" t="s">
        <v>79</v>
      </c>
      <c r="AY151" s="17" t="s">
        <v>151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150</v>
      </c>
      <c r="BK151" s="218">
        <f>ROUND(I151*H151,2)</f>
        <v>0</v>
      </c>
      <c r="BL151" s="17" t="s">
        <v>150</v>
      </c>
      <c r="BM151" s="217" t="s">
        <v>336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335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79</v>
      </c>
    </row>
    <row r="153" s="2" customFormat="1" ht="16.5" customHeight="1">
      <c r="A153" s="38"/>
      <c r="B153" s="39"/>
      <c r="C153" s="206" t="s">
        <v>150</v>
      </c>
      <c r="D153" s="206" t="s">
        <v>152</v>
      </c>
      <c r="E153" s="207" t="s">
        <v>337</v>
      </c>
      <c r="F153" s="208" t="s">
        <v>338</v>
      </c>
      <c r="G153" s="209" t="s">
        <v>248</v>
      </c>
      <c r="H153" s="210">
        <v>49</v>
      </c>
      <c r="I153" s="211"/>
      <c r="J153" s="212">
        <f>ROUND(I153*H153,2)</f>
        <v>0</v>
      </c>
      <c r="K153" s="208" t="s">
        <v>19</v>
      </c>
      <c r="L153" s="44"/>
      <c r="M153" s="213" t="s">
        <v>19</v>
      </c>
      <c r="N153" s="214" t="s">
        <v>46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150</v>
      </c>
      <c r="AT153" s="217" t="s">
        <v>152</v>
      </c>
      <c r="AU153" s="217" t="s">
        <v>79</v>
      </c>
      <c r="AY153" s="17" t="s">
        <v>151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150</v>
      </c>
      <c r="BK153" s="218">
        <f>ROUND(I153*H153,2)</f>
        <v>0</v>
      </c>
      <c r="BL153" s="17" t="s">
        <v>150</v>
      </c>
      <c r="BM153" s="217" t="s">
        <v>339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338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79</v>
      </c>
    </row>
    <row r="155" s="12" customFormat="1">
      <c r="A155" s="12"/>
      <c r="B155" s="224"/>
      <c r="C155" s="225"/>
      <c r="D155" s="219" t="s">
        <v>159</v>
      </c>
      <c r="E155" s="226" t="s">
        <v>340</v>
      </c>
      <c r="F155" s="227" t="s">
        <v>341</v>
      </c>
      <c r="G155" s="225"/>
      <c r="H155" s="228">
        <v>49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4" t="s">
        <v>159</v>
      </c>
      <c r="AU155" s="234" t="s">
        <v>79</v>
      </c>
      <c r="AV155" s="12" t="s">
        <v>86</v>
      </c>
      <c r="AW155" s="12" t="s">
        <v>35</v>
      </c>
      <c r="AX155" s="12" t="s">
        <v>79</v>
      </c>
      <c r="AY155" s="234" t="s">
        <v>151</v>
      </c>
    </row>
    <row r="156" s="2" customFormat="1" ht="16.5" customHeight="1">
      <c r="A156" s="38"/>
      <c r="B156" s="39"/>
      <c r="C156" s="206" t="s">
        <v>171</v>
      </c>
      <c r="D156" s="206" t="s">
        <v>152</v>
      </c>
      <c r="E156" s="207" t="s">
        <v>342</v>
      </c>
      <c r="F156" s="208" t="s">
        <v>343</v>
      </c>
      <c r="G156" s="209" t="s">
        <v>248</v>
      </c>
      <c r="H156" s="210">
        <v>157.80000000000001</v>
      </c>
      <c r="I156" s="211"/>
      <c r="J156" s="212">
        <f>ROUND(I156*H156,2)</f>
        <v>0</v>
      </c>
      <c r="K156" s="208" t="s">
        <v>19</v>
      </c>
      <c r="L156" s="44"/>
      <c r="M156" s="213" t="s">
        <v>19</v>
      </c>
      <c r="N156" s="214" t="s">
        <v>46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150</v>
      </c>
      <c r="AT156" s="217" t="s">
        <v>152</v>
      </c>
      <c r="AU156" s="217" t="s">
        <v>79</v>
      </c>
      <c r="AY156" s="17" t="s">
        <v>151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150</v>
      </c>
      <c r="BK156" s="218">
        <f>ROUND(I156*H156,2)</f>
        <v>0</v>
      </c>
      <c r="BL156" s="17" t="s">
        <v>150</v>
      </c>
      <c r="BM156" s="217" t="s">
        <v>344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343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79</v>
      </c>
    </row>
    <row r="158" s="12" customFormat="1">
      <c r="A158" s="12"/>
      <c r="B158" s="224"/>
      <c r="C158" s="225"/>
      <c r="D158" s="219" t="s">
        <v>159</v>
      </c>
      <c r="E158" s="226" t="s">
        <v>345</v>
      </c>
      <c r="F158" s="227" t="s">
        <v>346</v>
      </c>
      <c r="G158" s="225"/>
      <c r="H158" s="228">
        <v>157.80000000000001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4" t="s">
        <v>159</v>
      </c>
      <c r="AU158" s="234" t="s">
        <v>79</v>
      </c>
      <c r="AV158" s="12" t="s">
        <v>86</v>
      </c>
      <c r="AW158" s="12" t="s">
        <v>35</v>
      </c>
      <c r="AX158" s="12" t="s">
        <v>79</v>
      </c>
      <c r="AY158" s="234" t="s">
        <v>151</v>
      </c>
    </row>
    <row r="159" s="2" customFormat="1" ht="21.75" customHeight="1">
      <c r="A159" s="38"/>
      <c r="B159" s="39"/>
      <c r="C159" s="206" t="s">
        <v>176</v>
      </c>
      <c r="D159" s="206" t="s">
        <v>152</v>
      </c>
      <c r="E159" s="207" t="s">
        <v>347</v>
      </c>
      <c r="F159" s="208" t="s">
        <v>348</v>
      </c>
      <c r="G159" s="209" t="s">
        <v>248</v>
      </c>
      <c r="H159" s="210">
        <v>103.40000000000001</v>
      </c>
      <c r="I159" s="211"/>
      <c r="J159" s="212">
        <f>ROUND(I159*H159,2)</f>
        <v>0</v>
      </c>
      <c r="K159" s="208" t="s">
        <v>19</v>
      </c>
      <c r="L159" s="44"/>
      <c r="M159" s="213" t="s">
        <v>19</v>
      </c>
      <c r="N159" s="214" t="s">
        <v>46</v>
      </c>
      <c r="O159" s="8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150</v>
      </c>
      <c r="AT159" s="217" t="s">
        <v>152</v>
      </c>
      <c r="AU159" s="217" t="s">
        <v>79</v>
      </c>
      <c r="AY159" s="17" t="s">
        <v>151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150</v>
      </c>
      <c r="BK159" s="218">
        <f>ROUND(I159*H159,2)</f>
        <v>0</v>
      </c>
      <c r="BL159" s="17" t="s">
        <v>150</v>
      </c>
      <c r="BM159" s="217" t="s">
        <v>349</v>
      </c>
    </row>
    <row r="160" s="2" customFormat="1">
      <c r="A160" s="38"/>
      <c r="B160" s="39"/>
      <c r="C160" s="40"/>
      <c r="D160" s="219" t="s">
        <v>157</v>
      </c>
      <c r="E160" s="40"/>
      <c r="F160" s="220" t="s">
        <v>348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157</v>
      </c>
      <c r="AU160" s="17" t="s">
        <v>79</v>
      </c>
    </row>
    <row r="161" s="12" customFormat="1">
      <c r="A161" s="12"/>
      <c r="B161" s="224"/>
      <c r="C161" s="225"/>
      <c r="D161" s="219" t="s">
        <v>159</v>
      </c>
      <c r="E161" s="226" t="s">
        <v>350</v>
      </c>
      <c r="F161" s="227" t="s">
        <v>351</v>
      </c>
      <c r="G161" s="225"/>
      <c r="H161" s="228">
        <v>103.40000000000001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4" t="s">
        <v>159</v>
      </c>
      <c r="AU161" s="234" t="s">
        <v>79</v>
      </c>
      <c r="AV161" s="12" t="s">
        <v>86</v>
      </c>
      <c r="AW161" s="12" t="s">
        <v>35</v>
      </c>
      <c r="AX161" s="12" t="s">
        <v>79</v>
      </c>
      <c r="AY161" s="234" t="s">
        <v>151</v>
      </c>
    </row>
    <row r="162" s="2" customFormat="1" ht="16.5" customHeight="1">
      <c r="A162" s="38"/>
      <c r="B162" s="39"/>
      <c r="C162" s="206" t="s">
        <v>180</v>
      </c>
      <c r="D162" s="206" t="s">
        <v>152</v>
      </c>
      <c r="E162" s="207" t="s">
        <v>352</v>
      </c>
      <c r="F162" s="208" t="s">
        <v>353</v>
      </c>
      <c r="G162" s="209" t="s">
        <v>248</v>
      </c>
      <c r="H162" s="210">
        <v>103.40000000000001</v>
      </c>
      <c r="I162" s="211"/>
      <c r="J162" s="212">
        <f>ROUND(I162*H162,2)</f>
        <v>0</v>
      </c>
      <c r="K162" s="208" t="s">
        <v>19</v>
      </c>
      <c r="L162" s="44"/>
      <c r="M162" s="213" t="s">
        <v>19</v>
      </c>
      <c r="N162" s="214" t="s">
        <v>46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150</v>
      </c>
      <c r="AT162" s="217" t="s">
        <v>152</v>
      </c>
      <c r="AU162" s="217" t="s">
        <v>79</v>
      </c>
      <c r="AY162" s="17" t="s">
        <v>151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150</v>
      </c>
      <c r="BK162" s="218">
        <f>ROUND(I162*H162,2)</f>
        <v>0</v>
      </c>
      <c r="BL162" s="17" t="s">
        <v>150</v>
      </c>
      <c r="BM162" s="217" t="s">
        <v>354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353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79</v>
      </c>
    </row>
    <row r="164" s="12" customFormat="1">
      <c r="A164" s="12"/>
      <c r="B164" s="224"/>
      <c r="C164" s="225"/>
      <c r="D164" s="219" t="s">
        <v>159</v>
      </c>
      <c r="E164" s="226" t="s">
        <v>355</v>
      </c>
      <c r="F164" s="227" t="s">
        <v>356</v>
      </c>
      <c r="G164" s="225"/>
      <c r="H164" s="228">
        <v>103.40000000000001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4" t="s">
        <v>159</v>
      </c>
      <c r="AU164" s="234" t="s">
        <v>79</v>
      </c>
      <c r="AV164" s="12" t="s">
        <v>86</v>
      </c>
      <c r="AW164" s="12" t="s">
        <v>35</v>
      </c>
      <c r="AX164" s="12" t="s">
        <v>79</v>
      </c>
      <c r="AY164" s="234" t="s">
        <v>151</v>
      </c>
    </row>
    <row r="165" s="11" customFormat="1" ht="25.92" customHeight="1">
      <c r="A165" s="11"/>
      <c r="B165" s="192"/>
      <c r="C165" s="193"/>
      <c r="D165" s="194" t="s">
        <v>72</v>
      </c>
      <c r="E165" s="195" t="s">
        <v>148</v>
      </c>
      <c r="F165" s="195" t="s">
        <v>149</v>
      </c>
      <c r="G165" s="193"/>
      <c r="H165" s="193"/>
      <c r="I165" s="196"/>
      <c r="J165" s="197">
        <f>BK165</f>
        <v>0</v>
      </c>
      <c r="K165" s="193"/>
      <c r="L165" s="198"/>
      <c r="M165" s="199"/>
      <c r="N165" s="200"/>
      <c r="O165" s="200"/>
      <c r="P165" s="201">
        <f>SUM(P166:P208)</f>
        <v>0</v>
      </c>
      <c r="Q165" s="200"/>
      <c r="R165" s="201">
        <f>SUM(R166:R208)</f>
        <v>1.5556799999999997</v>
      </c>
      <c r="S165" s="200"/>
      <c r="T165" s="202">
        <f>SUM(T166:T208)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03" t="s">
        <v>150</v>
      </c>
      <c r="AT165" s="204" t="s">
        <v>72</v>
      </c>
      <c r="AU165" s="204" t="s">
        <v>8</v>
      </c>
      <c r="AY165" s="203" t="s">
        <v>151</v>
      </c>
      <c r="BK165" s="205">
        <f>SUM(BK166:BK208)</f>
        <v>0</v>
      </c>
    </row>
    <row r="166" s="2" customFormat="1" ht="16.5" customHeight="1">
      <c r="A166" s="38"/>
      <c r="B166" s="39"/>
      <c r="C166" s="239" t="s">
        <v>79</v>
      </c>
      <c r="D166" s="239" t="s">
        <v>233</v>
      </c>
      <c r="E166" s="240" t="s">
        <v>357</v>
      </c>
      <c r="F166" s="241" t="s">
        <v>358</v>
      </c>
      <c r="G166" s="242" t="s">
        <v>359</v>
      </c>
      <c r="H166" s="243">
        <v>12</v>
      </c>
      <c r="I166" s="244"/>
      <c r="J166" s="245">
        <f>ROUND(I166*H166,2)</f>
        <v>0</v>
      </c>
      <c r="K166" s="241" t="s">
        <v>19</v>
      </c>
      <c r="L166" s="246"/>
      <c r="M166" s="247" t="s">
        <v>19</v>
      </c>
      <c r="N166" s="248" t="s">
        <v>46</v>
      </c>
      <c r="O166" s="84"/>
      <c r="P166" s="215">
        <f>O166*H166</f>
        <v>0</v>
      </c>
      <c r="Q166" s="215">
        <v>0.0061000000000000004</v>
      </c>
      <c r="R166" s="215">
        <f>Q166*H166</f>
        <v>0.073200000000000001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184</v>
      </c>
      <c r="AT166" s="217" t="s">
        <v>233</v>
      </c>
      <c r="AU166" s="217" t="s">
        <v>79</v>
      </c>
      <c r="AY166" s="17" t="s">
        <v>151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150</v>
      </c>
      <c r="BK166" s="218">
        <f>ROUND(I166*H166,2)</f>
        <v>0</v>
      </c>
      <c r="BL166" s="17" t="s">
        <v>150</v>
      </c>
      <c r="BM166" s="217" t="s">
        <v>360</v>
      </c>
    </row>
    <row r="167" s="2" customFormat="1">
      <c r="A167" s="38"/>
      <c r="B167" s="39"/>
      <c r="C167" s="40"/>
      <c r="D167" s="219" t="s">
        <v>157</v>
      </c>
      <c r="E167" s="40"/>
      <c r="F167" s="220" t="s">
        <v>358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157</v>
      </c>
      <c r="AU167" s="17" t="s">
        <v>79</v>
      </c>
    </row>
    <row r="168" s="12" customFormat="1">
      <c r="A168" s="12"/>
      <c r="B168" s="224"/>
      <c r="C168" s="225"/>
      <c r="D168" s="219" t="s">
        <v>159</v>
      </c>
      <c r="E168" s="226" t="s">
        <v>361</v>
      </c>
      <c r="F168" s="227" t="s">
        <v>362</v>
      </c>
      <c r="G168" s="225"/>
      <c r="H168" s="228">
        <v>12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4" t="s">
        <v>159</v>
      </c>
      <c r="AU168" s="234" t="s">
        <v>79</v>
      </c>
      <c r="AV168" s="12" t="s">
        <v>86</v>
      </c>
      <c r="AW168" s="12" t="s">
        <v>35</v>
      </c>
      <c r="AX168" s="12" t="s">
        <v>79</v>
      </c>
      <c r="AY168" s="234" t="s">
        <v>151</v>
      </c>
    </row>
    <row r="169" s="2" customFormat="1" ht="16.5" customHeight="1">
      <c r="A169" s="38"/>
      <c r="B169" s="39"/>
      <c r="C169" s="239" t="s">
        <v>86</v>
      </c>
      <c r="D169" s="239" t="s">
        <v>233</v>
      </c>
      <c r="E169" s="240" t="s">
        <v>363</v>
      </c>
      <c r="F169" s="241" t="s">
        <v>364</v>
      </c>
      <c r="G169" s="242" t="s">
        <v>359</v>
      </c>
      <c r="H169" s="243">
        <v>12</v>
      </c>
      <c r="I169" s="244"/>
      <c r="J169" s="245">
        <f>ROUND(I169*H169,2)</f>
        <v>0</v>
      </c>
      <c r="K169" s="241" t="s">
        <v>19</v>
      </c>
      <c r="L169" s="246"/>
      <c r="M169" s="247" t="s">
        <v>19</v>
      </c>
      <c r="N169" s="248" t="s">
        <v>46</v>
      </c>
      <c r="O169" s="84"/>
      <c r="P169" s="215">
        <f>O169*H169</f>
        <v>0</v>
      </c>
      <c r="Q169" s="215">
        <v>0.0030000000000000001</v>
      </c>
      <c r="R169" s="215">
        <f>Q169*H169</f>
        <v>0.036000000000000004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184</v>
      </c>
      <c r="AT169" s="217" t="s">
        <v>233</v>
      </c>
      <c r="AU169" s="217" t="s">
        <v>79</v>
      </c>
      <c r="AY169" s="17" t="s">
        <v>151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150</v>
      </c>
      <c r="BK169" s="218">
        <f>ROUND(I169*H169,2)</f>
        <v>0</v>
      </c>
      <c r="BL169" s="17" t="s">
        <v>150</v>
      </c>
      <c r="BM169" s="217" t="s">
        <v>365</v>
      </c>
    </row>
    <row r="170" s="2" customFormat="1">
      <c r="A170" s="38"/>
      <c r="B170" s="39"/>
      <c r="C170" s="40"/>
      <c r="D170" s="219" t="s">
        <v>157</v>
      </c>
      <c r="E170" s="40"/>
      <c r="F170" s="220" t="s">
        <v>364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157</v>
      </c>
      <c r="AU170" s="17" t="s">
        <v>79</v>
      </c>
    </row>
    <row r="171" s="12" customFormat="1">
      <c r="A171" s="12"/>
      <c r="B171" s="224"/>
      <c r="C171" s="225"/>
      <c r="D171" s="219" t="s">
        <v>159</v>
      </c>
      <c r="E171" s="226" t="s">
        <v>366</v>
      </c>
      <c r="F171" s="227" t="s">
        <v>362</v>
      </c>
      <c r="G171" s="225"/>
      <c r="H171" s="228">
        <v>12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4" t="s">
        <v>159</v>
      </c>
      <c r="AU171" s="234" t="s">
        <v>79</v>
      </c>
      <c r="AV171" s="12" t="s">
        <v>86</v>
      </c>
      <c r="AW171" s="12" t="s">
        <v>35</v>
      </c>
      <c r="AX171" s="12" t="s">
        <v>79</v>
      </c>
      <c r="AY171" s="234" t="s">
        <v>151</v>
      </c>
    </row>
    <row r="172" s="2" customFormat="1" ht="16.5" customHeight="1">
      <c r="A172" s="38"/>
      <c r="B172" s="39"/>
      <c r="C172" s="239" t="s">
        <v>164</v>
      </c>
      <c r="D172" s="239" t="s">
        <v>233</v>
      </c>
      <c r="E172" s="240" t="s">
        <v>367</v>
      </c>
      <c r="F172" s="241" t="s">
        <v>368</v>
      </c>
      <c r="G172" s="242" t="s">
        <v>359</v>
      </c>
      <c r="H172" s="243">
        <v>12</v>
      </c>
      <c r="I172" s="244"/>
      <c r="J172" s="245">
        <f>ROUND(I172*H172,2)</f>
        <v>0</v>
      </c>
      <c r="K172" s="241" t="s">
        <v>19</v>
      </c>
      <c r="L172" s="246"/>
      <c r="M172" s="247" t="s">
        <v>19</v>
      </c>
      <c r="N172" s="248" t="s">
        <v>46</v>
      </c>
      <c r="O172" s="84"/>
      <c r="P172" s="215">
        <f>O172*H172</f>
        <v>0</v>
      </c>
      <c r="Q172" s="215">
        <v>0.00010000000000000001</v>
      </c>
      <c r="R172" s="215">
        <f>Q172*H172</f>
        <v>0.0012000000000000001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184</v>
      </c>
      <c r="AT172" s="217" t="s">
        <v>233</v>
      </c>
      <c r="AU172" s="217" t="s">
        <v>79</v>
      </c>
      <c r="AY172" s="17" t="s">
        <v>151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150</v>
      </c>
      <c r="BK172" s="218">
        <f>ROUND(I172*H172,2)</f>
        <v>0</v>
      </c>
      <c r="BL172" s="17" t="s">
        <v>150</v>
      </c>
      <c r="BM172" s="217" t="s">
        <v>369</v>
      </c>
    </row>
    <row r="173" s="2" customFormat="1">
      <c r="A173" s="38"/>
      <c r="B173" s="39"/>
      <c r="C173" s="40"/>
      <c r="D173" s="219" t="s">
        <v>157</v>
      </c>
      <c r="E173" s="40"/>
      <c r="F173" s="220" t="s">
        <v>368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79</v>
      </c>
    </row>
    <row r="174" s="12" customFormat="1">
      <c r="A174" s="12"/>
      <c r="B174" s="224"/>
      <c r="C174" s="225"/>
      <c r="D174" s="219" t="s">
        <v>159</v>
      </c>
      <c r="E174" s="226" t="s">
        <v>370</v>
      </c>
      <c r="F174" s="227" t="s">
        <v>362</v>
      </c>
      <c r="G174" s="225"/>
      <c r="H174" s="228">
        <v>12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4" t="s">
        <v>159</v>
      </c>
      <c r="AU174" s="234" t="s">
        <v>79</v>
      </c>
      <c r="AV174" s="12" t="s">
        <v>86</v>
      </c>
      <c r="AW174" s="12" t="s">
        <v>35</v>
      </c>
      <c r="AX174" s="12" t="s">
        <v>79</v>
      </c>
      <c r="AY174" s="234" t="s">
        <v>151</v>
      </c>
    </row>
    <row r="175" s="2" customFormat="1" ht="16.5" customHeight="1">
      <c r="A175" s="38"/>
      <c r="B175" s="39"/>
      <c r="C175" s="239" t="s">
        <v>150</v>
      </c>
      <c r="D175" s="239" t="s">
        <v>233</v>
      </c>
      <c r="E175" s="240" t="s">
        <v>371</v>
      </c>
      <c r="F175" s="241" t="s">
        <v>372</v>
      </c>
      <c r="G175" s="242" t="s">
        <v>359</v>
      </c>
      <c r="H175" s="243">
        <v>22</v>
      </c>
      <c r="I175" s="244"/>
      <c r="J175" s="245">
        <f>ROUND(I175*H175,2)</f>
        <v>0</v>
      </c>
      <c r="K175" s="241" t="s">
        <v>19</v>
      </c>
      <c r="L175" s="246"/>
      <c r="M175" s="247" t="s">
        <v>19</v>
      </c>
      <c r="N175" s="248" t="s">
        <v>46</v>
      </c>
      <c r="O175" s="84"/>
      <c r="P175" s="215">
        <f>O175*H175</f>
        <v>0</v>
      </c>
      <c r="Q175" s="215">
        <v>0.00035</v>
      </c>
      <c r="R175" s="215">
        <f>Q175*H175</f>
        <v>0.0077000000000000002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184</v>
      </c>
      <c r="AT175" s="217" t="s">
        <v>233</v>
      </c>
      <c r="AU175" s="217" t="s">
        <v>79</v>
      </c>
      <c r="AY175" s="17" t="s">
        <v>151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150</v>
      </c>
      <c r="BK175" s="218">
        <f>ROUND(I175*H175,2)</f>
        <v>0</v>
      </c>
      <c r="BL175" s="17" t="s">
        <v>150</v>
      </c>
      <c r="BM175" s="217" t="s">
        <v>373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372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79</v>
      </c>
    </row>
    <row r="177" s="12" customFormat="1">
      <c r="A177" s="12"/>
      <c r="B177" s="224"/>
      <c r="C177" s="225"/>
      <c r="D177" s="219" t="s">
        <v>159</v>
      </c>
      <c r="E177" s="226" t="s">
        <v>374</v>
      </c>
      <c r="F177" s="227" t="s">
        <v>375</v>
      </c>
      <c r="G177" s="225"/>
      <c r="H177" s="228">
        <v>22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4" t="s">
        <v>159</v>
      </c>
      <c r="AU177" s="234" t="s">
        <v>79</v>
      </c>
      <c r="AV177" s="12" t="s">
        <v>86</v>
      </c>
      <c r="AW177" s="12" t="s">
        <v>35</v>
      </c>
      <c r="AX177" s="12" t="s">
        <v>79</v>
      </c>
      <c r="AY177" s="234" t="s">
        <v>151</v>
      </c>
    </row>
    <row r="178" s="2" customFormat="1" ht="16.5" customHeight="1">
      <c r="A178" s="38"/>
      <c r="B178" s="39"/>
      <c r="C178" s="239" t="s">
        <v>171</v>
      </c>
      <c r="D178" s="239" t="s">
        <v>233</v>
      </c>
      <c r="E178" s="240" t="s">
        <v>376</v>
      </c>
      <c r="F178" s="241" t="s">
        <v>377</v>
      </c>
      <c r="G178" s="242" t="s">
        <v>359</v>
      </c>
      <c r="H178" s="243">
        <v>2</v>
      </c>
      <c r="I178" s="244"/>
      <c r="J178" s="245">
        <f>ROUND(I178*H178,2)</f>
        <v>0</v>
      </c>
      <c r="K178" s="241" t="s">
        <v>19</v>
      </c>
      <c r="L178" s="246"/>
      <c r="M178" s="247" t="s">
        <v>19</v>
      </c>
      <c r="N178" s="248" t="s">
        <v>46</v>
      </c>
      <c r="O178" s="84"/>
      <c r="P178" s="215">
        <f>O178*H178</f>
        <v>0</v>
      </c>
      <c r="Q178" s="215">
        <v>0.0025000000000000001</v>
      </c>
      <c r="R178" s="215">
        <f>Q178*H178</f>
        <v>0.0050000000000000001</v>
      </c>
      <c r="S178" s="215">
        <v>0</v>
      </c>
      <c r="T178" s="21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184</v>
      </c>
      <c r="AT178" s="217" t="s">
        <v>233</v>
      </c>
      <c r="AU178" s="217" t="s">
        <v>79</v>
      </c>
      <c r="AY178" s="17" t="s">
        <v>151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7" t="s">
        <v>150</v>
      </c>
      <c r="BK178" s="218">
        <f>ROUND(I178*H178,2)</f>
        <v>0</v>
      </c>
      <c r="BL178" s="17" t="s">
        <v>150</v>
      </c>
      <c r="BM178" s="217" t="s">
        <v>378</v>
      </c>
    </row>
    <row r="179" s="2" customFormat="1">
      <c r="A179" s="38"/>
      <c r="B179" s="39"/>
      <c r="C179" s="40"/>
      <c r="D179" s="219" t="s">
        <v>157</v>
      </c>
      <c r="E179" s="40"/>
      <c r="F179" s="220" t="s">
        <v>377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157</v>
      </c>
      <c r="AU179" s="17" t="s">
        <v>79</v>
      </c>
    </row>
    <row r="180" s="12" customFormat="1">
      <c r="A180" s="12"/>
      <c r="B180" s="224"/>
      <c r="C180" s="225"/>
      <c r="D180" s="219" t="s">
        <v>159</v>
      </c>
      <c r="E180" s="226" t="s">
        <v>379</v>
      </c>
      <c r="F180" s="227" t="s">
        <v>380</v>
      </c>
      <c r="G180" s="225"/>
      <c r="H180" s="228">
        <v>2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4" t="s">
        <v>159</v>
      </c>
      <c r="AU180" s="234" t="s">
        <v>79</v>
      </c>
      <c r="AV180" s="12" t="s">
        <v>86</v>
      </c>
      <c r="AW180" s="12" t="s">
        <v>35</v>
      </c>
      <c r="AX180" s="12" t="s">
        <v>79</v>
      </c>
      <c r="AY180" s="234" t="s">
        <v>151</v>
      </c>
    </row>
    <row r="181" s="2" customFormat="1" ht="16.5" customHeight="1">
      <c r="A181" s="38"/>
      <c r="B181" s="39"/>
      <c r="C181" s="239" t="s">
        <v>176</v>
      </c>
      <c r="D181" s="239" t="s">
        <v>233</v>
      </c>
      <c r="E181" s="240" t="s">
        <v>381</v>
      </c>
      <c r="F181" s="241" t="s">
        <v>382</v>
      </c>
      <c r="G181" s="242" t="s">
        <v>359</v>
      </c>
      <c r="H181" s="243">
        <v>10</v>
      </c>
      <c r="I181" s="244"/>
      <c r="J181" s="245">
        <f>ROUND(I181*H181,2)</f>
        <v>0</v>
      </c>
      <c r="K181" s="241" t="s">
        <v>19</v>
      </c>
      <c r="L181" s="246"/>
      <c r="M181" s="247" t="s">
        <v>19</v>
      </c>
      <c r="N181" s="248" t="s">
        <v>46</v>
      </c>
      <c r="O181" s="84"/>
      <c r="P181" s="215">
        <f>O181*H181</f>
        <v>0</v>
      </c>
      <c r="Q181" s="215">
        <v>0.0025000000000000001</v>
      </c>
      <c r="R181" s="215">
        <f>Q181*H181</f>
        <v>0.025000000000000001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184</v>
      </c>
      <c r="AT181" s="217" t="s">
        <v>233</v>
      </c>
      <c r="AU181" s="217" t="s">
        <v>79</v>
      </c>
      <c r="AY181" s="17" t="s">
        <v>151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150</v>
      </c>
      <c r="BK181" s="218">
        <f>ROUND(I181*H181,2)</f>
        <v>0</v>
      </c>
      <c r="BL181" s="17" t="s">
        <v>150</v>
      </c>
      <c r="BM181" s="217" t="s">
        <v>383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382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79</v>
      </c>
    </row>
    <row r="183" s="12" customFormat="1">
      <c r="A183" s="12"/>
      <c r="B183" s="224"/>
      <c r="C183" s="225"/>
      <c r="D183" s="219" t="s">
        <v>159</v>
      </c>
      <c r="E183" s="226" t="s">
        <v>384</v>
      </c>
      <c r="F183" s="227" t="s">
        <v>385</v>
      </c>
      <c r="G183" s="225"/>
      <c r="H183" s="228">
        <v>10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4" t="s">
        <v>159</v>
      </c>
      <c r="AU183" s="234" t="s">
        <v>79</v>
      </c>
      <c r="AV183" s="12" t="s">
        <v>86</v>
      </c>
      <c r="AW183" s="12" t="s">
        <v>35</v>
      </c>
      <c r="AX183" s="12" t="s">
        <v>79</v>
      </c>
      <c r="AY183" s="234" t="s">
        <v>151</v>
      </c>
    </row>
    <row r="184" s="2" customFormat="1" ht="16.5" customHeight="1">
      <c r="A184" s="38"/>
      <c r="B184" s="39"/>
      <c r="C184" s="239" t="s">
        <v>180</v>
      </c>
      <c r="D184" s="239" t="s">
        <v>233</v>
      </c>
      <c r="E184" s="240" t="s">
        <v>386</v>
      </c>
      <c r="F184" s="241" t="s">
        <v>387</v>
      </c>
      <c r="G184" s="242" t="s">
        <v>359</v>
      </c>
      <c r="H184" s="243">
        <v>2</v>
      </c>
      <c r="I184" s="244"/>
      <c r="J184" s="245">
        <f>ROUND(I184*H184,2)</f>
        <v>0</v>
      </c>
      <c r="K184" s="241" t="s">
        <v>19</v>
      </c>
      <c r="L184" s="246"/>
      <c r="M184" s="247" t="s">
        <v>19</v>
      </c>
      <c r="N184" s="248" t="s">
        <v>46</v>
      </c>
      <c r="O184" s="84"/>
      <c r="P184" s="215">
        <f>O184*H184</f>
        <v>0</v>
      </c>
      <c r="Q184" s="215">
        <v>0.0035000000000000001</v>
      </c>
      <c r="R184" s="215">
        <f>Q184*H184</f>
        <v>0.0070000000000000001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184</v>
      </c>
      <c r="AT184" s="217" t="s">
        <v>233</v>
      </c>
      <c r="AU184" s="217" t="s">
        <v>79</v>
      </c>
      <c r="AY184" s="17" t="s">
        <v>151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150</v>
      </c>
      <c r="BK184" s="218">
        <f>ROUND(I184*H184,2)</f>
        <v>0</v>
      </c>
      <c r="BL184" s="17" t="s">
        <v>150</v>
      </c>
      <c r="BM184" s="217" t="s">
        <v>388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387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79</v>
      </c>
    </row>
    <row r="186" s="13" customFormat="1">
      <c r="A186" s="13"/>
      <c r="B186" s="249"/>
      <c r="C186" s="250"/>
      <c r="D186" s="219" t="s">
        <v>159</v>
      </c>
      <c r="E186" s="251" t="s">
        <v>19</v>
      </c>
      <c r="F186" s="252" t="s">
        <v>389</v>
      </c>
      <c r="G186" s="250"/>
      <c r="H186" s="251" t="s">
        <v>19</v>
      </c>
      <c r="I186" s="253"/>
      <c r="J186" s="250"/>
      <c r="K186" s="250"/>
      <c r="L186" s="254"/>
      <c r="M186" s="255"/>
      <c r="N186" s="256"/>
      <c r="O186" s="256"/>
      <c r="P186" s="256"/>
      <c r="Q186" s="256"/>
      <c r="R186" s="256"/>
      <c r="S186" s="256"/>
      <c r="T186" s="25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8" t="s">
        <v>159</v>
      </c>
      <c r="AU186" s="258" t="s">
        <v>79</v>
      </c>
      <c r="AV186" s="13" t="s">
        <v>79</v>
      </c>
      <c r="AW186" s="13" t="s">
        <v>35</v>
      </c>
      <c r="AX186" s="13" t="s">
        <v>8</v>
      </c>
      <c r="AY186" s="258" t="s">
        <v>151</v>
      </c>
    </row>
    <row r="187" s="12" customFormat="1">
      <c r="A187" s="12"/>
      <c r="B187" s="224"/>
      <c r="C187" s="225"/>
      <c r="D187" s="219" t="s">
        <v>159</v>
      </c>
      <c r="E187" s="226" t="s">
        <v>390</v>
      </c>
      <c r="F187" s="227" t="s">
        <v>391</v>
      </c>
      <c r="G187" s="225"/>
      <c r="H187" s="228">
        <v>2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4" t="s">
        <v>159</v>
      </c>
      <c r="AU187" s="234" t="s">
        <v>79</v>
      </c>
      <c r="AV187" s="12" t="s">
        <v>86</v>
      </c>
      <c r="AW187" s="12" t="s">
        <v>35</v>
      </c>
      <c r="AX187" s="12" t="s">
        <v>79</v>
      </c>
      <c r="AY187" s="234" t="s">
        <v>151</v>
      </c>
    </row>
    <row r="188" s="2" customFormat="1" ht="16.5" customHeight="1">
      <c r="A188" s="38"/>
      <c r="B188" s="39"/>
      <c r="C188" s="239" t="s">
        <v>184</v>
      </c>
      <c r="D188" s="239" t="s">
        <v>233</v>
      </c>
      <c r="E188" s="240" t="s">
        <v>392</v>
      </c>
      <c r="F188" s="241" t="s">
        <v>393</v>
      </c>
      <c r="G188" s="242" t="s">
        <v>359</v>
      </c>
      <c r="H188" s="243">
        <v>2</v>
      </c>
      <c r="I188" s="244"/>
      <c r="J188" s="245">
        <f>ROUND(I188*H188,2)</f>
        <v>0</v>
      </c>
      <c r="K188" s="241" t="s">
        <v>19</v>
      </c>
      <c r="L188" s="246"/>
      <c r="M188" s="247" t="s">
        <v>19</v>
      </c>
      <c r="N188" s="248" t="s">
        <v>46</v>
      </c>
      <c r="O188" s="84"/>
      <c r="P188" s="215">
        <f>O188*H188</f>
        <v>0</v>
      </c>
      <c r="Q188" s="215">
        <v>0.0025000000000000001</v>
      </c>
      <c r="R188" s="215">
        <f>Q188*H188</f>
        <v>0.0050000000000000001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184</v>
      </c>
      <c r="AT188" s="217" t="s">
        <v>233</v>
      </c>
      <c r="AU188" s="217" t="s">
        <v>79</v>
      </c>
      <c r="AY188" s="17" t="s">
        <v>151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150</v>
      </c>
      <c r="BK188" s="218">
        <f>ROUND(I188*H188,2)</f>
        <v>0</v>
      </c>
      <c r="BL188" s="17" t="s">
        <v>150</v>
      </c>
      <c r="BM188" s="217" t="s">
        <v>394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393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79</v>
      </c>
    </row>
    <row r="190" s="12" customFormat="1">
      <c r="A190" s="12"/>
      <c r="B190" s="224"/>
      <c r="C190" s="225"/>
      <c r="D190" s="219" t="s">
        <v>159</v>
      </c>
      <c r="E190" s="226" t="s">
        <v>395</v>
      </c>
      <c r="F190" s="227" t="s">
        <v>396</v>
      </c>
      <c r="G190" s="225"/>
      <c r="H190" s="228">
        <v>2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4" t="s">
        <v>159</v>
      </c>
      <c r="AU190" s="234" t="s">
        <v>79</v>
      </c>
      <c r="AV190" s="12" t="s">
        <v>86</v>
      </c>
      <c r="AW190" s="12" t="s">
        <v>35</v>
      </c>
      <c r="AX190" s="12" t="s">
        <v>79</v>
      </c>
      <c r="AY190" s="234" t="s">
        <v>151</v>
      </c>
    </row>
    <row r="191" s="2" customFormat="1" ht="16.5" customHeight="1">
      <c r="A191" s="38"/>
      <c r="B191" s="39"/>
      <c r="C191" s="239" t="s">
        <v>188</v>
      </c>
      <c r="D191" s="239" t="s">
        <v>233</v>
      </c>
      <c r="E191" s="240" t="s">
        <v>397</v>
      </c>
      <c r="F191" s="241" t="s">
        <v>398</v>
      </c>
      <c r="G191" s="242" t="s">
        <v>359</v>
      </c>
      <c r="H191" s="243">
        <v>3</v>
      </c>
      <c r="I191" s="244"/>
      <c r="J191" s="245">
        <f>ROUND(I191*H191,2)</f>
        <v>0</v>
      </c>
      <c r="K191" s="241" t="s">
        <v>19</v>
      </c>
      <c r="L191" s="246"/>
      <c r="M191" s="247" t="s">
        <v>19</v>
      </c>
      <c r="N191" s="248" t="s">
        <v>46</v>
      </c>
      <c r="O191" s="84"/>
      <c r="P191" s="215">
        <f>O191*H191</f>
        <v>0</v>
      </c>
      <c r="Q191" s="215">
        <v>0.00089999999999999998</v>
      </c>
      <c r="R191" s="215">
        <f>Q191*H191</f>
        <v>0.0027000000000000001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184</v>
      </c>
      <c r="AT191" s="217" t="s">
        <v>233</v>
      </c>
      <c r="AU191" s="217" t="s">
        <v>79</v>
      </c>
      <c r="AY191" s="17" t="s">
        <v>151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150</v>
      </c>
      <c r="BK191" s="218">
        <f>ROUND(I191*H191,2)</f>
        <v>0</v>
      </c>
      <c r="BL191" s="17" t="s">
        <v>150</v>
      </c>
      <c r="BM191" s="217" t="s">
        <v>399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398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79</v>
      </c>
    </row>
    <row r="193" s="12" customFormat="1">
      <c r="A193" s="12"/>
      <c r="B193" s="224"/>
      <c r="C193" s="225"/>
      <c r="D193" s="219" t="s">
        <v>159</v>
      </c>
      <c r="E193" s="226" t="s">
        <v>400</v>
      </c>
      <c r="F193" s="227" t="s">
        <v>401</v>
      </c>
      <c r="G193" s="225"/>
      <c r="H193" s="228">
        <v>3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4" t="s">
        <v>159</v>
      </c>
      <c r="AU193" s="234" t="s">
        <v>79</v>
      </c>
      <c r="AV193" s="12" t="s">
        <v>86</v>
      </c>
      <c r="AW193" s="12" t="s">
        <v>35</v>
      </c>
      <c r="AX193" s="12" t="s">
        <v>79</v>
      </c>
      <c r="AY193" s="234" t="s">
        <v>151</v>
      </c>
    </row>
    <row r="194" s="2" customFormat="1" ht="16.5" customHeight="1">
      <c r="A194" s="38"/>
      <c r="B194" s="39"/>
      <c r="C194" s="239" t="s">
        <v>194</v>
      </c>
      <c r="D194" s="239" t="s">
        <v>233</v>
      </c>
      <c r="E194" s="240" t="s">
        <v>402</v>
      </c>
      <c r="F194" s="241" t="s">
        <v>403</v>
      </c>
      <c r="G194" s="242" t="s">
        <v>359</v>
      </c>
      <c r="H194" s="243">
        <v>3</v>
      </c>
      <c r="I194" s="244"/>
      <c r="J194" s="245">
        <f>ROUND(I194*H194,2)</f>
        <v>0</v>
      </c>
      <c r="K194" s="241" t="s">
        <v>19</v>
      </c>
      <c r="L194" s="246"/>
      <c r="M194" s="247" t="s">
        <v>19</v>
      </c>
      <c r="N194" s="248" t="s">
        <v>46</v>
      </c>
      <c r="O194" s="84"/>
      <c r="P194" s="215">
        <f>O194*H194</f>
        <v>0</v>
      </c>
      <c r="Q194" s="215">
        <v>0.0016999999999999999</v>
      </c>
      <c r="R194" s="215">
        <f>Q194*H194</f>
        <v>0.0050999999999999995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184</v>
      </c>
      <c r="AT194" s="217" t="s">
        <v>233</v>
      </c>
      <c r="AU194" s="217" t="s">
        <v>79</v>
      </c>
      <c r="AY194" s="17" t="s">
        <v>151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150</v>
      </c>
      <c r="BK194" s="218">
        <f>ROUND(I194*H194,2)</f>
        <v>0</v>
      </c>
      <c r="BL194" s="17" t="s">
        <v>150</v>
      </c>
      <c r="BM194" s="217" t="s">
        <v>404</v>
      </c>
    </row>
    <row r="195" s="2" customFormat="1">
      <c r="A195" s="38"/>
      <c r="B195" s="39"/>
      <c r="C195" s="40"/>
      <c r="D195" s="219" t="s">
        <v>157</v>
      </c>
      <c r="E195" s="40"/>
      <c r="F195" s="220" t="s">
        <v>403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157</v>
      </c>
      <c r="AU195" s="17" t="s">
        <v>79</v>
      </c>
    </row>
    <row r="196" s="12" customFormat="1">
      <c r="A196" s="12"/>
      <c r="B196" s="224"/>
      <c r="C196" s="225"/>
      <c r="D196" s="219" t="s">
        <v>159</v>
      </c>
      <c r="E196" s="226" t="s">
        <v>405</v>
      </c>
      <c r="F196" s="227" t="s">
        <v>406</v>
      </c>
      <c r="G196" s="225"/>
      <c r="H196" s="228">
        <v>3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4" t="s">
        <v>159</v>
      </c>
      <c r="AU196" s="234" t="s">
        <v>79</v>
      </c>
      <c r="AV196" s="12" t="s">
        <v>86</v>
      </c>
      <c r="AW196" s="12" t="s">
        <v>35</v>
      </c>
      <c r="AX196" s="12" t="s">
        <v>79</v>
      </c>
      <c r="AY196" s="234" t="s">
        <v>151</v>
      </c>
    </row>
    <row r="197" s="2" customFormat="1" ht="16.5" customHeight="1">
      <c r="A197" s="38"/>
      <c r="B197" s="39"/>
      <c r="C197" s="206" t="s">
        <v>198</v>
      </c>
      <c r="D197" s="206" t="s">
        <v>152</v>
      </c>
      <c r="E197" s="207" t="s">
        <v>407</v>
      </c>
      <c r="F197" s="208" t="s">
        <v>408</v>
      </c>
      <c r="G197" s="209" t="s">
        <v>359</v>
      </c>
      <c r="H197" s="210">
        <v>22</v>
      </c>
      <c r="I197" s="211"/>
      <c r="J197" s="212">
        <f>ROUND(I197*H197,2)</f>
        <v>0</v>
      </c>
      <c r="K197" s="208" t="s">
        <v>19</v>
      </c>
      <c r="L197" s="44"/>
      <c r="M197" s="213" t="s">
        <v>19</v>
      </c>
      <c r="N197" s="214" t="s">
        <v>46</v>
      </c>
      <c r="O197" s="84"/>
      <c r="P197" s="215">
        <f>O197*H197</f>
        <v>0</v>
      </c>
      <c r="Q197" s="215">
        <v>0.00069999999999999999</v>
      </c>
      <c r="R197" s="215">
        <f>Q197*H197</f>
        <v>0.015400000000000001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150</v>
      </c>
      <c r="AT197" s="217" t="s">
        <v>152</v>
      </c>
      <c r="AU197" s="217" t="s">
        <v>79</v>
      </c>
      <c r="AY197" s="17" t="s">
        <v>151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150</v>
      </c>
      <c r="BK197" s="218">
        <f>ROUND(I197*H197,2)</f>
        <v>0</v>
      </c>
      <c r="BL197" s="17" t="s">
        <v>150</v>
      </c>
      <c r="BM197" s="217" t="s">
        <v>409</v>
      </c>
    </row>
    <row r="198" s="2" customFormat="1">
      <c r="A198" s="38"/>
      <c r="B198" s="39"/>
      <c r="C198" s="40"/>
      <c r="D198" s="219" t="s">
        <v>157</v>
      </c>
      <c r="E198" s="40"/>
      <c r="F198" s="220" t="s">
        <v>408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79</v>
      </c>
    </row>
    <row r="199" s="12" customFormat="1">
      <c r="A199" s="12"/>
      <c r="B199" s="224"/>
      <c r="C199" s="225"/>
      <c r="D199" s="219" t="s">
        <v>159</v>
      </c>
      <c r="E199" s="226" t="s">
        <v>410</v>
      </c>
      <c r="F199" s="227" t="s">
        <v>375</v>
      </c>
      <c r="G199" s="225"/>
      <c r="H199" s="228">
        <v>22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4" t="s">
        <v>159</v>
      </c>
      <c r="AU199" s="234" t="s">
        <v>79</v>
      </c>
      <c r="AV199" s="12" t="s">
        <v>86</v>
      </c>
      <c r="AW199" s="12" t="s">
        <v>35</v>
      </c>
      <c r="AX199" s="12" t="s">
        <v>79</v>
      </c>
      <c r="AY199" s="234" t="s">
        <v>151</v>
      </c>
    </row>
    <row r="200" s="2" customFormat="1" ht="16.5" customHeight="1">
      <c r="A200" s="38"/>
      <c r="B200" s="39"/>
      <c r="C200" s="206" t="s">
        <v>202</v>
      </c>
      <c r="D200" s="206" t="s">
        <v>152</v>
      </c>
      <c r="E200" s="207" t="s">
        <v>411</v>
      </c>
      <c r="F200" s="208" t="s">
        <v>412</v>
      </c>
      <c r="G200" s="209" t="s">
        <v>359</v>
      </c>
      <c r="H200" s="210">
        <v>12</v>
      </c>
      <c r="I200" s="211"/>
      <c r="J200" s="212">
        <f>ROUND(I200*H200,2)</f>
        <v>0</v>
      </c>
      <c r="K200" s="208" t="s">
        <v>19</v>
      </c>
      <c r="L200" s="44"/>
      <c r="M200" s="213" t="s">
        <v>19</v>
      </c>
      <c r="N200" s="214" t="s">
        <v>46</v>
      </c>
      <c r="O200" s="84"/>
      <c r="P200" s="215">
        <f>O200*H200</f>
        <v>0</v>
      </c>
      <c r="Q200" s="215">
        <v>0.11241</v>
      </c>
      <c r="R200" s="215">
        <f>Q200*H200</f>
        <v>1.3489199999999999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150</v>
      </c>
      <c r="AT200" s="217" t="s">
        <v>152</v>
      </c>
      <c r="AU200" s="217" t="s">
        <v>79</v>
      </c>
      <c r="AY200" s="17" t="s">
        <v>151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150</v>
      </c>
      <c r="BK200" s="218">
        <f>ROUND(I200*H200,2)</f>
        <v>0</v>
      </c>
      <c r="BL200" s="17" t="s">
        <v>150</v>
      </c>
      <c r="BM200" s="217" t="s">
        <v>413</v>
      </c>
    </row>
    <row r="201" s="2" customFormat="1">
      <c r="A201" s="38"/>
      <c r="B201" s="39"/>
      <c r="C201" s="40"/>
      <c r="D201" s="219" t="s">
        <v>157</v>
      </c>
      <c r="E201" s="40"/>
      <c r="F201" s="220" t="s">
        <v>412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157</v>
      </c>
      <c r="AU201" s="17" t="s">
        <v>79</v>
      </c>
    </row>
    <row r="202" s="12" customFormat="1">
      <c r="A202" s="12"/>
      <c r="B202" s="224"/>
      <c r="C202" s="225"/>
      <c r="D202" s="219" t="s">
        <v>159</v>
      </c>
      <c r="E202" s="226" t="s">
        <v>414</v>
      </c>
      <c r="F202" s="227" t="s">
        <v>415</v>
      </c>
      <c r="G202" s="225"/>
      <c r="H202" s="228">
        <v>12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4" t="s">
        <v>159</v>
      </c>
      <c r="AU202" s="234" t="s">
        <v>79</v>
      </c>
      <c r="AV202" s="12" t="s">
        <v>86</v>
      </c>
      <c r="AW202" s="12" t="s">
        <v>35</v>
      </c>
      <c r="AX202" s="12" t="s">
        <v>79</v>
      </c>
      <c r="AY202" s="234" t="s">
        <v>151</v>
      </c>
    </row>
    <row r="203" s="2" customFormat="1" ht="16.5" customHeight="1">
      <c r="A203" s="38"/>
      <c r="B203" s="39"/>
      <c r="C203" s="206" t="s">
        <v>206</v>
      </c>
      <c r="D203" s="206" t="s">
        <v>152</v>
      </c>
      <c r="E203" s="207" t="s">
        <v>416</v>
      </c>
      <c r="F203" s="208" t="s">
        <v>417</v>
      </c>
      <c r="G203" s="209" t="s">
        <v>310</v>
      </c>
      <c r="H203" s="210">
        <v>69</v>
      </c>
      <c r="I203" s="211"/>
      <c r="J203" s="212">
        <f>ROUND(I203*H203,2)</f>
        <v>0</v>
      </c>
      <c r="K203" s="208" t="s">
        <v>19</v>
      </c>
      <c r="L203" s="44"/>
      <c r="M203" s="213" t="s">
        <v>19</v>
      </c>
      <c r="N203" s="214" t="s">
        <v>46</v>
      </c>
      <c r="O203" s="84"/>
      <c r="P203" s="215">
        <f>O203*H203</f>
        <v>0</v>
      </c>
      <c r="Q203" s="215">
        <v>0.00034000000000000002</v>
      </c>
      <c r="R203" s="215">
        <f>Q203*H203</f>
        <v>0.023460000000000002</v>
      </c>
      <c r="S203" s="215">
        <v>0</v>
      </c>
      <c r="T203" s="21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7" t="s">
        <v>150</v>
      </c>
      <c r="AT203" s="217" t="s">
        <v>152</v>
      </c>
      <c r="AU203" s="217" t="s">
        <v>79</v>
      </c>
      <c r="AY203" s="17" t="s">
        <v>151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7" t="s">
        <v>150</v>
      </c>
      <c r="BK203" s="218">
        <f>ROUND(I203*H203,2)</f>
        <v>0</v>
      </c>
      <c r="BL203" s="17" t="s">
        <v>150</v>
      </c>
      <c r="BM203" s="217" t="s">
        <v>418</v>
      </c>
    </row>
    <row r="204" s="2" customFormat="1">
      <c r="A204" s="38"/>
      <c r="B204" s="39"/>
      <c r="C204" s="40"/>
      <c r="D204" s="219" t="s">
        <v>157</v>
      </c>
      <c r="E204" s="40"/>
      <c r="F204" s="220" t="s">
        <v>417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157</v>
      </c>
      <c r="AU204" s="17" t="s">
        <v>79</v>
      </c>
    </row>
    <row r="205" s="12" customFormat="1">
      <c r="A205" s="12"/>
      <c r="B205" s="224"/>
      <c r="C205" s="225"/>
      <c r="D205" s="219" t="s">
        <v>159</v>
      </c>
      <c r="E205" s="226" t="s">
        <v>419</v>
      </c>
      <c r="F205" s="227" t="s">
        <v>420</v>
      </c>
      <c r="G205" s="225"/>
      <c r="H205" s="228">
        <v>69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4" t="s">
        <v>159</v>
      </c>
      <c r="AU205" s="234" t="s">
        <v>79</v>
      </c>
      <c r="AV205" s="12" t="s">
        <v>86</v>
      </c>
      <c r="AW205" s="12" t="s">
        <v>35</v>
      </c>
      <c r="AX205" s="12" t="s">
        <v>79</v>
      </c>
      <c r="AY205" s="234" t="s">
        <v>151</v>
      </c>
    </row>
    <row r="206" s="2" customFormat="1" ht="16.5" customHeight="1">
      <c r="A206" s="38"/>
      <c r="B206" s="39"/>
      <c r="C206" s="206" t="s">
        <v>210</v>
      </c>
      <c r="D206" s="206" t="s">
        <v>152</v>
      </c>
      <c r="E206" s="207" t="s">
        <v>421</v>
      </c>
      <c r="F206" s="208" t="s">
        <v>422</v>
      </c>
      <c r="G206" s="209" t="s">
        <v>310</v>
      </c>
      <c r="H206" s="210">
        <v>69</v>
      </c>
      <c r="I206" s="211"/>
      <c r="J206" s="212">
        <f>ROUND(I206*H206,2)</f>
        <v>0</v>
      </c>
      <c r="K206" s="208" t="s">
        <v>19</v>
      </c>
      <c r="L206" s="44"/>
      <c r="M206" s="213" t="s">
        <v>19</v>
      </c>
      <c r="N206" s="214" t="s">
        <v>46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150</v>
      </c>
      <c r="AT206" s="217" t="s">
        <v>152</v>
      </c>
      <c r="AU206" s="217" t="s">
        <v>79</v>
      </c>
      <c r="AY206" s="17" t="s">
        <v>151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150</v>
      </c>
      <c r="BK206" s="218">
        <f>ROUND(I206*H206,2)</f>
        <v>0</v>
      </c>
      <c r="BL206" s="17" t="s">
        <v>150</v>
      </c>
      <c r="BM206" s="217" t="s">
        <v>423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422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79</v>
      </c>
    </row>
    <row r="208" s="12" customFormat="1">
      <c r="A208" s="12"/>
      <c r="B208" s="224"/>
      <c r="C208" s="225"/>
      <c r="D208" s="219" t="s">
        <v>159</v>
      </c>
      <c r="E208" s="226" t="s">
        <v>424</v>
      </c>
      <c r="F208" s="227" t="s">
        <v>420</v>
      </c>
      <c r="G208" s="225"/>
      <c r="H208" s="228">
        <v>69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4" t="s">
        <v>159</v>
      </c>
      <c r="AU208" s="234" t="s">
        <v>79</v>
      </c>
      <c r="AV208" s="12" t="s">
        <v>86</v>
      </c>
      <c r="AW208" s="12" t="s">
        <v>35</v>
      </c>
      <c r="AX208" s="12" t="s">
        <v>79</v>
      </c>
      <c r="AY208" s="234" t="s">
        <v>151</v>
      </c>
    </row>
    <row r="209" s="11" customFormat="1" ht="25.92" customHeight="1">
      <c r="A209" s="11"/>
      <c r="B209" s="192"/>
      <c r="C209" s="193"/>
      <c r="D209" s="194" t="s">
        <v>72</v>
      </c>
      <c r="E209" s="195" t="s">
        <v>425</v>
      </c>
      <c r="F209" s="195" t="s">
        <v>426</v>
      </c>
      <c r="G209" s="193"/>
      <c r="H209" s="193"/>
      <c r="I209" s="196"/>
      <c r="J209" s="197">
        <f>BK209</f>
        <v>0</v>
      </c>
      <c r="K209" s="193"/>
      <c r="L209" s="198"/>
      <c r="M209" s="199"/>
      <c r="N209" s="200"/>
      <c r="O209" s="200"/>
      <c r="P209" s="201">
        <f>SUM(P210:P221)</f>
        <v>0</v>
      </c>
      <c r="Q209" s="200"/>
      <c r="R209" s="201">
        <f>SUM(R210:R221)</f>
        <v>0</v>
      </c>
      <c r="S209" s="200"/>
      <c r="T209" s="202">
        <f>SUM(T210:T221)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03" t="s">
        <v>150</v>
      </c>
      <c r="AT209" s="204" t="s">
        <v>72</v>
      </c>
      <c r="AU209" s="204" t="s">
        <v>8</v>
      </c>
      <c r="AY209" s="203" t="s">
        <v>151</v>
      </c>
      <c r="BK209" s="205">
        <f>SUM(BK210:BK221)</f>
        <v>0</v>
      </c>
    </row>
    <row r="210" s="2" customFormat="1" ht="24.15" customHeight="1">
      <c r="A210" s="38"/>
      <c r="B210" s="39"/>
      <c r="C210" s="206" t="s">
        <v>79</v>
      </c>
      <c r="D210" s="206" t="s">
        <v>152</v>
      </c>
      <c r="E210" s="207" t="s">
        <v>427</v>
      </c>
      <c r="F210" s="208" t="s">
        <v>428</v>
      </c>
      <c r="G210" s="209" t="s">
        <v>242</v>
      </c>
      <c r="H210" s="210">
        <v>7.8200000000000003</v>
      </c>
      <c r="I210" s="211"/>
      <c r="J210" s="212">
        <f>ROUND(I210*H210,2)</f>
        <v>0</v>
      </c>
      <c r="K210" s="208" t="s">
        <v>19</v>
      </c>
      <c r="L210" s="44"/>
      <c r="M210" s="213" t="s">
        <v>19</v>
      </c>
      <c r="N210" s="214" t="s">
        <v>46</v>
      </c>
      <c r="O210" s="84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7" t="s">
        <v>150</v>
      </c>
      <c r="AT210" s="217" t="s">
        <v>152</v>
      </c>
      <c r="AU210" s="217" t="s">
        <v>79</v>
      </c>
      <c r="AY210" s="17" t="s">
        <v>151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7" t="s">
        <v>150</v>
      </c>
      <c r="BK210" s="218">
        <f>ROUND(I210*H210,2)</f>
        <v>0</v>
      </c>
      <c r="BL210" s="17" t="s">
        <v>150</v>
      </c>
      <c r="BM210" s="217" t="s">
        <v>429</v>
      </c>
    </row>
    <row r="211" s="2" customFormat="1">
      <c r="A211" s="38"/>
      <c r="B211" s="39"/>
      <c r="C211" s="40"/>
      <c r="D211" s="219" t="s">
        <v>157</v>
      </c>
      <c r="E211" s="40"/>
      <c r="F211" s="220" t="s">
        <v>428</v>
      </c>
      <c r="G211" s="40"/>
      <c r="H211" s="40"/>
      <c r="I211" s="221"/>
      <c r="J211" s="40"/>
      <c r="K211" s="40"/>
      <c r="L211" s="44"/>
      <c r="M211" s="222"/>
      <c r="N211" s="223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157</v>
      </c>
      <c r="AU211" s="17" t="s">
        <v>79</v>
      </c>
    </row>
    <row r="212" s="12" customFormat="1">
      <c r="A212" s="12"/>
      <c r="B212" s="224"/>
      <c r="C212" s="225"/>
      <c r="D212" s="219" t="s">
        <v>159</v>
      </c>
      <c r="E212" s="226" t="s">
        <v>430</v>
      </c>
      <c r="F212" s="227" t="s">
        <v>431</v>
      </c>
      <c r="G212" s="225"/>
      <c r="H212" s="228">
        <v>7.8200000000000003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4" t="s">
        <v>159</v>
      </c>
      <c r="AU212" s="234" t="s">
        <v>79</v>
      </c>
      <c r="AV212" s="12" t="s">
        <v>86</v>
      </c>
      <c r="AW212" s="12" t="s">
        <v>35</v>
      </c>
      <c r="AX212" s="12" t="s">
        <v>79</v>
      </c>
      <c r="AY212" s="234" t="s">
        <v>151</v>
      </c>
    </row>
    <row r="213" s="2" customFormat="1" ht="16.5" customHeight="1">
      <c r="A213" s="38"/>
      <c r="B213" s="39"/>
      <c r="C213" s="206" t="s">
        <v>86</v>
      </c>
      <c r="D213" s="206" t="s">
        <v>152</v>
      </c>
      <c r="E213" s="207" t="s">
        <v>432</v>
      </c>
      <c r="F213" s="208" t="s">
        <v>433</v>
      </c>
      <c r="G213" s="209" t="s">
        <v>242</v>
      </c>
      <c r="H213" s="210">
        <v>7.8200000000000003</v>
      </c>
      <c r="I213" s="211"/>
      <c r="J213" s="212">
        <f>ROUND(I213*H213,2)</f>
        <v>0</v>
      </c>
      <c r="K213" s="208" t="s">
        <v>19</v>
      </c>
      <c r="L213" s="44"/>
      <c r="M213" s="213" t="s">
        <v>19</v>
      </c>
      <c r="N213" s="214" t="s">
        <v>46</v>
      </c>
      <c r="O213" s="84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7" t="s">
        <v>150</v>
      </c>
      <c r="AT213" s="217" t="s">
        <v>152</v>
      </c>
      <c r="AU213" s="217" t="s">
        <v>79</v>
      </c>
      <c r="AY213" s="17" t="s">
        <v>151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7" t="s">
        <v>150</v>
      </c>
      <c r="BK213" s="218">
        <f>ROUND(I213*H213,2)</f>
        <v>0</v>
      </c>
      <c r="BL213" s="17" t="s">
        <v>150</v>
      </c>
      <c r="BM213" s="217" t="s">
        <v>434</v>
      </c>
    </row>
    <row r="214" s="2" customFormat="1">
      <c r="A214" s="38"/>
      <c r="B214" s="39"/>
      <c r="C214" s="40"/>
      <c r="D214" s="219" t="s">
        <v>157</v>
      </c>
      <c r="E214" s="40"/>
      <c r="F214" s="220" t="s">
        <v>433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157</v>
      </c>
      <c r="AU214" s="17" t="s">
        <v>79</v>
      </c>
    </row>
    <row r="215" s="2" customFormat="1" ht="16.5" customHeight="1">
      <c r="A215" s="38"/>
      <c r="B215" s="39"/>
      <c r="C215" s="206" t="s">
        <v>164</v>
      </c>
      <c r="D215" s="206" t="s">
        <v>152</v>
      </c>
      <c r="E215" s="207" t="s">
        <v>435</v>
      </c>
      <c r="F215" s="208" t="s">
        <v>436</v>
      </c>
      <c r="G215" s="209" t="s">
        <v>242</v>
      </c>
      <c r="H215" s="210">
        <v>7.8200000000000003</v>
      </c>
      <c r="I215" s="211"/>
      <c r="J215" s="212">
        <f>ROUND(I215*H215,2)</f>
        <v>0</v>
      </c>
      <c r="K215" s="208" t="s">
        <v>19</v>
      </c>
      <c r="L215" s="44"/>
      <c r="M215" s="213" t="s">
        <v>19</v>
      </c>
      <c r="N215" s="214" t="s">
        <v>46</v>
      </c>
      <c r="O215" s="84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7" t="s">
        <v>150</v>
      </c>
      <c r="AT215" s="217" t="s">
        <v>152</v>
      </c>
      <c r="AU215" s="217" t="s">
        <v>79</v>
      </c>
      <c r="AY215" s="17" t="s">
        <v>151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7" t="s">
        <v>150</v>
      </c>
      <c r="BK215" s="218">
        <f>ROUND(I215*H215,2)</f>
        <v>0</v>
      </c>
      <c r="BL215" s="17" t="s">
        <v>150</v>
      </c>
      <c r="BM215" s="217" t="s">
        <v>437</v>
      </c>
    </row>
    <row r="216" s="2" customFormat="1">
      <c r="A216" s="38"/>
      <c r="B216" s="39"/>
      <c r="C216" s="40"/>
      <c r="D216" s="219" t="s">
        <v>157</v>
      </c>
      <c r="E216" s="40"/>
      <c r="F216" s="220" t="s">
        <v>436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157</v>
      </c>
      <c r="AU216" s="17" t="s">
        <v>79</v>
      </c>
    </row>
    <row r="217" s="2" customFormat="1" ht="16.5" customHeight="1">
      <c r="A217" s="38"/>
      <c r="B217" s="39"/>
      <c r="C217" s="206" t="s">
        <v>150</v>
      </c>
      <c r="D217" s="206" t="s">
        <v>152</v>
      </c>
      <c r="E217" s="207" t="s">
        <v>438</v>
      </c>
      <c r="F217" s="208" t="s">
        <v>439</v>
      </c>
      <c r="G217" s="209" t="s">
        <v>242</v>
      </c>
      <c r="H217" s="210">
        <v>7.8200000000000003</v>
      </c>
      <c r="I217" s="211"/>
      <c r="J217" s="212">
        <f>ROUND(I217*H217,2)</f>
        <v>0</v>
      </c>
      <c r="K217" s="208" t="s">
        <v>19</v>
      </c>
      <c r="L217" s="44"/>
      <c r="M217" s="213" t="s">
        <v>19</v>
      </c>
      <c r="N217" s="214" t="s">
        <v>46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150</v>
      </c>
      <c r="AT217" s="217" t="s">
        <v>152</v>
      </c>
      <c r="AU217" s="217" t="s">
        <v>79</v>
      </c>
      <c r="AY217" s="17" t="s">
        <v>151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150</v>
      </c>
      <c r="BK217" s="218">
        <f>ROUND(I217*H217,2)</f>
        <v>0</v>
      </c>
      <c r="BL217" s="17" t="s">
        <v>150</v>
      </c>
      <c r="BM217" s="217" t="s">
        <v>440</v>
      </c>
    </row>
    <row r="218" s="2" customFormat="1">
      <c r="A218" s="38"/>
      <c r="B218" s="39"/>
      <c r="C218" s="40"/>
      <c r="D218" s="219" t="s">
        <v>157</v>
      </c>
      <c r="E218" s="40"/>
      <c r="F218" s="220" t="s">
        <v>439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79</v>
      </c>
    </row>
    <row r="219" s="12" customFormat="1">
      <c r="A219" s="12"/>
      <c r="B219" s="224"/>
      <c r="C219" s="225"/>
      <c r="D219" s="219" t="s">
        <v>159</v>
      </c>
      <c r="E219" s="226" t="s">
        <v>441</v>
      </c>
      <c r="F219" s="227" t="s">
        <v>442</v>
      </c>
      <c r="G219" s="225"/>
      <c r="H219" s="228">
        <v>7.8200000000000003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4" t="s">
        <v>159</v>
      </c>
      <c r="AU219" s="234" t="s">
        <v>79</v>
      </c>
      <c r="AV219" s="12" t="s">
        <v>86</v>
      </c>
      <c r="AW219" s="12" t="s">
        <v>35</v>
      </c>
      <c r="AX219" s="12" t="s">
        <v>79</v>
      </c>
      <c r="AY219" s="234" t="s">
        <v>151</v>
      </c>
    </row>
    <row r="220" s="2" customFormat="1" ht="21.75" customHeight="1">
      <c r="A220" s="38"/>
      <c r="B220" s="39"/>
      <c r="C220" s="206" t="s">
        <v>171</v>
      </c>
      <c r="D220" s="206" t="s">
        <v>152</v>
      </c>
      <c r="E220" s="207" t="s">
        <v>443</v>
      </c>
      <c r="F220" s="208" t="s">
        <v>444</v>
      </c>
      <c r="G220" s="209" t="s">
        <v>242</v>
      </c>
      <c r="H220" s="210">
        <v>17.66</v>
      </c>
      <c r="I220" s="211"/>
      <c r="J220" s="212">
        <f>ROUND(I220*H220,2)</f>
        <v>0</v>
      </c>
      <c r="K220" s="208" t="s">
        <v>19</v>
      </c>
      <c r="L220" s="44"/>
      <c r="M220" s="213" t="s">
        <v>19</v>
      </c>
      <c r="N220" s="214" t="s">
        <v>46</v>
      </c>
      <c r="O220" s="84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7" t="s">
        <v>150</v>
      </c>
      <c r="AT220" s="217" t="s">
        <v>152</v>
      </c>
      <c r="AU220" s="217" t="s">
        <v>79</v>
      </c>
      <c r="AY220" s="17" t="s">
        <v>151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7" t="s">
        <v>150</v>
      </c>
      <c r="BK220" s="218">
        <f>ROUND(I220*H220,2)</f>
        <v>0</v>
      </c>
      <c r="BL220" s="17" t="s">
        <v>150</v>
      </c>
      <c r="BM220" s="217" t="s">
        <v>445</v>
      </c>
    </row>
    <row r="221" s="2" customFormat="1">
      <c r="A221" s="38"/>
      <c r="B221" s="39"/>
      <c r="C221" s="40"/>
      <c r="D221" s="219" t="s">
        <v>157</v>
      </c>
      <c r="E221" s="40"/>
      <c r="F221" s="220" t="s">
        <v>444</v>
      </c>
      <c r="G221" s="40"/>
      <c r="H221" s="40"/>
      <c r="I221" s="221"/>
      <c r="J221" s="40"/>
      <c r="K221" s="40"/>
      <c r="L221" s="44"/>
      <c r="M221" s="235"/>
      <c r="N221" s="236"/>
      <c r="O221" s="237"/>
      <c r="P221" s="237"/>
      <c r="Q221" s="237"/>
      <c r="R221" s="237"/>
      <c r="S221" s="237"/>
      <c r="T221" s="2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157</v>
      </c>
      <c r="AU221" s="17" t="s">
        <v>79</v>
      </c>
    </row>
    <row r="222" s="2" customFormat="1" ht="6.96" customHeight="1">
      <c r="A222" s="38"/>
      <c r="B222" s="59"/>
      <c r="C222" s="60"/>
      <c r="D222" s="60"/>
      <c r="E222" s="60"/>
      <c r="F222" s="60"/>
      <c r="G222" s="60"/>
      <c r="H222" s="60"/>
      <c r="I222" s="60"/>
      <c r="J222" s="60"/>
      <c r="K222" s="60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P2Dq/IHT9EM8ugFJyjTvwIAhYes8LZQ4BYIQVtERxnwxhTZg7ykU1xeUb4ma7oUQB1u+TWQMj0yzrsyV9BK3cA==" hashValue="VMY0lqXSGiB8MnYmDdj7OLxGAC6Bd/Vgjp7/LQbAUpQDti1J75ounRoD9c3+iF/QCAl71pfraRGOPyuyfJiTbQ==" algorithmName="SHA-512" password="CC35"/>
  <autoFilter ref="C89:K2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446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ROUND(J90,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ROUND((SUM(BE90:BE301)),  2)</f>
        <v>0</v>
      </c>
      <c r="G35" s="38"/>
      <c r="H35" s="38"/>
      <c r="I35" s="158">
        <v>0.20999999999999999</v>
      </c>
      <c r="J35" s="157">
        <f>ROUND(((SUM(BE90:BE301))*I35),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ROUND((SUM(BF90:BF301)),  2)</f>
        <v>0</v>
      </c>
      <c r="G36" s="38"/>
      <c r="H36" s="38"/>
      <c r="I36" s="158">
        <v>0</v>
      </c>
      <c r="J36" s="157">
        <f>ROUND(((SUM(BF90:BF301))*I36),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ROUND((SUM(BG90:BG301)),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ROUND((SUM(BH90:BH301)),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ROUND((SUM(BI90:BI301)),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101.2  - Zpevněné plochy - točna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J90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227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228</v>
      </c>
      <c r="E65" s="178"/>
      <c r="F65" s="178"/>
      <c r="G65" s="178"/>
      <c r="H65" s="178"/>
      <c r="I65" s="178"/>
      <c r="J65" s="179">
        <f>J175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229</v>
      </c>
      <c r="E66" s="178"/>
      <c r="F66" s="178"/>
      <c r="G66" s="178"/>
      <c r="H66" s="178"/>
      <c r="I66" s="178"/>
      <c r="J66" s="179">
        <f>J191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134</v>
      </c>
      <c r="E67" s="178"/>
      <c r="F67" s="178"/>
      <c r="G67" s="178"/>
      <c r="H67" s="178"/>
      <c r="I67" s="178"/>
      <c r="J67" s="179">
        <f>J225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230</v>
      </c>
      <c r="E68" s="178"/>
      <c r="F68" s="178"/>
      <c r="G68" s="178"/>
      <c r="H68" s="178"/>
      <c r="I68" s="178"/>
      <c r="J68" s="179">
        <f>J290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135</v>
      </c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70" t="str">
        <f>E7</f>
        <v>VD Les Království, rekonstrukce komunikace a zpevněných ploch</v>
      </c>
      <c r="F78" s="32"/>
      <c r="G78" s="32"/>
      <c r="H78" s="32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" customFormat="1" ht="12" customHeight="1">
      <c r="B79" s="21"/>
      <c r="C79" s="32" t="s">
        <v>127</v>
      </c>
      <c r="D79" s="22"/>
      <c r="E79" s="22"/>
      <c r="F79" s="22"/>
      <c r="G79" s="22"/>
      <c r="H79" s="22"/>
      <c r="I79" s="22"/>
      <c r="J79" s="22"/>
      <c r="K79" s="22"/>
      <c r="L79" s="20"/>
    </row>
    <row r="80" s="2" customFormat="1" ht="16.5" customHeight="1">
      <c r="A80" s="38"/>
      <c r="B80" s="39"/>
      <c r="C80" s="40"/>
      <c r="D80" s="40"/>
      <c r="E80" s="170" t="s">
        <v>128</v>
      </c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129</v>
      </c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E11</f>
        <v xml:space="preserve">SO 101.2  - Zpevněné plochy - točna</v>
      </c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F14</f>
        <v>Les Království</v>
      </c>
      <c r="G84" s="40"/>
      <c r="H84" s="40"/>
      <c r="I84" s="32" t="s">
        <v>23</v>
      </c>
      <c r="J84" s="72" t="str">
        <f>IF(J14="","",J14)</f>
        <v>21.12.2023</v>
      </c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E17</f>
        <v>Povodí Labe, státní podnik</v>
      </c>
      <c r="G86" s="40"/>
      <c r="H86" s="40"/>
      <c r="I86" s="32" t="s">
        <v>33</v>
      </c>
      <c r="J86" s="36" t="str">
        <f>E23</f>
        <v xml:space="preserve"> </v>
      </c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31</v>
      </c>
      <c r="D87" s="40"/>
      <c r="E87" s="40"/>
      <c r="F87" s="27" t="str">
        <f>IF(E20="","",E20)</f>
        <v>Vyplň údaj</v>
      </c>
      <c r="G87" s="40"/>
      <c r="H87" s="40"/>
      <c r="I87" s="32" t="s">
        <v>36</v>
      </c>
      <c r="J87" s="36" t="str">
        <f>E26</f>
        <v xml:space="preserve"> 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0" customFormat="1" ht="29.28" customHeight="1">
      <c r="A89" s="181"/>
      <c r="B89" s="182"/>
      <c r="C89" s="183" t="s">
        <v>136</v>
      </c>
      <c r="D89" s="184" t="s">
        <v>58</v>
      </c>
      <c r="E89" s="184" t="s">
        <v>54</v>
      </c>
      <c r="F89" s="184" t="s">
        <v>55</v>
      </c>
      <c r="G89" s="184" t="s">
        <v>137</v>
      </c>
      <c r="H89" s="184" t="s">
        <v>138</v>
      </c>
      <c r="I89" s="184" t="s">
        <v>139</v>
      </c>
      <c r="J89" s="184" t="s">
        <v>133</v>
      </c>
      <c r="K89" s="185" t="s">
        <v>140</v>
      </c>
      <c r="L89" s="186"/>
      <c r="M89" s="92" t="s">
        <v>19</v>
      </c>
      <c r="N89" s="93" t="s">
        <v>43</v>
      </c>
      <c r="O89" s="93" t="s">
        <v>141</v>
      </c>
      <c r="P89" s="93" t="s">
        <v>142</v>
      </c>
      <c r="Q89" s="93" t="s">
        <v>143</v>
      </c>
      <c r="R89" s="93" t="s">
        <v>144</v>
      </c>
      <c r="S89" s="93" t="s">
        <v>145</v>
      </c>
      <c r="T89" s="94" t="s">
        <v>146</v>
      </c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</row>
    <row r="90" s="2" customFormat="1" ht="22.8" customHeight="1">
      <c r="A90" s="38"/>
      <c r="B90" s="39"/>
      <c r="C90" s="99" t="s">
        <v>147</v>
      </c>
      <c r="D90" s="40"/>
      <c r="E90" s="40"/>
      <c r="F90" s="40"/>
      <c r="G90" s="40"/>
      <c r="H90" s="40"/>
      <c r="I90" s="40"/>
      <c r="J90" s="187">
        <f>BK90</f>
        <v>0</v>
      </c>
      <c r="K90" s="40"/>
      <c r="L90" s="44"/>
      <c r="M90" s="95"/>
      <c r="N90" s="188"/>
      <c r="O90" s="96"/>
      <c r="P90" s="189">
        <f>P91+P175+P191+P225+P290</f>
        <v>0</v>
      </c>
      <c r="Q90" s="96"/>
      <c r="R90" s="189">
        <f>R91+R175+R191+R225+R290</f>
        <v>126.10262660000001</v>
      </c>
      <c r="S90" s="96"/>
      <c r="T90" s="190">
        <f>T91+T175+T191+T225+T290</f>
        <v>30.360000000000003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72</v>
      </c>
      <c r="AU90" s="17" t="s">
        <v>81</v>
      </c>
      <c r="BK90" s="191">
        <f>BK91+BK175+BK191+BK225+BK290</f>
        <v>0</v>
      </c>
    </row>
    <row r="91" s="11" customFormat="1" ht="25.92" customHeight="1">
      <c r="A91" s="11"/>
      <c r="B91" s="192"/>
      <c r="C91" s="193"/>
      <c r="D91" s="194" t="s">
        <v>72</v>
      </c>
      <c r="E91" s="195" t="s">
        <v>231</v>
      </c>
      <c r="F91" s="195" t="s">
        <v>232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SUM(P92:P174)</f>
        <v>0</v>
      </c>
      <c r="Q91" s="200"/>
      <c r="R91" s="201">
        <f>SUM(R92:R174)</f>
        <v>26.178792999999999</v>
      </c>
      <c r="S91" s="200"/>
      <c r="T91" s="202">
        <f>SUM(T92:T174)</f>
        <v>30.360000000000003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3" t="s">
        <v>150</v>
      </c>
      <c r="AT91" s="204" t="s">
        <v>72</v>
      </c>
      <c r="AU91" s="204" t="s">
        <v>8</v>
      </c>
      <c r="AY91" s="203" t="s">
        <v>151</v>
      </c>
      <c r="BK91" s="205">
        <f>SUM(BK92:BK174)</f>
        <v>0</v>
      </c>
    </row>
    <row r="92" s="2" customFormat="1" ht="16.5" customHeight="1">
      <c r="A92" s="38"/>
      <c r="B92" s="39"/>
      <c r="C92" s="239" t="s">
        <v>79</v>
      </c>
      <c r="D92" s="239" t="s">
        <v>233</v>
      </c>
      <c r="E92" s="240" t="s">
        <v>234</v>
      </c>
      <c r="F92" s="241" t="s">
        <v>235</v>
      </c>
      <c r="G92" s="242" t="s">
        <v>236</v>
      </c>
      <c r="H92" s="243">
        <v>5.2329999999999997</v>
      </c>
      <c r="I92" s="244"/>
      <c r="J92" s="245">
        <f>ROUND(I92*H92,2)</f>
        <v>0</v>
      </c>
      <c r="K92" s="241" t="s">
        <v>19</v>
      </c>
      <c r="L92" s="246"/>
      <c r="M92" s="247" t="s">
        <v>19</v>
      </c>
      <c r="N92" s="248" t="s">
        <v>46</v>
      </c>
      <c r="O92" s="84"/>
      <c r="P92" s="215">
        <f>O92*H92</f>
        <v>0</v>
      </c>
      <c r="Q92" s="215">
        <v>0.001</v>
      </c>
      <c r="R92" s="215">
        <f>Q92*H92</f>
        <v>0.0052329999999999998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184</v>
      </c>
      <c r="AT92" s="217" t="s">
        <v>233</v>
      </c>
      <c r="AU92" s="217" t="s">
        <v>79</v>
      </c>
      <c r="AY92" s="17" t="s">
        <v>151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150</v>
      </c>
      <c r="BK92" s="218">
        <f>ROUND(I92*H92,2)</f>
        <v>0</v>
      </c>
      <c r="BL92" s="17" t="s">
        <v>150</v>
      </c>
      <c r="BM92" s="217" t="s">
        <v>447</v>
      </c>
    </row>
    <row r="93" s="2" customFormat="1">
      <c r="A93" s="38"/>
      <c r="B93" s="39"/>
      <c r="C93" s="40"/>
      <c r="D93" s="219" t="s">
        <v>157</v>
      </c>
      <c r="E93" s="40"/>
      <c r="F93" s="220" t="s">
        <v>235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79</v>
      </c>
    </row>
    <row r="94" s="12" customFormat="1">
      <c r="A94" s="12"/>
      <c r="B94" s="224"/>
      <c r="C94" s="225"/>
      <c r="D94" s="219" t="s">
        <v>159</v>
      </c>
      <c r="E94" s="226" t="s">
        <v>345</v>
      </c>
      <c r="F94" s="227" t="s">
        <v>448</v>
      </c>
      <c r="G94" s="225"/>
      <c r="H94" s="228">
        <v>5.2329999999999997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34" t="s">
        <v>159</v>
      </c>
      <c r="AU94" s="234" t="s">
        <v>79</v>
      </c>
      <c r="AV94" s="12" t="s">
        <v>86</v>
      </c>
      <c r="AW94" s="12" t="s">
        <v>35</v>
      </c>
      <c r="AX94" s="12" t="s">
        <v>79</v>
      </c>
      <c r="AY94" s="234" t="s">
        <v>151</v>
      </c>
    </row>
    <row r="95" s="2" customFormat="1" ht="16.5" customHeight="1">
      <c r="A95" s="38"/>
      <c r="B95" s="39"/>
      <c r="C95" s="239" t="s">
        <v>86</v>
      </c>
      <c r="D95" s="239" t="s">
        <v>233</v>
      </c>
      <c r="E95" s="240" t="s">
        <v>240</v>
      </c>
      <c r="F95" s="241" t="s">
        <v>241</v>
      </c>
      <c r="G95" s="242" t="s">
        <v>242</v>
      </c>
      <c r="H95" s="243">
        <v>26.163</v>
      </c>
      <c r="I95" s="244"/>
      <c r="J95" s="245">
        <f>ROUND(I95*H95,2)</f>
        <v>0</v>
      </c>
      <c r="K95" s="241" t="s">
        <v>19</v>
      </c>
      <c r="L95" s="246"/>
      <c r="M95" s="247" t="s">
        <v>19</v>
      </c>
      <c r="N95" s="248" t="s">
        <v>46</v>
      </c>
      <c r="O95" s="84"/>
      <c r="P95" s="215">
        <f>O95*H95</f>
        <v>0</v>
      </c>
      <c r="Q95" s="215">
        <v>1</v>
      </c>
      <c r="R95" s="215">
        <f>Q95*H95</f>
        <v>26.163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184</v>
      </c>
      <c r="AT95" s="217" t="s">
        <v>233</v>
      </c>
      <c r="AU95" s="217" t="s">
        <v>79</v>
      </c>
      <c r="AY95" s="17" t="s">
        <v>151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150</v>
      </c>
      <c r="BK95" s="218">
        <f>ROUND(I95*H95,2)</f>
        <v>0</v>
      </c>
      <c r="BL95" s="17" t="s">
        <v>150</v>
      </c>
      <c r="BM95" s="217" t="s">
        <v>449</v>
      </c>
    </row>
    <row r="96" s="2" customFormat="1">
      <c r="A96" s="38"/>
      <c r="B96" s="39"/>
      <c r="C96" s="40"/>
      <c r="D96" s="219" t="s">
        <v>157</v>
      </c>
      <c r="E96" s="40"/>
      <c r="F96" s="220" t="s">
        <v>241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79</v>
      </c>
    </row>
    <row r="97" s="12" customFormat="1">
      <c r="A97" s="12"/>
      <c r="B97" s="224"/>
      <c r="C97" s="225"/>
      <c r="D97" s="219" t="s">
        <v>159</v>
      </c>
      <c r="E97" s="226" t="s">
        <v>301</v>
      </c>
      <c r="F97" s="227" t="s">
        <v>450</v>
      </c>
      <c r="G97" s="225"/>
      <c r="H97" s="228">
        <v>26.163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34" t="s">
        <v>159</v>
      </c>
      <c r="AU97" s="234" t="s">
        <v>79</v>
      </c>
      <c r="AV97" s="12" t="s">
        <v>86</v>
      </c>
      <c r="AW97" s="12" t="s">
        <v>35</v>
      </c>
      <c r="AX97" s="12" t="s">
        <v>79</v>
      </c>
      <c r="AY97" s="234" t="s">
        <v>151</v>
      </c>
    </row>
    <row r="98" s="2" customFormat="1" ht="21.75" customHeight="1">
      <c r="A98" s="38"/>
      <c r="B98" s="39"/>
      <c r="C98" s="206" t="s">
        <v>164</v>
      </c>
      <c r="D98" s="206" t="s">
        <v>152</v>
      </c>
      <c r="E98" s="207" t="s">
        <v>451</v>
      </c>
      <c r="F98" s="208" t="s">
        <v>452</v>
      </c>
      <c r="G98" s="209" t="s">
        <v>248</v>
      </c>
      <c r="H98" s="210">
        <v>50</v>
      </c>
      <c r="I98" s="211"/>
      <c r="J98" s="212">
        <f>ROUND(I98*H98,2)</f>
        <v>0</v>
      </c>
      <c r="K98" s="208" t="s">
        <v>19</v>
      </c>
      <c r="L98" s="44"/>
      <c r="M98" s="213" t="s">
        <v>19</v>
      </c>
      <c r="N98" s="214" t="s">
        <v>46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150</v>
      </c>
      <c r="AT98" s="217" t="s">
        <v>152</v>
      </c>
      <c r="AU98" s="217" t="s">
        <v>79</v>
      </c>
      <c r="AY98" s="17" t="s">
        <v>151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150</v>
      </c>
      <c r="BK98" s="218">
        <f>ROUND(I98*H98,2)</f>
        <v>0</v>
      </c>
      <c r="BL98" s="17" t="s">
        <v>150</v>
      </c>
      <c r="BM98" s="217" t="s">
        <v>453</v>
      </c>
    </row>
    <row r="99" s="2" customFormat="1">
      <c r="A99" s="38"/>
      <c r="B99" s="39"/>
      <c r="C99" s="40"/>
      <c r="D99" s="219" t="s">
        <v>157</v>
      </c>
      <c r="E99" s="40"/>
      <c r="F99" s="220" t="s">
        <v>452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79</v>
      </c>
    </row>
    <row r="100" s="12" customFormat="1">
      <c r="A100" s="12"/>
      <c r="B100" s="224"/>
      <c r="C100" s="225"/>
      <c r="D100" s="219" t="s">
        <v>159</v>
      </c>
      <c r="E100" s="226" t="s">
        <v>250</v>
      </c>
      <c r="F100" s="227" t="s">
        <v>454</v>
      </c>
      <c r="G100" s="225"/>
      <c r="H100" s="228">
        <v>50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4" t="s">
        <v>159</v>
      </c>
      <c r="AU100" s="234" t="s">
        <v>79</v>
      </c>
      <c r="AV100" s="12" t="s">
        <v>86</v>
      </c>
      <c r="AW100" s="12" t="s">
        <v>35</v>
      </c>
      <c r="AX100" s="12" t="s">
        <v>79</v>
      </c>
      <c r="AY100" s="234" t="s">
        <v>151</v>
      </c>
    </row>
    <row r="101" s="2" customFormat="1" ht="16.5" customHeight="1">
      <c r="A101" s="38"/>
      <c r="B101" s="39"/>
      <c r="C101" s="206" t="s">
        <v>150</v>
      </c>
      <c r="D101" s="206" t="s">
        <v>152</v>
      </c>
      <c r="E101" s="207" t="s">
        <v>455</v>
      </c>
      <c r="F101" s="208" t="s">
        <v>456</v>
      </c>
      <c r="G101" s="209" t="s">
        <v>359</v>
      </c>
      <c r="H101" s="210">
        <v>5</v>
      </c>
      <c r="I101" s="211"/>
      <c r="J101" s="212">
        <f>ROUND(I101*H101,2)</f>
        <v>0</v>
      </c>
      <c r="K101" s="208" t="s">
        <v>19</v>
      </c>
      <c r="L101" s="44"/>
      <c r="M101" s="213" t="s">
        <v>19</v>
      </c>
      <c r="N101" s="214" t="s">
        <v>46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150</v>
      </c>
      <c r="AT101" s="217" t="s">
        <v>152</v>
      </c>
      <c r="AU101" s="217" t="s">
        <v>79</v>
      </c>
      <c r="AY101" s="17" t="s">
        <v>151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150</v>
      </c>
      <c r="BK101" s="218">
        <f>ROUND(I101*H101,2)</f>
        <v>0</v>
      </c>
      <c r="BL101" s="17" t="s">
        <v>150</v>
      </c>
      <c r="BM101" s="217" t="s">
        <v>457</v>
      </c>
    </row>
    <row r="102" s="2" customFormat="1">
      <c r="A102" s="38"/>
      <c r="B102" s="39"/>
      <c r="C102" s="40"/>
      <c r="D102" s="219" t="s">
        <v>157</v>
      </c>
      <c r="E102" s="40"/>
      <c r="F102" s="220" t="s">
        <v>456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157</v>
      </c>
      <c r="AU102" s="17" t="s">
        <v>79</v>
      </c>
    </row>
    <row r="103" s="12" customFormat="1">
      <c r="A103" s="12"/>
      <c r="B103" s="224"/>
      <c r="C103" s="225"/>
      <c r="D103" s="219" t="s">
        <v>159</v>
      </c>
      <c r="E103" s="226" t="s">
        <v>256</v>
      </c>
      <c r="F103" s="227" t="s">
        <v>458</v>
      </c>
      <c r="G103" s="225"/>
      <c r="H103" s="228">
        <v>5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34" t="s">
        <v>159</v>
      </c>
      <c r="AU103" s="234" t="s">
        <v>79</v>
      </c>
      <c r="AV103" s="12" t="s">
        <v>86</v>
      </c>
      <c r="AW103" s="12" t="s">
        <v>35</v>
      </c>
      <c r="AX103" s="12" t="s">
        <v>79</v>
      </c>
      <c r="AY103" s="234" t="s">
        <v>151</v>
      </c>
    </row>
    <row r="104" s="2" customFormat="1" ht="16.5" customHeight="1">
      <c r="A104" s="38"/>
      <c r="B104" s="39"/>
      <c r="C104" s="206" t="s">
        <v>171</v>
      </c>
      <c r="D104" s="206" t="s">
        <v>152</v>
      </c>
      <c r="E104" s="207" t="s">
        <v>459</v>
      </c>
      <c r="F104" s="208" t="s">
        <v>460</v>
      </c>
      <c r="G104" s="209" t="s">
        <v>359</v>
      </c>
      <c r="H104" s="210">
        <v>5</v>
      </c>
      <c r="I104" s="211"/>
      <c r="J104" s="212">
        <f>ROUND(I104*H104,2)</f>
        <v>0</v>
      </c>
      <c r="K104" s="208" t="s">
        <v>19</v>
      </c>
      <c r="L104" s="44"/>
      <c r="M104" s="213" t="s">
        <v>19</v>
      </c>
      <c r="N104" s="214" t="s">
        <v>46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150</v>
      </c>
      <c r="AT104" s="217" t="s">
        <v>152</v>
      </c>
      <c r="AU104" s="217" t="s">
        <v>79</v>
      </c>
      <c r="AY104" s="17" t="s">
        <v>151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150</v>
      </c>
      <c r="BK104" s="218">
        <f>ROUND(I104*H104,2)</f>
        <v>0</v>
      </c>
      <c r="BL104" s="17" t="s">
        <v>150</v>
      </c>
      <c r="BM104" s="217" t="s">
        <v>461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460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79</v>
      </c>
    </row>
    <row r="106" s="12" customFormat="1">
      <c r="A106" s="12"/>
      <c r="B106" s="224"/>
      <c r="C106" s="225"/>
      <c r="D106" s="219" t="s">
        <v>159</v>
      </c>
      <c r="E106" s="226" t="s">
        <v>261</v>
      </c>
      <c r="F106" s="227" t="s">
        <v>458</v>
      </c>
      <c r="G106" s="225"/>
      <c r="H106" s="228">
        <v>5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4" t="s">
        <v>159</v>
      </c>
      <c r="AU106" s="234" t="s">
        <v>79</v>
      </c>
      <c r="AV106" s="12" t="s">
        <v>86</v>
      </c>
      <c r="AW106" s="12" t="s">
        <v>35</v>
      </c>
      <c r="AX106" s="12" t="s">
        <v>79</v>
      </c>
      <c r="AY106" s="234" t="s">
        <v>151</v>
      </c>
    </row>
    <row r="107" s="2" customFormat="1" ht="16.5" customHeight="1">
      <c r="A107" s="38"/>
      <c r="B107" s="39"/>
      <c r="C107" s="206" t="s">
        <v>176</v>
      </c>
      <c r="D107" s="206" t="s">
        <v>152</v>
      </c>
      <c r="E107" s="207" t="s">
        <v>462</v>
      </c>
      <c r="F107" s="208" t="s">
        <v>463</v>
      </c>
      <c r="G107" s="209" t="s">
        <v>359</v>
      </c>
      <c r="H107" s="210">
        <v>9</v>
      </c>
      <c r="I107" s="211"/>
      <c r="J107" s="212">
        <f>ROUND(I107*H107,2)</f>
        <v>0</v>
      </c>
      <c r="K107" s="208" t="s">
        <v>19</v>
      </c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150</v>
      </c>
      <c r="AT107" s="217" t="s">
        <v>152</v>
      </c>
      <c r="AU107" s="217" t="s">
        <v>79</v>
      </c>
      <c r="AY107" s="17" t="s">
        <v>151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150</v>
      </c>
      <c r="BK107" s="218">
        <f>ROUND(I107*H107,2)</f>
        <v>0</v>
      </c>
      <c r="BL107" s="17" t="s">
        <v>150</v>
      </c>
      <c r="BM107" s="217" t="s">
        <v>464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463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79</v>
      </c>
    </row>
    <row r="109" s="12" customFormat="1">
      <c r="A109" s="12"/>
      <c r="B109" s="224"/>
      <c r="C109" s="225"/>
      <c r="D109" s="219" t="s">
        <v>159</v>
      </c>
      <c r="E109" s="226" t="s">
        <v>328</v>
      </c>
      <c r="F109" s="227" t="s">
        <v>465</v>
      </c>
      <c r="G109" s="225"/>
      <c r="H109" s="228">
        <v>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4" t="s">
        <v>159</v>
      </c>
      <c r="AU109" s="234" t="s">
        <v>79</v>
      </c>
      <c r="AV109" s="12" t="s">
        <v>86</v>
      </c>
      <c r="AW109" s="12" t="s">
        <v>35</v>
      </c>
      <c r="AX109" s="12" t="s">
        <v>79</v>
      </c>
      <c r="AY109" s="234" t="s">
        <v>151</v>
      </c>
    </row>
    <row r="110" s="2" customFormat="1" ht="16.5" customHeight="1">
      <c r="A110" s="38"/>
      <c r="B110" s="39"/>
      <c r="C110" s="206" t="s">
        <v>180</v>
      </c>
      <c r="D110" s="206" t="s">
        <v>152</v>
      </c>
      <c r="E110" s="207" t="s">
        <v>466</v>
      </c>
      <c r="F110" s="208" t="s">
        <v>467</v>
      </c>
      <c r="G110" s="209" t="s">
        <v>359</v>
      </c>
      <c r="H110" s="210">
        <v>6</v>
      </c>
      <c r="I110" s="211"/>
      <c r="J110" s="212">
        <f>ROUND(I110*H110,2)</f>
        <v>0</v>
      </c>
      <c r="K110" s="208" t="s">
        <v>19</v>
      </c>
      <c r="L110" s="44"/>
      <c r="M110" s="213" t="s">
        <v>19</v>
      </c>
      <c r="N110" s="214" t="s">
        <v>46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150</v>
      </c>
      <c r="AT110" s="217" t="s">
        <v>152</v>
      </c>
      <c r="AU110" s="217" t="s">
        <v>79</v>
      </c>
      <c r="AY110" s="17" t="s">
        <v>151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150</v>
      </c>
      <c r="BK110" s="218">
        <f>ROUND(I110*H110,2)</f>
        <v>0</v>
      </c>
      <c r="BL110" s="17" t="s">
        <v>150</v>
      </c>
      <c r="BM110" s="217" t="s">
        <v>468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467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79</v>
      </c>
    </row>
    <row r="112" s="12" customFormat="1">
      <c r="A112" s="12"/>
      <c r="B112" s="224"/>
      <c r="C112" s="225"/>
      <c r="D112" s="219" t="s">
        <v>159</v>
      </c>
      <c r="E112" s="226" t="s">
        <v>390</v>
      </c>
      <c r="F112" s="227" t="s">
        <v>469</v>
      </c>
      <c r="G112" s="225"/>
      <c r="H112" s="228">
        <v>6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34" t="s">
        <v>159</v>
      </c>
      <c r="AU112" s="234" t="s">
        <v>79</v>
      </c>
      <c r="AV112" s="12" t="s">
        <v>86</v>
      </c>
      <c r="AW112" s="12" t="s">
        <v>35</v>
      </c>
      <c r="AX112" s="12" t="s">
        <v>79</v>
      </c>
      <c r="AY112" s="234" t="s">
        <v>151</v>
      </c>
    </row>
    <row r="113" s="2" customFormat="1" ht="16.5" customHeight="1">
      <c r="A113" s="38"/>
      <c r="B113" s="39"/>
      <c r="C113" s="206" t="s">
        <v>184</v>
      </c>
      <c r="D113" s="206" t="s">
        <v>152</v>
      </c>
      <c r="E113" s="207" t="s">
        <v>470</v>
      </c>
      <c r="F113" s="208" t="s">
        <v>471</v>
      </c>
      <c r="G113" s="209" t="s">
        <v>359</v>
      </c>
      <c r="H113" s="210">
        <v>10</v>
      </c>
      <c r="I113" s="211"/>
      <c r="J113" s="212">
        <f>ROUND(I113*H113,2)</f>
        <v>0</v>
      </c>
      <c r="K113" s="208" t="s">
        <v>19</v>
      </c>
      <c r="L113" s="44"/>
      <c r="M113" s="213" t="s">
        <v>19</v>
      </c>
      <c r="N113" s="214" t="s">
        <v>46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150</v>
      </c>
      <c r="AT113" s="217" t="s">
        <v>152</v>
      </c>
      <c r="AU113" s="217" t="s">
        <v>79</v>
      </c>
      <c r="AY113" s="17" t="s">
        <v>151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150</v>
      </c>
      <c r="BK113" s="218">
        <f>ROUND(I113*H113,2)</f>
        <v>0</v>
      </c>
      <c r="BL113" s="17" t="s">
        <v>150</v>
      </c>
      <c r="BM113" s="217" t="s">
        <v>472</v>
      </c>
    </row>
    <row r="114" s="2" customFormat="1">
      <c r="A114" s="38"/>
      <c r="B114" s="39"/>
      <c r="C114" s="40"/>
      <c r="D114" s="219" t="s">
        <v>157</v>
      </c>
      <c r="E114" s="40"/>
      <c r="F114" s="220" t="s">
        <v>471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157</v>
      </c>
      <c r="AU114" s="17" t="s">
        <v>79</v>
      </c>
    </row>
    <row r="115" s="12" customFormat="1">
      <c r="A115" s="12"/>
      <c r="B115" s="224"/>
      <c r="C115" s="225"/>
      <c r="D115" s="219" t="s">
        <v>159</v>
      </c>
      <c r="E115" s="226" t="s">
        <v>266</v>
      </c>
      <c r="F115" s="227" t="s">
        <v>473</v>
      </c>
      <c r="G115" s="225"/>
      <c r="H115" s="228">
        <v>10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34" t="s">
        <v>159</v>
      </c>
      <c r="AU115" s="234" t="s">
        <v>79</v>
      </c>
      <c r="AV115" s="12" t="s">
        <v>86</v>
      </c>
      <c r="AW115" s="12" t="s">
        <v>35</v>
      </c>
      <c r="AX115" s="12" t="s">
        <v>79</v>
      </c>
      <c r="AY115" s="234" t="s">
        <v>151</v>
      </c>
    </row>
    <row r="116" s="2" customFormat="1" ht="16.5" customHeight="1">
      <c r="A116" s="38"/>
      <c r="B116" s="39"/>
      <c r="C116" s="206" t="s">
        <v>188</v>
      </c>
      <c r="D116" s="206" t="s">
        <v>152</v>
      </c>
      <c r="E116" s="207" t="s">
        <v>474</v>
      </c>
      <c r="F116" s="208" t="s">
        <v>475</v>
      </c>
      <c r="G116" s="209" t="s">
        <v>359</v>
      </c>
      <c r="H116" s="210">
        <v>9</v>
      </c>
      <c r="I116" s="211"/>
      <c r="J116" s="212">
        <f>ROUND(I116*H116,2)</f>
        <v>0</v>
      </c>
      <c r="K116" s="208" t="s">
        <v>19</v>
      </c>
      <c r="L116" s="44"/>
      <c r="M116" s="213" t="s">
        <v>19</v>
      </c>
      <c r="N116" s="214" t="s">
        <v>46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150</v>
      </c>
      <c r="AT116" s="217" t="s">
        <v>152</v>
      </c>
      <c r="AU116" s="217" t="s">
        <v>79</v>
      </c>
      <c r="AY116" s="17" t="s">
        <v>151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150</v>
      </c>
      <c r="BK116" s="218">
        <f>ROUND(I116*H116,2)</f>
        <v>0</v>
      </c>
      <c r="BL116" s="17" t="s">
        <v>150</v>
      </c>
      <c r="BM116" s="217" t="s">
        <v>476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475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79</v>
      </c>
    </row>
    <row r="118" s="12" customFormat="1">
      <c r="A118" s="12"/>
      <c r="B118" s="224"/>
      <c r="C118" s="225"/>
      <c r="D118" s="219" t="s">
        <v>159</v>
      </c>
      <c r="E118" s="226" t="s">
        <v>124</v>
      </c>
      <c r="F118" s="227" t="s">
        <v>477</v>
      </c>
      <c r="G118" s="225"/>
      <c r="H118" s="228">
        <v>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4" t="s">
        <v>159</v>
      </c>
      <c r="AU118" s="234" t="s">
        <v>79</v>
      </c>
      <c r="AV118" s="12" t="s">
        <v>86</v>
      </c>
      <c r="AW118" s="12" t="s">
        <v>35</v>
      </c>
      <c r="AX118" s="12" t="s">
        <v>79</v>
      </c>
      <c r="AY118" s="234" t="s">
        <v>151</v>
      </c>
    </row>
    <row r="119" s="2" customFormat="1" ht="16.5" customHeight="1">
      <c r="A119" s="38"/>
      <c r="B119" s="39"/>
      <c r="C119" s="206" t="s">
        <v>194</v>
      </c>
      <c r="D119" s="206" t="s">
        <v>152</v>
      </c>
      <c r="E119" s="207" t="s">
        <v>478</v>
      </c>
      <c r="F119" s="208" t="s">
        <v>479</v>
      </c>
      <c r="G119" s="209" t="s">
        <v>359</v>
      </c>
      <c r="H119" s="210">
        <v>6</v>
      </c>
      <c r="I119" s="211"/>
      <c r="J119" s="212">
        <f>ROUND(I119*H119,2)</f>
        <v>0</v>
      </c>
      <c r="K119" s="208" t="s">
        <v>19</v>
      </c>
      <c r="L119" s="44"/>
      <c r="M119" s="213" t="s">
        <v>19</v>
      </c>
      <c r="N119" s="214" t="s">
        <v>46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150</v>
      </c>
      <c r="AT119" s="217" t="s">
        <v>152</v>
      </c>
      <c r="AU119" s="217" t="s">
        <v>79</v>
      </c>
      <c r="AY119" s="17" t="s">
        <v>151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150</v>
      </c>
      <c r="BK119" s="218">
        <f>ROUND(I119*H119,2)</f>
        <v>0</v>
      </c>
      <c r="BL119" s="17" t="s">
        <v>150</v>
      </c>
      <c r="BM119" s="217" t="s">
        <v>480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479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79</v>
      </c>
    </row>
    <row r="121" s="12" customFormat="1">
      <c r="A121" s="12"/>
      <c r="B121" s="224"/>
      <c r="C121" s="225"/>
      <c r="D121" s="219" t="s">
        <v>159</v>
      </c>
      <c r="E121" s="226" t="s">
        <v>280</v>
      </c>
      <c r="F121" s="227" t="s">
        <v>481</v>
      </c>
      <c r="G121" s="225"/>
      <c r="H121" s="228">
        <v>6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4" t="s">
        <v>159</v>
      </c>
      <c r="AU121" s="234" t="s">
        <v>79</v>
      </c>
      <c r="AV121" s="12" t="s">
        <v>86</v>
      </c>
      <c r="AW121" s="12" t="s">
        <v>35</v>
      </c>
      <c r="AX121" s="12" t="s">
        <v>79</v>
      </c>
      <c r="AY121" s="234" t="s">
        <v>151</v>
      </c>
    </row>
    <row r="122" s="2" customFormat="1" ht="16.5" customHeight="1">
      <c r="A122" s="38"/>
      <c r="B122" s="39"/>
      <c r="C122" s="206" t="s">
        <v>198</v>
      </c>
      <c r="D122" s="206" t="s">
        <v>152</v>
      </c>
      <c r="E122" s="207" t="s">
        <v>482</v>
      </c>
      <c r="F122" s="208" t="s">
        <v>483</v>
      </c>
      <c r="G122" s="209" t="s">
        <v>248</v>
      </c>
      <c r="H122" s="210">
        <v>50</v>
      </c>
      <c r="I122" s="211"/>
      <c r="J122" s="212">
        <f>ROUND(I122*H122,2)</f>
        <v>0</v>
      </c>
      <c r="K122" s="208" t="s">
        <v>19</v>
      </c>
      <c r="L122" s="44"/>
      <c r="M122" s="213" t="s">
        <v>19</v>
      </c>
      <c r="N122" s="214" t="s">
        <v>46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150</v>
      </c>
      <c r="AT122" s="217" t="s">
        <v>152</v>
      </c>
      <c r="AU122" s="217" t="s">
        <v>79</v>
      </c>
      <c r="AY122" s="17" t="s">
        <v>151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150</v>
      </c>
      <c r="BK122" s="218">
        <f>ROUND(I122*H122,2)</f>
        <v>0</v>
      </c>
      <c r="BL122" s="17" t="s">
        <v>150</v>
      </c>
      <c r="BM122" s="217" t="s">
        <v>484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483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79</v>
      </c>
    </row>
    <row r="124" s="12" customFormat="1">
      <c r="A124" s="12"/>
      <c r="B124" s="224"/>
      <c r="C124" s="225"/>
      <c r="D124" s="219" t="s">
        <v>159</v>
      </c>
      <c r="E124" s="226" t="s">
        <v>294</v>
      </c>
      <c r="F124" s="227" t="s">
        <v>485</v>
      </c>
      <c r="G124" s="225"/>
      <c r="H124" s="228">
        <v>50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4" t="s">
        <v>159</v>
      </c>
      <c r="AU124" s="234" t="s">
        <v>79</v>
      </c>
      <c r="AV124" s="12" t="s">
        <v>86</v>
      </c>
      <c r="AW124" s="12" t="s">
        <v>35</v>
      </c>
      <c r="AX124" s="12" t="s">
        <v>79</v>
      </c>
      <c r="AY124" s="234" t="s">
        <v>151</v>
      </c>
    </row>
    <row r="125" s="2" customFormat="1" ht="21.75" customHeight="1">
      <c r="A125" s="38"/>
      <c r="B125" s="39"/>
      <c r="C125" s="206" t="s">
        <v>202</v>
      </c>
      <c r="D125" s="206" t="s">
        <v>152</v>
      </c>
      <c r="E125" s="207" t="s">
        <v>486</v>
      </c>
      <c r="F125" s="208" t="s">
        <v>487</v>
      </c>
      <c r="G125" s="209" t="s">
        <v>359</v>
      </c>
      <c r="H125" s="210">
        <v>10</v>
      </c>
      <c r="I125" s="211"/>
      <c r="J125" s="212">
        <f>ROUND(I125*H125,2)</f>
        <v>0</v>
      </c>
      <c r="K125" s="208" t="s">
        <v>19</v>
      </c>
      <c r="L125" s="44"/>
      <c r="M125" s="213" t="s">
        <v>19</v>
      </c>
      <c r="N125" s="214" t="s">
        <v>46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150</v>
      </c>
      <c r="AT125" s="217" t="s">
        <v>152</v>
      </c>
      <c r="AU125" s="217" t="s">
        <v>79</v>
      </c>
      <c r="AY125" s="17" t="s">
        <v>151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150</v>
      </c>
      <c r="BK125" s="218">
        <f>ROUND(I125*H125,2)</f>
        <v>0</v>
      </c>
      <c r="BL125" s="17" t="s">
        <v>150</v>
      </c>
      <c r="BM125" s="217" t="s">
        <v>488</v>
      </c>
    </row>
    <row r="126" s="2" customFormat="1">
      <c r="A126" s="38"/>
      <c r="B126" s="39"/>
      <c r="C126" s="40"/>
      <c r="D126" s="219" t="s">
        <v>157</v>
      </c>
      <c r="E126" s="40"/>
      <c r="F126" s="220" t="s">
        <v>487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157</v>
      </c>
      <c r="AU126" s="17" t="s">
        <v>79</v>
      </c>
    </row>
    <row r="127" s="12" customFormat="1">
      <c r="A127" s="12"/>
      <c r="B127" s="224"/>
      <c r="C127" s="225"/>
      <c r="D127" s="219" t="s">
        <v>159</v>
      </c>
      <c r="E127" s="226" t="s">
        <v>289</v>
      </c>
      <c r="F127" s="227" t="s">
        <v>489</v>
      </c>
      <c r="G127" s="225"/>
      <c r="H127" s="228">
        <v>10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4" t="s">
        <v>159</v>
      </c>
      <c r="AU127" s="234" t="s">
        <v>79</v>
      </c>
      <c r="AV127" s="12" t="s">
        <v>86</v>
      </c>
      <c r="AW127" s="12" t="s">
        <v>35</v>
      </c>
      <c r="AX127" s="12" t="s">
        <v>79</v>
      </c>
      <c r="AY127" s="234" t="s">
        <v>151</v>
      </c>
    </row>
    <row r="128" s="2" customFormat="1" ht="21.75" customHeight="1">
      <c r="A128" s="38"/>
      <c r="B128" s="39"/>
      <c r="C128" s="206" t="s">
        <v>206</v>
      </c>
      <c r="D128" s="206" t="s">
        <v>152</v>
      </c>
      <c r="E128" s="207" t="s">
        <v>490</v>
      </c>
      <c r="F128" s="208" t="s">
        <v>491</v>
      </c>
      <c r="G128" s="209" t="s">
        <v>359</v>
      </c>
      <c r="H128" s="210">
        <v>4</v>
      </c>
      <c r="I128" s="211"/>
      <c r="J128" s="212">
        <f>ROUND(I128*H128,2)</f>
        <v>0</v>
      </c>
      <c r="K128" s="208" t="s">
        <v>19</v>
      </c>
      <c r="L128" s="44"/>
      <c r="M128" s="213" t="s">
        <v>19</v>
      </c>
      <c r="N128" s="214" t="s">
        <v>46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150</v>
      </c>
      <c r="AT128" s="217" t="s">
        <v>152</v>
      </c>
      <c r="AU128" s="217" t="s">
        <v>79</v>
      </c>
      <c r="AY128" s="17" t="s">
        <v>151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150</v>
      </c>
      <c r="BK128" s="218">
        <f>ROUND(I128*H128,2)</f>
        <v>0</v>
      </c>
      <c r="BL128" s="17" t="s">
        <v>150</v>
      </c>
      <c r="BM128" s="217" t="s">
        <v>492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491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79</v>
      </c>
    </row>
    <row r="130" s="2" customFormat="1" ht="21.75" customHeight="1">
      <c r="A130" s="38"/>
      <c r="B130" s="39"/>
      <c r="C130" s="206" t="s">
        <v>210</v>
      </c>
      <c r="D130" s="206" t="s">
        <v>152</v>
      </c>
      <c r="E130" s="207" t="s">
        <v>493</v>
      </c>
      <c r="F130" s="208" t="s">
        <v>494</v>
      </c>
      <c r="G130" s="209" t="s">
        <v>359</v>
      </c>
      <c r="H130" s="210">
        <v>5</v>
      </c>
      <c r="I130" s="211"/>
      <c r="J130" s="212">
        <f>ROUND(I130*H130,2)</f>
        <v>0</v>
      </c>
      <c r="K130" s="208" t="s">
        <v>19</v>
      </c>
      <c r="L130" s="44"/>
      <c r="M130" s="213" t="s">
        <v>19</v>
      </c>
      <c r="N130" s="214" t="s">
        <v>46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150</v>
      </c>
      <c r="AT130" s="217" t="s">
        <v>152</v>
      </c>
      <c r="AU130" s="217" t="s">
        <v>79</v>
      </c>
      <c r="AY130" s="17" t="s">
        <v>151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150</v>
      </c>
      <c r="BK130" s="218">
        <f>ROUND(I130*H130,2)</f>
        <v>0</v>
      </c>
      <c r="BL130" s="17" t="s">
        <v>150</v>
      </c>
      <c r="BM130" s="217" t="s">
        <v>495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494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79</v>
      </c>
    </row>
    <row r="132" s="2" customFormat="1" ht="21.75" customHeight="1">
      <c r="A132" s="38"/>
      <c r="B132" s="39"/>
      <c r="C132" s="206" t="s">
        <v>214</v>
      </c>
      <c r="D132" s="206" t="s">
        <v>152</v>
      </c>
      <c r="E132" s="207" t="s">
        <v>496</v>
      </c>
      <c r="F132" s="208" t="s">
        <v>497</v>
      </c>
      <c r="G132" s="209" t="s">
        <v>359</v>
      </c>
      <c r="H132" s="210">
        <v>6</v>
      </c>
      <c r="I132" s="211"/>
      <c r="J132" s="212">
        <f>ROUND(I132*H132,2)</f>
        <v>0</v>
      </c>
      <c r="K132" s="208" t="s">
        <v>19</v>
      </c>
      <c r="L132" s="44"/>
      <c r="M132" s="213" t="s">
        <v>19</v>
      </c>
      <c r="N132" s="214" t="s">
        <v>46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150</v>
      </c>
      <c r="AT132" s="217" t="s">
        <v>152</v>
      </c>
      <c r="AU132" s="217" t="s">
        <v>79</v>
      </c>
      <c r="AY132" s="17" t="s">
        <v>151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150</v>
      </c>
      <c r="BK132" s="218">
        <f>ROUND(I132*H132,2)</f>
        <v>0</v>
      </c>
      <c r="BL132" s="17" t="s">
        <v>150</v>
      </c>
      <c r="BM132" s="217" t="s">
        <v>498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497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79</v>
      </c>
    </row>
    <row r="134" s="2" customFormat="1" ht="16.5" customHeight="1">
      <c r="A134" s="38"/>
      <c r="B134" s="39"/>
      <c r="C134" s="206" t="s">
        <v>218</v>
      </c>
      <c r="D134" s="206" t="s">
        <v>152</v>
      </c>
      <c r="E134" s="207" t="s">
        <v>246</v>
      </c>
      <c r="F134" s="208" t="s">
        <v>247</v>
      </c>
      <c r="G134" s="209" t="s">
        <v>248</v>
      </c>
      <c r="H134" s="210">
        <v>132</v>
      </c>
      <c r="I134" s="211"/>
      <c r="J134" s="212">
        <f>ROUND(I134*H134,2)</f>
        <v>0</v>
      </c>
      <c r="K134" s="208" t="s">
        <v>19</v>
      </c>
      <c r="L134" s="44"/>
      <c r="M134" s="213" t="s">
        <v>19</v>
      </c>
      <c r="N134" s="214" t="s">
        <v>46</v>
      </c>
      <c r="O134" s="84"/>
      <c r="P134" s="215">
        <f>O134*H134</f>
        <v>0</v>
      </c>
      <c r="Q134" s="215">
        <v>8.0000000000000007E-05</v>
      </c>
      <c r="R134" s="215">
        <f>Q134*H134</f>
        <v>0.010560000000000002</v>
      </c>
      <c r="S134" s="215">
        <v>0.23000000000000001</v>
      </c>
      <c r="T134" s="216">
        <f>S134*H134</f>
        <v>30.360000000000003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150</v>
      </c>
      <c r="AT134" s="217" t="s">
        <v>152</v>
      </c>
      <c r="AU134" s="217" t="s">
        <v>79</v>
      </c>
      <c r="AY134" s="17" t="s">
        <v>151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150</v>
      </c>
      <c r="BK134" s="218">
        <f>ROUND(I134*H134,2)</f>
        <v>0</v>
      </c>
      <c r="BL134" s="17" t="s">
        <v>150</v>
      </c>
      <c r="BM134" s="217" t="s">
        <v>499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247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79</v>
      </c>
    </row>
    <row r="136" s="12" customFormat="1">
      <c r="A136" s="12"/>
      <c r="B136" s="224"/>
      <c r="C136" s="225"/>
      <c r="D136" s="219" t="s">
        <v>159</v>
      </c>
      <c r="E136" s="226" t="s">
        <v>306</v>
      </c>
      <c r="F136" s="227" t="s">
        <v>500</v>
      </c>
      <c r="G136" s="225"/>
      <c r="H136" s="228">
        <v>132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4" t="s">
        <v>159</v>
      </c>
      <c r="AU136" s="234" t="s">
        <v>79</v>
      </c>
      <c r="AV136" s="12" t="s">
        <v>86</v>
      </c>
      <c r="AW136" s="12" t="s">
        <v>35</v>
      </c>
      <c r="AX136" s="12" t="s">
        <v>79</v>
      </c>
      <c r="AY136" s="234" t="s">
        <v>151</v>
      </c>
    </row>
    <row r="137" s="2" customFormat="1" ht="21.75" customHeight="1">
      <c r="A137" s="38"/>
      <c r="B137" s="39"/>
      <c r="C137" s="206" t="s">
        <v>222</v>
      </c>
      <c r="D137" s="206" t="s">
        <v>152</v>
      </c>
      <c r="E137" s="207" t="s">
        <v>252</v>
      </c>
      <c r="F137" s="208" t="s">
        <v>253</v>
      </c>
      <c r="G137" s="209" t="s">
        <v>254</v>
      </c>
      <c r="H137" s="210">
        <v>562.70000000000005</v>
      </c>
      <c r="I137" s="211"/>
      <c r="J137" s="212">
        <f>ROUND(I137*H137,2)</f>
        <v>0</v>
      </c>
      <c r="K137" s="208" t="s">
        <v>19</v>
      </c>
      <c r="L137" s="44"/>
      <c r="M137" s="213" t="s">
        <v>19</v>
      </c>
      <c r="N137" s="214" t="s">
        <v>46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150</v>
      </c>
      <c r="AT137" s="217" t="s">
        <v>152</v>
      </c>
      <c r="AU137" s="217" t="s">
        <v>79</v>
      </c>
      <c r="AY137" s="17" t="s">
        <v>151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150</v>
      </c>
      <c r="BK137" s="218">
        <f>ROUND(I137*H137,2)</f>
        <v>0</v>
      </c>
      <c r="BL137" s="17" t="s">
        <v>150</v>
      </c>
      <c r="BM137" s="217" t="s">
        <v>501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253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79</v>
      </c>
    </row>
    <row r="139" s="12" customFormat="1">
      <c r="A139" s="12"/>
      <c r="B139" s="224"/>
      <c r="C139" s="225"/>
      <c r="D139" s="219" t="s">
        <v>159</v>
      </c>
      <c r="E139" s="226" t="s">
        <v>340</v>
      </c>
      <c r="F139" s="227" t="s">
        <v>502</v>
      </c>
      <c r="G139" s="225"/>
      <c r="H139" s="228">
        <v>562.70000000000005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4" t="s">
        <v>159</v>
      </c>
      <c r="AU139" s="234" t="s">
        <v>79</v>
      </c>
      <c r="AV139" s="12" t="s">
        <v>86</v>
      </c>
      <c r="AW139" s="12" t="s">
        <v>35</v>
      </c>
      <c r="AX139" s="12" t="s">
        <v>79</v>
      </c>
      <c r="AY139" s="234" t="s">
        <v>151</v>
      </c>
    </row>
    <row r="140" s="2" customFormat="1" ht="21.75" customHeight="1">
      <c r="A140" s="38"/>
      <c r="B140" s="39"/>
      <c r="C140" s="206" t="s">
        <v>503</v>
      </c>
      <c r="D140" s="206" t="s">
        <v>152</v>
      </c>
      <c r="E140" s="207" t="s">
        <v>258</v>
      </c>
      <c r="F140" s="208" t="s">
        <v>259</v>
      </c>
      <c r="G140" s="209" t="s">
        <v>254</v>
      </c>
      <c r="H140" s="210">
        <v>8.75</v>
      </c>
      <c r="I140" s="211"/>
      <c r="J140" s="212">
        <f>ROUND(I140*H140,2)</f>
        <v>0</v>
      </c>
      <c r="K140" s="208" t="s">
        <v>19</v>
      </c>
      <c r="L140" s="44"/>
      <c r="M140" s="213" t="s">
        <v>19</v>
      </c>
      <c r="N140" s="214" t="s">
        <v>46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150</v>
      </c>
      <c r="AT140" s="217" t="s">
        <v>152</v>
      </c>
      <c r="AU140" s="217" t="s">
        <v>79</v>
      </c>
      <c r="AY140" s="17" t="s">
        <v>151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150</v>
      </c>
      <c r="BK140" s="218">
        <f>ROUND(I140*H140,2)</f>
        <v>0</v>
      </c>
      <c r="BL140" s="17" t="s">
        <v>150</v>
      </c>
      <c r="BM140" s="217" t="s">
        <v>504</v>
      </c>
    </row>
    <row r="141" s="2" customFormat="1">
      <c r="A141" s="38"/>
      <c r="B141" s="39"/>
      <c r="C141" s="40"/>
      <c r="D141" s="219" t="s">
        <v>157</v>
      </c>
      <c r="E141" s="40"/>
      <c r="F141" s="220" t="s">
        <v>259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79</v>
      </c>
    </row>
    <row r="142" s="12" customFormat="1">
      <c r="A142" s="12"/>
      <c r="B142" s="224"/>
      <c r="C142" s="225"/>
      <c r="D142" s="219" t="s">
        <v>159</v>
      </c>
      <c r="E142" s="226" t="s">
        <v>355</v>
      </c>
      <c r="F142" s="227" t="s">
        <v>505</v>
      </c>
      <c r="G142" s="225"/>
      <c r="H142" s="228">
        <v>8.75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4" t="s">
        <v>159</v>
      </c>
      <c r="AU142" s="234" t="s">
        <v>79</v>
      </c>
      <c r="AV142" s="12" t="s">
        <v>86</v>
      </c>
      <c r="AW142" s="12" t="s">
        <v>35</v>
      </c>
      <c r="AX142" s="12" t="s">
        <v>79</v>
      </c>
      <c r="AY142" s="234" t="s">
        <v>151</v>
      </c>
    </row>
    <row r="143" s="2" customFormat="1" ht="16.5" customHeight="1">
      <c r="A143" s="38"/>
      <c r="B143" s="39"/>
      <c r="C143" s="206" t="s">
        <v>506</v>
      </c>
      <c r="D143" s="206" t="s">
        <v>152</v>
      </c>
      <c r="E143" s="207" t="s">
        <v>507</v>
      </c>
      <c r="F143" s="208" t="s">
        <v>508</v>
      </c>
      <c r="G143" s="209" t="s">
        <v>359</v>
      </c>
      <c r="H143" s="210">
        <v>9</v>
      </c>
      <c r="I143" s="211"/>
      <c r="J143" s="212">
        <f>ROUND(I143*H143,2)</f>
        <v>0</v>
      </c>
      <c r="K143" s="208" t="s">
        <v>19</v>
      </c>
      <c r="L143" s="44"/>
      <c r="M143" s="213" t="s">
        <v>19</v>
      </c>
      <c r="N143" s="214" t="s">
        <v>46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150</v>
      </c>
      <c r="AT143" s="217" t="s">
        <v>152</v>
      </c>
      <c r="AU143" s="217" t="s">
        <v>79</v>
      </c>
      <c r="AY143" s="17" t="s">
        <v>151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150</v>
      </c>
      <c r="BK143" s="218">
        <f>ROUND(I143*H143,2)</f>
        <v>0</v>
      </c>
      <c r="BL143" s="17" t="s">
        <v>150</v>
      </c>
      <c r="BM143" s="217" t="s">
        <v>509</v>
      </c>
    </row>
    <row r="144" s="2" customFormat="1">
      <c r="A144" s="38"/>
      <c r="B144" s="39"/>
      <c r="C144" s="40"/>
      <c r="D144" s="219" t="s">
        <v>157</v>
      </c>
      <c r="E144" s="40"/>
      <c r="F144" s="220" t="s">
        <v>508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157</v>
      </c>
      <c r="AU144" s="17" t="s">
        <v>79</v>
      </c>
    </row>
    <row r="145" s="2" customFormat="1" ht="16.5" customHeight="1">
      <c r="A145" s="38"/>
      <c r="B145" s="39"/>
      <c r="C145" s="206" t="s">
        <v>510</v>
      </c>
      <c r="D145" s="206" t="s">
        <v>152</v>
      </c>
      <c r="E145" s="207" t="s">
        <v>511</v>
      </c>
      <c r="F145" s="208" t="s">
        <v>512</v>
      </c>
      <c r="G145" s="209" t="s">
        <v>359</v>
      </c>
      <c r="H145" s="210">
        <v>6</v>
      </c>
      <c r="I145" s="211"/>
      <c r="J145" s="212">
        <f>ROUND(I145*H145,2)</f>
        <v>0</v>
      </c>
      <c r="K145" s="208" t="s">
        <v>19</v>
      </c>
      <c r="L145" s="44"/>
      <c r="M145" s="213" t="s">
        <v>19</v>
      </c>
      <c r="N145" s="214" t="s">
        <v>46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150</v>
      </c>
      <c r="AT145" s="217" t="s">
        <v>152</v>
      </c>
      <c r="AU145" s="217" t="s">
        <v>79</v>
      </c>
      <c r="AY145" s="17" t="s">
        <v>151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150</v>
      </c>
      <c r="BK145" s="218">
        <f>ROUND(I145*H145,2)</f>
        <v>0</v>
      </c>
      <c r="BL145" s="17" t="s">
        <v>150</v>
      </c>
      <c r="BM145" s="217" t="s">
        <v>513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512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79</v>
      </c>
    </row>
    <row r="147" s="2" customFormat="1" ht="16.5" customHeight="1">
      <c r="A147" s="38"/>
      <c r="B147" s="39"/>
      <c r="C147" s="206" t="s">
        <v>7</v>
      </c>
      <c r="D147" s="206" t="s">
        <v>152</v>
      </c>
      <c r="E147" s="207" t="s">
        <v>514</v>
      </c>
      <c r="F147" s="208" t="s">
        <v>515</v>
      </c>
      <c r="G147" s="209" t="s">
        <v>359</v>
      </c>
      <c r="H147" s="210">
        <v>10</v>
      </c>
      <c r="I147" s="211"/>
      <c r="J147" s="212">
        <f>ROUND(I147*H147,2)</f>
        <v>0</v>
      </c>
      <c r="K147" s="208" t="s">
        <v>19</v>
      </c>
      <c r="L147" s="44"/>
      <c r="M147" s="213" t="s">
        <v>19</v>
      </c>
      <c r="N147" s="214" t="s">
        <v>46</v>
      </c>
      <c r="O147" s="8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150</v>
      </c>
      <c r="AT147" s="217" t="s">
        <v>152</v>
      </c>
      <c r="AU147" s="217" t="s">
        <v>79</v>
      </c>
      <c r="AY147" s="17" t="s">
        <v>151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150</v>
      </c>
      <c r="BK147" s="218">
        <f>ROUND(I147*H147,2)</f>
        <v>0</v>
      </c>
      <c r="BL147" s="17" t="s">
        <v>150</v>
      </c>
      <c r="BM147" s="217" t="s">
        <v>516</v>
      </c>
    </row>
    <row r="148" s="2" customFormat="1">
      <c r="A148" s="38"/>
      <c r="B148" s="39"/>
      <c r="C148" s="40"/>
      <c r="D148" s="219" t="s">
        <v>157</v>
      </c>
      <c r="E148" s="40"/>
      <c r="F148" s="220" t="s">
        <v>515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79</v>
      </c>
    </row>
    <row r="149" s="12" customFormat="1">
      <c r="A149" s="12"/>
      <c r="B149" s="224"/>
      <c r="C149" s="225"/>
      <c r="D149" s="219" t="s">
        <v>159</v>
      </c>
      <c r="E149" s="226" t="s">
        <v>125</v>
      </c>
      <c r="F149" s="227" t="s">
        <v>489</v>
      </c>
      <c r="G149" s="225"/>
      <c r="H149" s="228">
        <v>10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4" t="s">
        <v>159</v>
      </c>
      <c r="AU149" s="234" t="s">
        <v>79</v>
      </c>
      <c r="AV149" s="12" t="s">
        <v>86</v>
      </c>
      <c r="AW149" s="12" t="s">
        <v>35</v>
      </c>
      <c r="AX149" s="12" t="s">
        <v>79</v>
      </c>
      <c r="AY149" s="234" t="s">
        <v>151</v>
      </c>
    </row>
    <row r="150" s="2" customFormat="1" ht="16.5" customHeight="1">
      <c r="A150" s="38"/>
      <c r="B150" s="39"/>
      <c r="C150" s="206" t="s">
        <v>517</v>
      </c>
      <c r="D150" s="206" t="s">
        <v>152</v>
      </c>
      <c r="E150" s="207" t="s">
        <v>518</v>
      </c>
      <c r="F150" s="208" t="s">
        <v>519</v>
      </c>
      <c r="G150" s="209" t="s">
        <v>359</v>
      </c>
      <c r="H150" s="210">
        <v>9</v>
      </c>
      <c r="I150" s="211"/>
      <c r="J150" s="212">
        <f>ROUND(I150*H150,2)</f>
        <v>0</v>
      </c>
      <c r="K150" s="208" t="s">
        <v>19</v>
      </c>
      <c r="L150" s="44"/>
      <c r="M150" s="213" t="s">
        <v>19</v>
      </c>
      <c r="N150" s="214" t="s">
        <v>46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150</v>
      </c>
      <c r="AT150" s="217" t="s">
        <v>152</v>
      </c>
      <c r="AU150" s="217" t="s">
        <v>79</v>
      </c>
      <c r="AY150" s="17" t="s">
        <v>151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150</v>
      </c>
      <c r="BK150" s="218">
        <f>ROUND(I150*H150,2)</f>
        <v>0</v>
      </c>
      <c r="BL150" s="17" t="s">
        <v>150</v>
      </c>
      <c r="BM150" s="217" t="s">
        <v>520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519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79</v>
      </c>
    </row>
    <row r="152" s="2" customFormat="1" ht="16.5" customHeight="1">
      <c r="A152" s="38"/>
      <c r="B152" s="39"/>
      <c r="C152" s="206" t="s">
        <v>521</v>
      </c>
      <c r="D152" s="206" t="s">
        <v>152</v>
      </c>
      <c r="E152" s="207" t="s">
        <v>522</v>
      </c>
      <c r="F152" s="208" t="s">
        <v>523</v>
      </c>
      <c r="G152" s="209" t="s">
        <v>359</v>
      </c>
      <c r="H152" s="210">
        <v>6</v>
      </c>
      <c r="I152" s="211"/>
      <c r="J152" s="212">
        <f>ROUND(I152*H152,2)</f>
        <v>0</v>
      </c>
      <c r="K152" s="208" t="s">
        <v>19</v>
      </c>
      <c r="L152" s="44"/>
      <c r="M152" s="213" t="s">
        <v>19</v>
      </c>
      <c r="N152" s="214" t="s">
        <v>46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150</v>
      </c>
      <c r="AT152" s="217" t="s">
        <v>152</v>
      </c>
      <c r="AU152" s="217" t="s">
        <v>79</v>
      </c>
      <c r="AY152" s="17" t="s">
        <v>151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150</v>
      </c>
      <c r="BK152" s="218">
        <f>ROUND(I152*H152,2)</f>
        <v>0</v>
      </c>
      <c r="BL152" s="17" t="s">
        <v>150</v>
      </c>
      <c r="BM152" s="217" t="s">
        <v>524</v>
      </c>
    </row>
    <row r="153" s="2" customFormat="1">
      <c r="A153" s="38"/>
      <c r="B153" s="39"/>
      <c r="C153" s="40"/>
      <c r="D153" s="219" t="s">
        <v>157</v>
      </c>
      <c r="E153" s="40"/>
      <c r="F153" s="220" t="s">
        <v>523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157</v>
      </c>
      <c r="AU153" s="17" t="s">
        <v>79</v>
      </c>
    </row>
    <row r="154" s="2" customFormat="1" ht="21.75" customHeight="1">
      <c r="A154" s="38"/>
      <c r="B154" s="39"/>
      <c r="C154" s="206" t="s">
        <v>525</v>
      </c>
      <c r="D154" s="206" t="s">
        <v>152</v>
      </c>
      <c r="E154" s="207" t="s">
        <v>263</v>
      </c>
      <c r="F154" s="208" t="s">
        <v>264</v>
      </c>
      <c r="G154" s="209" t="s">
        <v>254</v>
      </c>
      <c r="H154" s="210">
        <v>571.45000000000005</v>
      </c>
      <c r="I154" s="211"/>
      <c r="J154" s="212">
        <f>ROUND(I154*H154,2)</f>
        <v>0</v>
      </c>
      <c r="K154" s="208" t="s">
        <v>19</v>
      </c>
      <c r="L154" s="44"/>
      <c r="M154" s="213" t="s">
        <v>19</v>
      </c>
      <c r="N154" s="214" t="s">
        <v>46</v>
      </c>
      <c r="O154" s="84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150</v>
      </c>
      <c r="AT154" s="217" t="s">
        <v>152</v>
      </c>
      <c r="AU154" s="217" t="s">
        <v>79</v>
      </c>
      <c r="AY154" s="17" t="s">
        <v>151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150</v>
      </c>
      <c r="BK154" s="218">
        <f>ROUND(I154*H154,2)</f>
        <v>0</v>
      </c>
      <c r="BL154" s="17" t="s">
        <v>150</v>
      </c>
      <c r="BM154" s="217" t="s">
        <v>526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264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79</v>
      </c>
    </row>
    <row r="156" s="12" customFormat="1">
      <c r="A156" s="12"/>
      <c r="B156" s="224"/>
      <c r="C156" s="225"/>
      <c r="D156" s="219" t="s">
        <v>159</v>
      </c>
      <c r="E156" s="226" t="s">
        <v>350</v>
      </c>
      <c r="F156" s="227" t="s">
        <v>527</v>
      </c>
      <c r="G156" s="225"/>
      <c r="H156" s="228">
        <v>571.45000000000005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4" t="s">
        <v>159</v>
      </c>
      <c r="AU156" s="234" t="s">
        <v>79</v>
      </c>
      <c r="AV156" s="12" t="s">
        <v>86</v>
      </c>
      <c r="AW156" s="12" t="s">
        <v>35</v>
      </c>
      <c r="AX156" s="12" t="s">
        <v>79</v>
      </c>
      <c r="AY156" s="234" t="s">
        <v>151</v>
      </c>
    </row>
    <row r="157" s="2" customFormat="1" ht="24.15" customHeight="1">
      <c r="A157" s="38"/>
      <c r="B157" s="39"/>
      <c r="C157" s="206" t="s">
        <v>528</v>
      </c>
      <c r="D157" s="206" t="s">
        <v>152</v>
      </c>
      <c r="E157" s="207" t="s">
        <v>268</v>
      </c>
      <c r="F157" s="208" t="s">
        <v>269</v>
      </c>
      <c r="G157" s="209" t="s">
        <v>254</v>
      </c>
      <c r="H157" s="210">
        <v>2857.25</v>
      </c>
      <c r="I157" s="211"/>
      <c r="J157" s="212">
        <f>ROUND(I157*H157,2)</f>
        <v>0</v>
      </c>
      <c r="K157" s="208" t="s">
        <v>19</v>
      </c>
      <c r="L157" s="44"/>
      <c r="M157" s="213" t="s">
        <v>19</v>
      </c>
      <c r="N157" s="214" t="s">
        <v>46</v>
      </c>
      <c r="O157" s="84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7" t="s">
        <v>150</v>
      </c>
      <c r="AT157" s="217" t="s">
        <v>152</v>
      </c>
      <c r="AU157" s="217" t="s">
        <v>79</v>
      </c>
      <c r="AY157" s="17" t="s">
        <v>151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7" t="s">
        <v>150</v>
      </c>
      <c r="BK157" s="218">
        <f>ROUND(I157*H157,2)</f>
        <v>0</v>
      </c>
      <c r="BL157" s="17" t="s">
        <v>150</v>
      </c>
      <c r="BM157" s="217" t="s">
        <v>529</v>
      </c>
    </row>
    <row r="158" s="2" customFormat="1">
      <c r="A158" s="38"/>
      <c r="B158" s="39"/>
      <c r="C158" s="40"/>
      <c r="D158" s="219" t="s">
        <v>157</v>
      </c>
      <c r="E158" s="40"/>
      <c r="F158" s="220" t="s">
        <v>269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157</v>
      </c>
      <c r="AU158" s="17" t="s">
        <v>79</v>
      </c>
    </row>
    <row r="159" s="12" customFormat="1">
      <c r="A159" s="12"/>
      <c r="B159" s="224"/>
      <c r="C159" s="225"/>
      <c r="D159" s="219" t="s">
        <v>159</v>
      </c>
      <c r="E159" s="226" t="s">
        <v>271</v>
      </c>
      <c r="F159" s="227" t="s">
        <v>530</v>
      </c>
      <c r="G159" s="225"/>
      <c r="H159" s="228">
        <v>2857.25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4" t="s">
        <v>159</v>
      </c>
      <c r="AU159" s="234" t="s">
        <v>79</v>
      </c>
      <c r="AV159" s="12" t="s">
        <v>86</v>
      </c>
      <c r="AW159" s="12" t="s">
        <v>35</v>
      </c>
      <c r="AX159" s="12" t="s">
        <v>79</v>
      </c>
      <c r="AY159" s="234" t="s">
        <v>151</v>
      </c>
    </row>
    <row r="160" s="2" customFormat="1" ht="16.5" customHeight="1">
      <c r="A160" s="38"/>
      <c r="B160" s="39"/>
      <c r="C160" s="206" t="s">
        <v>531</v>
      </c>
      <c r="D160" s="206" t="s">
        <v>152</v>
      </c>
      <c r="E160" s="207" t="s">
        <v>273</v>
      </c>
      <c r="F160" s="208" t="s">
        <v>274</v>
      </c>
      <c r="G160" s="209" t="s">
        <v>242</v>
      </c>
      <c r="H160" s="210">
        <v>1085.7550000000001</v>
      </c>
      <c r="I160" s="211"/>
      <c r="J160" s="212">
        <f>ROUND(I160*H160,2)</f>
        <v>0</v>
      </c>
      <c r="K160" s="208" t="s">
        <v>19</v>
      </c>
      <c r="L160" s="44"/>
      <c r="M160" s="213" t="s">
        <v>19</v>
      </c>
      <c r="N160" s="214" t="s">
        <v>46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150</v>
      </c>
      <c r="AT160" s="217" t="s">
        <v>152</v>
      </c>
      <c r="AU160" s="217" t="s">
        <v>79</v>
      </c>
      <c r="AY160" s="17" t="s">
        <v>151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150</v>
      </c>
      <c r="BK160" s="218">
        <f>ROUND(I160*H160,2)</f>
        <v>0</v>
      </c>
      <c r="BL160" s="17" t="s">
        <v>150</v>
      </c>
      <c r="BM160" s="217" t="s">
        <v>532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274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79</v>
      </c>
    </row>
    <row r="162" s="12" customFormat="1">
      <c r="A162" s="12"/>
      <c r="B162" s="224"/>
      <c r="C162" s="225"/>
      <c r="D162" s="219" t="s">
        <v>159</v>
      </c>
      <c r="E162" s="226" t="s">
        <v>238</v>
      </c>
      <c r="F162" s="227" t="s">
        <v>533</v>
      </c>
      <c r="G162" s="225"/>
      <c r="H162" s="228">
        <v>1085.7550000000001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4" t="s">
        <v>159</v>
      </c>
      <c r="AU162" s="234" t="s">
        <v>79</v>
      </c>
      <c r="AV162" s="12" t="s">
        <v>86</v>
      </c>
      <c r="AW162" s="12" t="s">
        <v>35</v>
      </c>
      <c r="AX162" s="12" t="s">
        <v>79</v>
      </c>
      <c r="AY162" s="234" t="s">
        <v>151</v>
      </c>
    </row>
    <row r="163" s="2" customFormat="1" ht="16.5" customHeight="1">
      <c r="A163" s="38"/>
      <c r="B163" s="39"/>
      <c r="C163" s="206" t="s">
        <v>534</v>
      </c>
      <c r="D163" s="206" t="s">
        <v>152</v>
      </c>
      <c r="E163" s="207" t="s">
        <v>277</v>
      </c>
      <c r="F163" s="208" t="s">
        <v>278</v>
      </c>
      <c r="G163" s="209" t="s">
        <v>254</v>
      </c>
      <c r="H163" s="210">
        <v>571.45000000000005</v>
      </c>
      <c r="I163" s="211"/>
      <c r="J163" s="212">
        <f>ROUND(I163*H163,2)</f>
        <v>0</v>
      </c>
      <c r="K163" s="208" t="s">
        <v>19</v>
      </c>
      <c r="L163" s="44"/>
      <c r="M163" s="213" t="s">
        <v>19</v>
      </c>
      <c r="N163" s="214" t="s">
        <v>46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150</v>
      </c>
      <c r="AT163" s="217" t="s">
        <v>152</v>
      </c>
      <c r="AU163" s="217" t="s">
        <v>79</v>
      </c>
      <c r="AY163" s="17" t="s">
        <v>151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150</v>
      </c>
      <c r="BK163" s="218">
        <f>ROUND(I163*H163,2)</f>
        <v>0</v>
      </c>
      <c r="BL163" s="17" t="s">
        <v>150</v>
      </c>
      <c r="BM163" s="217" t="s">
        <v>535</v>
      </c>
    </row>
    <row r="164" s="2" customFormat="1">
      <c r="A164" s="38"/>
      <c r="B164" s="39"/>
      <c r="C164" s="40"/>
      <c r="D164" s="219" t="s">
        <v>157</v>
      </c>
      <c r="E164" s="40"/>
      <c r="F164" s="220" t="s">
        <v>278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79</v>
      </c>
    </row>
    <row r="165" s="12" customFormat="1">
      <c r="A165" s="12"/>
      <c r="B165" s="224"/>
      <c r="C165" s="225"/>
      <c r="D165" s="219" t="s">
        <v>159</v>
      </c>
      <c r="E165" s="226" t="s">
        <v>244</v>
      </c>
      <c r="F165" s="227" t="s">
        <v>527</v>
      </c>
      <c r="G165" s="225"/>
      <c r="H165" s="228">
        <v>571.45000000000005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4" t="s">
        <v>159</v>
      </c>
      <c r="AU165" s="234" t="s">
        <v>79</v>
      </c>
      <c r="AV165" s="12" t="s">
        <v>86</v>
      </c>
      <c r="AW165" s="12" t="s">
        <v>35</v>
      </c>
      <c r="AX165" s="12" t="s">
        <v>79</v>
      </c>
      <c r="AY165" s="234" t="s">
        <v>151</v>
      </c>
    </row>
    <row r="166" s="2" customFormat="1" ht="21.75" customHeight="1">
      <c r="A166" s="38"/>
      <c r="B166" s="39"/>
      <c r="C166" s="206" t="s">
        <v>536</v>
      </c>
      <c r="D166" s="206" t="s">
        <v>152</v>
      </c>
      <c r="E166" s="207" t="s">
        <v>282</v>
      </c>
      <c r="F166" s="208" t="s">
        <v>283</v>
      </c>
      <c r="G166" s="209" t="s">
        <v>248</v>
      </c>
      <c r="H166" s="210">
        <v>149.5</v>
      </c>
      <c r="I166" s="211"/>
      <c r="J166" s="212">
        <f>ROUND(I166*H166,2)</f>
        <v>0</v>
      </c>
      <c r="K166" s="208" t="s">
        <v>19</v>
      </c>
      <c r="L166" s="44"/>
      <c r="M166" s="213" t="s">
        <v>19</v>
      </c>
      <c r="N166" s="214" t="s">
        <v>46</v>
      </c>
      <c r="O166" s="8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150</v>
      </c>
      <c r="AT166" s="217" t="s">
        <v>152</v>
      </c>
      <c r="AU166" s="217" t="s">
        <v>79</v>
      </c>
      <c r="AY166" s="17" t="s">
        <v>151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150</v>
      </c>
      <c r="BK166" s="218">
        <f>ROUND(I166*H166,2)</f>
        <v>0</v>
      </c>
      <c r="BL166" s="17" t="s">
        <v>150</v>
      </c>
      <c r="BM166" s="217" t="s">
        <v>537</v>
      </c>
    </row>
    <row r="167" s="2" customFormat="1">
      <c r="A167" s="38"/>
      <c r="B167" s="39"/>
      <c r="C167" s="40"/>
      <c r="D167" s="219" t="s">
        <v>157</v>
      </c>
      <c r="E167" s="40"/>
      <c r="F167" s="220" t="s">
        <v>283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157</v>
      </c>
      <c r="AU167" s="17" t="s">
        <v>79</v>
      </c>
    </row>
    <row r="168" s="12" customFormat="1">
      <c r="A168" s="12"/>
      <c r="B168" s="224"/>
      <c r="C168" s="225"/>
      <c r="D168" s="219" t="s">
        <v>159</v>
      </c>
      <c r="E168" s="226" t="s">
        <v>312</v>
      </c>
      <c r="F168" s="227" t="s">
        <v>538</v>
      </c>
      <c r="G168" s="225"/>
      <c r="H168" s="228">
        <v>149.5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4" t="s">
        <v>159</v>
      </c>
      <c r="AU168" s="234" t="s">
        <v>79</v>
      </c>
      <c r="AV168" s="12" t="s">
        <v>86</v>
      </c>
      <c r="AW168" s="12" t="s">
        <v>35</v>
      </c>
      <c r="AX168" s="12" t="s">
        <v>79</v>
      </c>
      <c r="AY168" s="234" t="s">
        <v>151</v>
      </c>
    </row>
    <row r="169" s="2" customFormat="1" ht="16.5" customHeight="1">
      <c r="A169" s="38"/>
      <c r="B169" s="39"/>
      <c r="C169" s="206" t="s">
        <v>539</v>
      </c>
      <c r="D169" s="206" t="s">
        <v>152</v>
      </c>
      <c r="E169" s="207" t="s">
        <v>286</v>
      </c>
      <c r="F169" s="208" t="s">
        <v>287</v>
      </c>
      <c r="G169" s="209" t="s">
        <v>248</v>
      </c>
      <c r="H169" s="210">
        <v>149.5</v>
      </c>
      <c r="I169" s="211"/>
      <c r="J169" s="212">
        <f>ROUND(I169*H169,2)</f>
        <v>0</v>
      </c>
      <c r="K169" s="208" t="s">
        <v>19</v>
      </c>
      <c r="L169" s="44"/>
      <c r="M169" s="213" t="s">
        <v>19</v>
      </c>
      <c r="N169" s="214" t="s">
        <v>46</v>
      </c>
      <c r="O169" s="84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150</v>
      </c>
      <c r="AT169" s="217" t="s">
        <v>152</v>
      </c>
      <c r="AU169" s="217" t="s">
        <v>79</v>
      </c>
      <c r="AY169" s="17" t="s">
        <v>151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150</v>
      </c>
      <c r="BK169" s="218">
        <f>ROUND(I169*H169,2)</f>
        <v>0</v>
      </c>
      <c r="BL169" s="17" t="s">
        <v>150</v>
      </c>
      <c r="BM169" s="217" t="s">
        <v>540</v>
      </c>
    </row>
    <row r="170" s="2" customFormat="1">
      <c r="A170" s="38"/>
      <c r="B170" s="39"/>
      <c r="C170" s="40"/>
      <c r="D170" s="219" t="s">
        <v>157</v>
      </c>
      <c r="E170" s="40"/>
      <c r="F170" s="220" t="s">
        <v>287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157</v>
      </c>
      <c r="AU170" s="17" t="s">
        <v>79</v>
      </c>
    </row>
    <row r="171" s="12" customFormat="1">
      <c r="A171" s="12"/>
      <c r="B171" s="224"/>
      <c r="C171" s="225"/>
      <c r="D171" s="219" t="s">
        <v>159</v>
      </c>
      <c r="E171" s="226" t="s">
        <v>317</v>
      </c>
      <c r="F171" s="227" t="s">
        <v>541</v>
      </c>
      <c r="G171" s="225"/>
      <c r="H171" s="228">
        <v>149.5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4" t="s">
        <v>159</v>
      </c>
      <c r="AU171" s="234" t="s">
        <v>79</v>
      </c>
      <c r="AV171" s="12" t="s">
        <v>86</v>
      </c>
      <c r="AW171" s="12" t="s">
        <v>35</v>
      </c>
      <c r="AX171" s="12" t="s">
        <v>79</v>
      </c>
      <c r="AY171" s="234" t="s">
        <v>151</v>
      </c>
    </row>
    <row r="172" s="2" customFormat="1" ht="16.5" customHeight="1">
      <c r="A172" s="38"/>
      <c r="B172" s="39"/>
      <c r="C172" s="206" t="s">
        <v>542</v>
      </c>
      <c r="D172" s="206" t="s">
        <v>152</v>
      </c>
      <c r="E172" s="207" t="s">
        <v>291</v>
      </c>
      <c r="F172" s="208" t="s">
        <v>292</v>
      </c>
      <c r="G172" s="209" t="s">
        <v>248</v>
      </c>
      <c r="H172" s="210">
        <v>676.54999999999995</v>
      </c>
      <c r="I172" s="211"/>
      <c r="J172" s="212">
        <f>ROUND(I172*H172,2)</f>
        <v>0</v>
      </c>
      <c r="K172" s="208" t="s">
        <v>19</v>
      </c>
      <c r="L172" s="44"/>
      <c r="M172" s="213" t="s">
        <v>19</v>
      </c>
      <c r="N172" s="214" t="s">
        <v>46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150</v>
      </c>
      <c r="AT172" s="217" t="s">
        <v>152</v>
      </c>
      <c r="AU172" s="217" t="s">
        <v>79</v>
      </c>
      <c r="AY172" s="17" t="s">
        <v>151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150</v>
      </c>
      <c r="BK172" s="218">
        <f>ROUND(I172*H172,2)</f>
        <v>0</v>
      </c>
      <c r="BL172" s="17" t="s">
        <v>150</v>
      </c>
      <c r="BM172" s="217" t="s">
        <v>543</v>
      </c>
    </row>
    <row r="173" s="2" customFormat="1">
      <c r="A173" s="38"/>
      <c r="B173" s="39"/>
      <c r="C173" s="40"/>
      <c r="D173" s="219" t="s">
        <v>157</v>
      </c>
      <c r="E173" s="40"/>
      <c r="F173" s="220" t="s">
        <v>292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79</v>
      </c>
    </row>
    <row r="174" s="12" customFormat="1">
      <c r="A174" s="12"/>
      <c r="B174" s="224"/>
      <c r="C174" s="225"/>
      <c r="D174" s="219" t="s">
        <v>159</v>
      </c>
      <c r="E174" s="226" t="s">
        <v>322</v>
      </c>
      <c r="F174" s="227" t="s">
        <v>544</v>
      </c>
      <c r="G174" s="225"/>
      <c r="H174" s="228">
        <v>676.54999999999995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4" t="s">
        <v>159</v>
      </c>
      <c r="AU174" s="234" t="s">
        <v>79</v>
      </c>
      <c r="AV174" s="12" t="s">
        <v>86</v>
      </c>
      <c r="AW174" s="12" t="s">
        <v>35</v>
      </c>
      <c r="AX174" s="12" t="s">
        <v>79</v>
      </c>
      <c r="AY174" s="234" t="s">
        <v>151</v>
      </c>
    </row>
    <row r="175" s="11" customFormat="1" ht="25.92" customHeight="1">
      <c r="A175" s="11"/>
      <c r="B175" s="192"/>
      <c r="C175" s="193"/>
      <c r="D175" s="194" t="s">
        <v>72</v>
      </c>
      <c r="E175" s="195" t="s">
        <v>296</v>
      </c>
      <c r="F175" s="195" t="s">
        <v>297</v>
      </c>
      <c r="G175" s="193"/>
      <c r="H175" s="193"/>
      <c r="I175" s="196"/>
      <c r="J175" s="197">
        <f>BK175</f>
        <v>0</v>
      </c>
      <c r="K175" s="193"/>
      <c r="L175" s="198"/>
      <c r="M175" s="199"/>
      <c r="N175" s="200"/>
      <c r="O175" s="200"/>
      <c r="P175" s="201">
        <f>SUM(P176:P190)</f>
        <v>0</v>
      </c>
      <c r="Q175" s="200"/>
      <c r="R175" s="201">
        <f>SUM(R176:R190)</f>
        <v>3.4334999999999996</v>
      </c>
      <c r="S175" s="200"/>
      <c r="T175" s="202">
        <f>SUM(T176:T190)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3" t="s">
        <v>150</v>
      </c>
      <c r="AT175" s="204" t="s">
        <v>72</v>
      </c>
      <c r="AU175" s="204" t="s">
        <v>8</v>
      </c>
      <c r="AY175" s="203" t="s">
        <v>151</v>
      </c>
      <c r="BK175" s="205">
        <f>SUM(BK176:BK190)</f>
        <v>0</v>
      </c>
    </row>
    <row r="176" s="2" customFormat="1" ht="16.5" customHeight="1">
      <c r="A176" s="38"/>
      <c r="B176" s="39"/>
      <c r="C176" s="206" t="s">
        <v>79</v>
      </c>
      <c r="D176" s="206" t="s">
        <v>152</v>
      </c>
      <c r="E176" s="207" t="s">
        <v>298</v>
      </c>
      <c r="F176" s="208" t="s">
        <v>299</v>
      </c>
      <c r="G176" s="209" t="s">
        <v>248</v>
      </c>
      <c r="H176" s="210">
        <v>70</v>
      </c>
      <c r="I176" s="211"/>
      <c r="J176" s="212">
        <f>ROUND(I176*H176,2)</f>
        <v>0</v>
      </c>
      <c r="K176" s="208" t="s">
        <v>19</v>
      </c>
      <c r="L176" s="44"/>
      <c r="M176" s="213" t="s">
        <v>19</v>
      </c>
      <c r="N176" s="214" t="s">
        <v>46</v>
      </c>
      <c r="O176" s="84"/>
      <c r="P176" s="215">
        <f>O176*H176</f>
        <v>0</v>
      </c>
      <c r="Q176" s="215">
        <v>0.00017000000000000001</v>
      </c>
      <c r="R176" s="215">
        <f>Q176*H176</f>
        <v>0.011900000000000001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150</v>
      </c>
      <c r="AT176" s="217" t="s">
        <v>152</v>
      </c>
      <c r="AU176" s="217" t="s">
        <v>79</v>
      </c>
      <c r="AY176" s="17" t="s">
        <v>151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150</v>
      </c>
      <c r="BK176" s="218">
        <f>ROUND(I176*H176,2)</f>
        <v>0</v>
      </c>
      <c r="BL176" s="17" t="s">
        <v>150</v>
      </c>
      <c r="BM176" s="217" t="s">
        <v>545</v>
      </c>
    </row>
    <row r="177" s="2" customFormat="1">
      <c r="A177" s="38"/>
      <c r="B177" s="39"/>
      <c r="C177" s="40"/>
      <c r="D177" s="219" t="s">
        <v>157</v>
      </c>
      <c r="E177" s="40"/>
      <c r="F177" s="220" t="s">
        <v>299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157</v>
      </c>
      <c r="AU177" s="17" t="s">
        <v>79</v>
      </c>
    </row>
    <row r="178" s="12" customFormat="1">
      <c r="A178" s="12"/>
      <c r="B178" s="224"/>
      <c r="C178" s="225"/>
      <c r="D178" s="219" t="s">
        <v>159</v>
      </c>
      <c r="E178" s="226" t="s">
        <v>395</v>
      </c>
      <c r="F178" s="227" t="s">
        <v>546</v>
      </c>
      <c r="G178" s="225"/>
      <c r="H178" s="228">
        <v>70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4" t="s">
        <v>159</v>
      </c>
      <c r="AU178" s="234" t="s">
        <v>79</v>
      </c>
      <c r="AV178" s="12" t="s">
        <v>86</v>
      </c>
      <c r="AW178" s="12" t="s">
        <v>35</v>
      </c>
      <c r="AX178" s="12" t="s">
        <v>79</v>
      </c>
      <c r="AY178" s="234" t="s">
        <v>151</v>
      </c>
    </row>
    <row r="179" s="2" customFormat="1" ht="16.5" customHeight="1">
      <c r="A179" s="38"/>
      <c r="B179" s="39"/>
      <c r="C179" s="206" t="s">
        <v>86</v>
      </c>
      <c r="D179" s="206" t="s">
        <v>152</v>
      </c>
      <c r="E179" s="207" t="s">
        <v>303</v>
      </c>
      <c r="F179" s="208" t="s">
        <v>304</v>
      </c>
      <c r="G179" s="209" t="s">
        <v>254</v>
      </c>
      <c r="H179" s="210">
        <v>1.75</v>
      </c>
      <c r="I179" s="211"/>
      <c r="J179" s="212">
        <f>ROUND(I179*H179,2)</f>
        <v>0</v>
      </c>
      <c r="K179" s="208" t="s">
        <v>19</v>
      </c>
      <c r="L179" s="44"/>
      <c r="M179" s="213" t="s">
        <v>19</v>
      </c>
      <c r="N179" s="214" t="s">
        <v>46</v>
      </c>
      <c r="O179" s="84"/>
      <c r="P179" s="215">
        <f>O179*H179</f>
        <v>0</v>
      </c>
      <c r="Q179" s="215">
        <v>1.9199999999999999</v>
      </c>
      <c r="R179" s="215">
        <f>Q179*H179</f>
        <v>3.3599999999999999</v>
      </c>
      <c r="S179" s="215">
        <v>0</v>
      </c>
      <c r="T179" s="21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7" t="s">
        <v>150</v>
      </c>
      <c r="AT179" s="217" t="s">
        <v>152</v>
      </c>
      <c r="AU179" s="217" t="s">
        <v>79</v>
      </c>
      <c r="AY179" s="17" t="s">
        <v>151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7" t="s">
        <v>150</v>
      </c>
      <c r="BK179" s="218">
        <f>ROUND(I179*H179,2)</f>
        <v>0</v>
      </c>
      <c r="BL179" s="17" t="s">
        <v>150</v>
      </c>
      <c r="BM179" s="217" t="s">
        <v>547</v>
      </c>
    </row>
    <row r="180" s="2" customFormat="1">
      <c r="A180" s="38"/>
      <c r="B180" s="39"/>
      <c r="C180" s="40"/>
      <c r="D180" s="219" t="s">
        <v>157</v>
      </c>
      <c r="E180" s="40"/>
      <c r="F180" s="220" t="s">
        <v>304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157</v>
      </c>
      <c r="AU180" s="17" t="s">
        <v>79</v>
      </c>
    </row>
    <row r="181" s="12" customFormat="1">
      <c r="A181" s="12"/>
      <c r="B181" s="224"/>
      <c r="C181" s="225"/>
      <c r="D181" s="219" t="s">
        <v>159</v>
      </c>
      <c r="E181" s="226" t="s">
        <v>405</v>
      </c>
      <c r="F181" s="227" t="s">
        <v>548</v>
      </c>
      <c r="G181" s="225"/>
      <c r="H181" s="228">
        <v>1.75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34" t="s">
        <v>159</v>
      </c>
      <c r="AU181" s="234" t="s">
        <v>79</v>
      </c>
      <c r="AV181" s="12" t="s">
        <v>86</v>
      </c>
      <c r="AW181" s="12" t="s">
        <v>35</v>
      </c>
      <c r="AX181" s="12" t="s">
        <v>79</v>
      </c>
      <c r="AY181" s="234" t="s">
        <v>151</v>
      </c>
    </row>
    <row r="182" s="2" customFormat="1" ht="16.5" customHeight="1">
      <c r="A182" s="38"/>
      <c r="B182" s="39"/>
      <c r="C182" s="206" t="s">
        <v>164</v>
      </c>
      <c r="D182" s="206" t="s">
        <v>152</v>
      </c>
      <c r="E182" s="207" t="s">
        <v>308</v>
      </c>
      <c r="F182" s="208" t="s">
        <v>309</v>
      </c>
      <c r="G182" s="209" t="s">
        <v>310</v>
      </c>
      <c r="H182" s="210">
        <v>35</v>
      </c>
      <c r="I182" s="211"/>
      <c r="J182" s="212">
        <f>ROUND(I182*H182,2)</f>
        <v>0</v>
      </c>
      <c r="K182" s="208" t="s">
        <v>19</v>
      </c>
      <c r="L182" s="44"/>
      <c r="M182" s="213" t="s">
        <v>19</v>
      </c>
      <c r="N182" s="214" t="s">
        <v>46</v>
      </c>
      <c r="O182" s="84"/>
      <c r="P182" s="215">
        <f>O182*H182</f>
        <v>0</v>
      </c>
      <c r="Q182" s="215">
        <v>0.00116</v>
      </c>
      <c r="R182" s="215">
        <f>Q182*H182</f>
        <v>0.040599999999999997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150</v>
      </c>
      <c r="AT182" s="217" t="s">
        <v>152</v>
      </c>
      <c r="AU182" s="217" t="s">
        <v>79</v>
      </c>
      <c r="AY182" s="17" t="s">
        <v>151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7" t="s">
        <v>150</v>
      </c>
      <c r="BK182" s="218">
        <f>ROUND(I182*H182,2)</f>
        <v>0</v>
      </c>
      <c r="BL182" s="17" t="s">
        <v>150</v>
      </c>
      <c r="BM182" s="217" t="s">
        <v>549</v>
      </c>
    </row>
    <row r="183" s="2" customFormat="1">
      <c r="A183" s="38"/>
      <c r="B183" s="39"/>
      <c r="C183" s="40"/>
      <c r="D183" s="219" t="s">
        <v>157</v>
      </c>
      <c r="E183" s="40"/>
      <c r="F183" s="220" t="s">
        <v>309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157</v>
      </c>
      <c r="AU183" s="17" t="s">
        <v>79</v>
      </c>
    </row>
    <row r="184" s="12" customFormat="1">
      <c r="A184" s="12"/>
      <c r="B184" s="224"/>
      <c r="C184" s="225"/>
      <c r="D184" s="219" t="s">
        <v>159</v>
      </c>
      <c r="E184" s="226" t="s">
        <v>374</v>
      </c>
      <c r="F184" s="227" t="s">
        <v>550</v>
      </c>
      <c r="G184" s="225"/>
      <c r="H184" s="228">
        <v>35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4" t="s">
        <v>159</v>
      </c>
      <c r="AU184" s="234" t="s">
        <v>79</v>
      </c>
      <c r="AV184" s="12" t="s">
        <v>86</v>
      </c>
      <c r="AW184" s="12" t="s">
        <v>35</v>
      </c>
      <c r="AX184" s="12" t="s">
        <v>79</v>
      </c>
      <c r="AY184" s="234" t="s">
        <v>151</v>
      </c>
    </row>
    <row r="185" s="2" customFormat="1" ht="16.5" customHeight="1">
      <c r="A185" s="38"/>
      <c r="B185" s="39"/>
      <c r="C185" s="206" t="s">
        <v>150</v>
      </c>
      <c r="D185" s="206" t="s">
        <v>152</v>
      </c>
      <c r="E185" s="207" t="s">
        <v>314</v>
      </c>
      <c r="F185" s="208" t="s">
        <v>315</v>
      </c>
      <c r="G185" s="209" t="s">
        <v>310</v>
      </c>
      <c r="H185" s="210">
        <v>35</v>
      </c>
      <c r="I185" s="211"/>
      <c r="J185" s="212">
        <f>ROUND(I185*H185,2)</f>
        <v>0</v>
      </c>
      <c r="K185" s="208" t="s">
        <v>19</v>
      </c>
      <c r="L185" s="44"/>
      <c r="M185" s="213" t="s">
        <v>19</v>
      </c>
      <c r="N185" s="214" t="s">
        <v>46</v>
      </c>
      <c r="O185" s="84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150</v>
      </c>
      <c r="AT185" s="217" t="s">
        <v>152</v>
      </c>
      <c r="AU185" s="217" t="s">
        <v>79</v>
      </c>
      <c r="AY185" s="17" t="s">
        <v>151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150</v>
      </c>
      <c r="BK185" s="218">
        <f>ROUND(I185*H185,2)</f>
        <v>0</v>
      </c>
      <c r="BL185" s="17" t="s">
        <v>150</v>
      </c>
      <c r="BM185" s="217" t="s">
        <v>551</v>
      </c>
    </row>
    <row r="186" s="2" customFormat="1">
      <c r="A186" s="38"/>
      <c r="B186" s="39"/>
      <c r="C186" s="40"/>
      <c r="D186" s="219" t="s">
        <v>157</v>
      </c>
      <c r="E186" s="40"/>
      <c r="F186" s="220" t="s">
        <v>315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157</v>
      </c>
      <c r="AU186" s="17" t="s">
        <v>79</v>
      </c>
    </row>
    <row r="187" s="12" customFormat="1">
      <c r="A187" s="12"/>
      <c r="B187" s="224"/>
      <c r="C187" s="225"/>
      <c r="D187" s="219" t="s">
        <v>159</v>
      </c>
      <c r="E187" s="226" t="s">
        <v>370</v>
      </c>
      <c r="F187" s="227" t="s">
        <v>550</v>
      </c>
      <c r="G187" s="225"/>
      <c r="H187" s="228">
        <v>35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4" t="s">
        <v>159</v>
      </c>
      <c r="AU187" s="234" t="s">
        <v>79</v>
      </c>
      <c r="AV187" s="12" t="s">
        <v>86</v>
      </c>
      <c r="AW187" s="12" t="s">
        <v>35</v>
      </c>
      <c r="AX187" s="12" t="s">
        <v>79</v>
      </c>
      <c r="AY187" s="234" t="s">
        <v>151</v>
      </c>
    </row>
    <row r="188" s="2" customFormat="1" ht="16.5" customHeight="1">
      <c r="A188" s="38"/>
      <c r="B188" s="39"/>
      <c r="C188" s="239" t="s">
        <v>171</v>
      </c>
      <c r="D188" s="239" t="s">
        <v>233</v>
      </c>
      <c r="E188" s="240" t="s">
        <v>319</v>
      </c>
      <c r="F188" s="241" t="s">
        <v>320</v>
      </c>
      <c r="G188" s="242" t="s">
        <v>248</v>
      </c>
      <c r="H188" s="243">
        <v>70</v>
      </c>
      <c r="I188" s="244"/>
      <c r="J188" s="245">
        <f>ROUND(I188*H188,2)</f>
        <v>0</v>
      </c>
      <c r="K188" s="241" t="s">
        <v>19</v>
      </c>
      <c r="L188" s="246"/>
      <c r="M188" s="247" t="s">
        <v>19</v>
      </c>
      <c r="N188" s="248" t="s">
        <v>46</v>
      </c>
      <c r="O188" s="84"/>
      <c r="P188" s="215">
        <f>O188*H188</f>
        <v>0</v>
      </c>
      <c r="Q188" s="215">
        <v>0.00029999999999999997</v>
      </c>
      <c r="R188" s="215">
        <f>Q188*H188</f>
        <v>0.020999999999999998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184</v>
      </c>
      <c r="AT188" s="217" t="s">
        <v>233</v>
      </c>
      <c r="AU188" s="217" t="s">
        <v>79</v>
      </c>
      <c r="AY188" s="17" t="s">
        <v>151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150</v>
      </c>
      <c r="BK188" s="218">
        <f>ROUND(I188*H188,2)</f>
        <v>0</v>
      </c>
      <c r="BL188" s="17" t="s">
        <v>150</v>
      </c>
      <c r="BM188" s="217" t="s">
        <v>552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320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79</v>
      </c>
    </row>
    <row r="190" s="12" customFormat="1">
      <c r="A190" s="12"/>
      <c r="B190" s="224"/>
      <c r="C190" s="225"/>
      <c r="D190" s="219" t="s">
        <v>159</v>
      </c>
      <c r="E190" s="226" t="s">
        <v>366</v>
      </c>
      <c r="F190" s="227" t="s">
        <v>546</v>
      </c>
      <c r="G190" s="225"/>
      <c r="H190" s="228">
        <v>70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4" t="s">
        <v>159</v>
      </c>
      <c r="AU190" s="234" t="s">
        <v>79</v>
      </c>
      <c r="AV190" s="12" t="s">
        <v>86</v>
      </c>
      <c r="AW190" s="12" t="s">
        <v>35</v>
      </c>
      <c r="AX190" s="12" t="s">
        <v>79</v>
      </c>
      <c r="AY190" s="234" t="s">
        <v>151</v>
      </c>
    </row>
    <row r="191" s="11" customFormat="1" ht="25.92" customHeight="1">
      <c r="A191" s="11"/>
      <c r="B191" s="192"/>
      <c r="C191" s="193"/>
      <c r="D191" s="194" t="s">
        <v>72</v>
      </c>
      <c r="E191" s="195" t="s">
        <v>323</v>
      </c>
      <c r="F191" s="195" t="s">
        <v>324</v>
      </c>
      <c r="G191" s="193"/>
      <c r="H191" s="193"/>
      <c r="I191" s="196"/>
      <c r="J191" s="197">
        <f>BK191</f>
        <v>0</v>
      </c>
      <c r="K191" s="193"/>
      <c r="L191" s="198"/>
      <c r="M191" s="199"/>
      <c r="N191" s="200"/>
      <c r="O191" s="200"/>
      <c r="P191" s="201">
        <f>SUM(P192:P224)</f>
        <v>0</v>
      </c>
      <c r="Q191" s="200"/>
      <c r="R191" s="201">
        <f>SUM(R192:R224)</f>
        <v>38.698782000000001</v>
      </c>
      <c r="S191" s="200"/>
      <c r="T191" s="202">
        <f>SUM(T192:T224)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203" t="s">
        <v>150</v>
      </c>
      <c r="AT191" s="204" t="s">
        <v>72</v>
      </c>
      <c r="AU191" s="204" t="s">
        <v>8</v>
      </c>
      <c r="AY191" s="203" t="s">
        <v>151</v>
      </c>
      <c r="BK191" s="205">
        <f>SUM(BK192:BK224)</f>
        <v>0</v>
      </c>
    </row>
    <row r="192" s="2" customFormat="1" ht="16.5" customHeight="1">
      <c r="A192" s="38"/>
      <c r="B192" s="39"/>
      <c r="C192" s="206" t="s">
        <v>79</v>
      </c>
      <c r="D192" s="206" t="s">
        <v>152</v>
      </c>
      <c r="E192" s="207" t="s">
        <v>553</v>
      </c>
      <c r="F192" s="208" t="s">
        <v>554</v>
      </c>
      <c r="G192" s="209" t="s">
        <v>248</v>
      </c>
      <c r="H192" s="210">
        <v>134.80000000000001</v>
      </c>
      <c r="I192" s="211"/>
      <c r="J192" s="212">
        <f>ROUND(I192*H192,2)</f>
        <v>0</v>
      </c>
      <c r="K192" s="208" t="s">
        <v>19</v>
      </c>
      <c r="L192" s="44"/>
      <c r="M192" s="213" t="s">
        <v>19</v>
      </c>
      <c r="N192" s="214" t="s">
        <v>46</v>
      </c>
      <c r="O192" s="84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150</v>
      </c>
      <c r="AT192" s="217" t="s">
        <v>152</v>
      </c>
      <c r="AU192" s="217" t="s">
        <v>79</v>
      </c>
      <c r="AY192" s="17" t="s">
        <v>151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150</v>
      </c>
      <c r="BK192" s="218">
        <f>ROUND(I192*H192,2)</f>
        <v>0</v>
      </c>
      <c r="BL192" s="17" t="s">
        <v>150</v>
      </c>
      <c r="BM192" s="217" t="s">
        <v>555</v>
      </c>
    </row>
    <row r="193" s="2" customFormat="1">
      <c r="A193" s="38"/>
      <c r="B193" s="39"/>
      <c r="C193" s="40"/>
      <c r="D193" s="219" t="s">
        <v>157</v>
      </c>
      <c r="E193" s="40"/>
      <c r="F193" s="220" t="s">
        <v>554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157</v>
      </c>
      <c r="AU193" s="17" t="s">
        <v>79</v>
      </c>
    </row>
    <row r="194" s="12" customFormat="1">
      <c r="A194" s="12"/>
      <c r="B194" s="224"/>
      <c r="C194" s="225"/>
      <c r="D194" s="219" t="s">
        <v>159</v>
      </c>
      <c r="E194" s="226" t="s">
        <v>556</v>
      </c>
      <c r="F194" s="227" t="s">
        <v>557</v>
      </c>
      <c r="G194" s="225"/>
      <c r="H194" s="228">
        <v>134.80000000000001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4" t="s">
        <v>159</v>
      </c>
      <c r="AU194" s="234" t="s">
        <v>79</v>
      </c>
      <c r="AV194" s="12" t="s">
        <v>86</v>
      </c>
      <c r="AW194" s="12" t="s">
        <v>35</v>
      </c>
      <c r="AX194" s="12" t="s">
        <v>79</v>
      </c>
      <c r="AY194" s="234" t="s">
        <v>151</v>
      </c>
    </row>
    <row r="195" s="2" customFormat="1" ht="16.5" customHeight="1">
      <c r="A195" s="38"/>
      <c r="B195" s="39"/>
      <c r="C195" s="206" t="s">
        <v>86</v>
      </c>
      <c r="D195" s="206" t="s">
        <v>152</v>
      </c>
      <c r="E195" s="207" t="s">
        <v>325</v>
      </c>
      <c r="F195" s="208" t="s">
        <v>326</v>
      </c>
      <c r="G195" s="209" t="s">
        <v>248</v>
      </c>
      <c r="H195" s="210">
        <v>541.75</v>
      </c>
      <c r="I195" s="211"/>
      <c r="J195" s="212">
        <f>ROUND(I195*H195,2)</f>
        <v>0</v>
      </c>
      <c r="K195" s="208" t="s">
        <v>19</v>
      </c>
      <c r="L195" s="44"/>
      <c r="M195" s="213" t="s">
        <v>19</v>
      </c>
      <c r="N195" s="214" t="s">
        <v>46</v>
      </c>
      <c r="O195" s="84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150</v>
      </c>
      <c r="AT195" s="217" t="s">
        <v>152</v>
      </c>
      <c r="AU195" s="217" t="s">
        <v>79</v>
      </c>
      <c r="AY195" s="17" t="s">
        <v>151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7" t="s">
        <v>150</v>
      </c>
      <c r="BK195" s="218">
        <f>ROUND(I195*H195,2)</f>
        <v>0</v>
      </c>
      <c r="BL195" s="17" t="s">
        <v>150</v>
      </c>
      <c r="BM195" s="217" t="s">
        <v>558</v>
      </c>
    </row>
    <row r="196" s="2" customFormat="1">
      <c r="A196" s="38"/>
      <c r="B196" s="39"/>
      <c r="C196" s="40"/>
      <c r="D196" s="219" t="s">
        <v>157</v>
      </c>
      <c r="E196" s="40"/>
      <c r="F196" s="220" t="s">
        <v>326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157</v>
      </c>
      <c r="AU196" s="17" t="s">
        <v>79</v>
      </c>
    </row>
    <row r="197" s="12" customFormat="1">
      <c r="A197" s="12"/>
      <c r="B197" s="224"/>
      <c r="C197" s="225"/>
      <c r="D197" s="219" t="s">
        <v>159</v>
      </c>
      <c r="E197" s="226" t="s">
        <v>441</v>
      </c>
      <c r="F197" s="227" t="s">
        <v>559</v>
      </c>
      <c r="G197" s="225"/>
      <c r="H197" s="228">
        <v>541.75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34" t="s">
        <v>159</v>
      </c>
      <c r="AU197" s="234" t="s">
        <v>79</v>
      </c>
      <c r="AV197" s="12" t="s">
        <v>86</v>
      </c>
      <c r="AW197" s="12" t="s">
        <v>35</v>
      </c>
      <c r="AX197" s="12" t="s">
        <v>79</v>
      </c>
      <c r="AY197" s="234" t="s">
        <v>151</v>
      </c>
    </row>
    <row r="198" s="2" customFormat="1" ht="16.5" customHeight="1">
      <c r="A198" s="38"/>
      <c r="B198" s="39"/>
      <c r="C198" s="206" t="s">
        <v>164</v>
      </c>
      <c r="D198" s="206" t="s">
        <v>152</v>
      </c>
      <c r="E198" s="207" t="s">
        <v>329</v>
      </c>
      <c r="F198" s="208" t="s">
        <v>330</v>
      </c>
      <c r="G198" s="209" t="s">
        <v>248</v>
      </c>
      <c r="H198" s="210">
        <v>392</v>
      </c>
      <c r="I198" s="211"/>
      <c r="J198" s="212">
        <f>ROUND(I198*H198,2)</f>
        <v>0</v>
      </c>
      <c r="K198" s="208" t="s">
        <v>19</v>
      </c>
      <c r="L198" s="44"/>
      <c r="M198" s="213" t="s">
        <v>19</v>
      </c>
      <c r="N198" s="214" t="s">
        <v>46</v>
      </c>
      <c r="O198" s="84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7" t="s">
        <v>150</v>
      </c>
      <c r="AT198" s="217" t="s">
        <v>152</v>
      </c>
      <c r="AU198" s="217" t="s">
        <v>79</v>
      </c>
      <c r="AY198" s="17" t="s">
        <v>151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7" t="s">
        <v>150</v>
      </c>
      <c r="BK198" s="218">
        <f>ROUND(I198*H198,2)</f>
        <v>0</v>
      </c>
      <c r="BL198" s="17" t="s">
        <v>150</v>
      </c>
      <c r="BM198" s="217" t="s">
        <v>560</v>
      </c>
    </row>
    <row r="199" s="2" customFormat="1">
      <c r="A199" s="38"/>
      <c r="B199" s="39"/>
      <c r="C199" s="40"/>
      <c r="D199" s="219" t="s">
        <v>157</v>
      </c>
      <c r="E199" s="40"/>
      <c r="F199" s="220" t="s">
        <v>330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157</v>
      </c>
      <c r="AU199" s="17" t="s">
        <v>79</v>
      </c>
    </row>
    <row r="200" s="12" customFormat="1">
      <c r="A200" s="12"/>
      <c r="B200" s="224"/>
      <c r="C200" s="225"/>
      <c r="D200" s="219" t="s">
        <v>159</v>
      </c>
      <c r="E200" s="226" t="s">
        <v>561</v>
      </c>
      <c r="F200" s="227" t="s">
        <v>562</v>
      </c>
      <c r="G200" s="225"/>
      <c r="H200" s="228">
        <v>392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4" t="s">
        <v>159</v>
      </c>
      <c r="AU200" s="234" t="s">
        <v>79</v>
      </c>
      <c r="AV200" s="12" t="s">
        <v>86</v>
      </c>
      <c r="AW200" s="12" t="s">
        <v>35</v>
      </c>
      <c r="AX200" s="12" t="s">
        <v>79</v>
      </c>
      <c r="AY200" s="234" t="s">
        <v>151</v>
      </c>
    </row>
    <row r="201" s="2" customFormat="1" ht="16.5" customHeight="1">
      <c r="A201" s="38"/>
      <c r="B201" s="39"/>
      <c r="C201" s="206" t="s">
        <v>150</v>
      </c>
      <c r="D201" s="206" t="s">
        <v>152</v>
      </c>
      <c r="E201" s="207" t="s">
        <v>337</v>
      </c>
      <c r="F201" s="208" t="s">
        <v>338</v>
      </c>
      <c r="G201" s="209" t="s">
        <v>248</v>
      </c>
      <c r="H201" s="210">
        <v>392</v>
      </c>
      <c r="I201" s="211"/>
      <c r="J201" s="212">
        <f>ROUND(I201*H201,2)</f>
        <v>0</v>
      </c>
      <c r="K201" s="208" t="s">
        <v>19</v>
      </c>
      <c r="L201" s="44"/>
      <c r="M201" s="213" t="s">
        <v>19</v>
      </c>
      <c r="N201" s="214" t="s">
        <v>46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150</v>
      </c>
      <c r="AT201" s="217" t="s">
        <v>152</v>
      </c>
      <c r="AU201" s="217" t="s">
        <v>79</v>
      </c>
      <c r="AY201" s="17" t="s">
        <v>151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150</v>
      </c>
      <c r="BK201" s="218">
        <f>ROUND(I201*H201,2)</f>
        <v>0</v>
      </c>
      <c r="BL201" s="17" t="s">
        <v>150</v>
      </c>
      <c r="BM201" s="217" t="s">
        <v>563</v>
      </c>
    </row>
    <row r="202" s="2" customFormat="1">
      <c r="A202" s="38"/>
      <c r="B202" s="39"/>
      <c r="C202" s="40"/>
      <c r="D202" s="219" t="s">
        <v>157</v>
      </c>
      <c r="E202" s="40"/>
      <c r="F202" s="220" t="s">
        <v>338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157</v>
      </c>
      <c r="AU202" s="17" t="s">
        <v>79</v>
      </c>
    </row>
    <row r="203" s="12" customFormat="1">
      <c r="A203" s="12"/>
      <c r="B203" s="224"/>
      <c r="C203" s="225"/>
      <c r="D203" s="219" t="s">
        <v>159</v>
      </c>
      <c r="E203" s="226" t="s">
        <v>564</v>
      </c>
      <c r="F203" s="227" t="s">
        <v>565</v>
      </c>
      <c r="G203" s="225"/>
      <c r="H203" s="228">
        <v>392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4" t="s">
        <v>159</v>
      </c>
      <c r="AU203" s="234" t="s">
        <v>79</v>
      </c>
      <c r="AV203" s="12" t="s">
        <v>86</v>
      </c>
      <c r="AW203" s="12" t="s">
        <v>35</v>
      </c>
      <c r="AX203" s="12" t="s">
        <v>79</v>
      </c>
      <c r="AY203" s="234" t="s">
        <v>151</v>
      </c>
    </row>
    <row r="204" s="2" customFormat="1" ht="16.5" customHeight="1">
      <c r="A204" s="38"/>
      <c r="B204" s="39"/>
      <c r="C204" s="206" t="s">
        <v>171</v>
      </c>
      <c r="D204" s="206" t="s">
        <v>152</v>
      </c>
      <c r="E204" s="207" t="s">
        <v>342</v>
      </c>
      <c r="F204" s="208" t="s">
        <v>343</v>
      </c>
      <c r="G204" s="209" t="s">
        <v>248</v>
      </c>
      <c r="H204" s="210">
        <v>392</v>
      </c>
      <c r="I204" s="211"/>
      <c r="J204" s="212">
        <f>ROUND(I204*H204,2)</f>
        <v>0</v>
      </c>
      <c r="K204" s="208" t="s">
        <v>19</v>
      </c>
      <c r="L204" s="44"/>
      <c r="M204" s="213" t="s">
        <v>19</v>
      </c>
      <c r="N204" s="214" t="s">
        <v>46</v>
      </c>
      <c r="O204" s="84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7" t="s">
        <v>150</v>
      </c>
      <c r="AT204" s="217" t="s">
        <v>152</v>
      </c>
      <c r="AU204" s="217" t="s">
        <v>79</v>
      </c>
      <c r="AY204" s="17" t="s">
        <v>151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7" t="s">
        <v>150</v>
      </c>
      <c r="BK204" s="218">
        <f>ROUND(I204*H204,2)</f>
        <v>0</v>
      </c>
      <c r="BL204" s="17" t="s">
        <v>150</v>
      </c>
      <c r="BM204" s="217" t="s">
        <v>566</v>
      </c>
    </row>
    <row r="205" s="2" customFormat="1">
      <c r="A205" s="38"/>
      <c r="B205" s="39"/>
      <c r="C205" s="40"/>
      <c r="D205" s="219" t="s">
        <v>157</v>
      </c>
      <c r="E205" s="40"/>
      <c r="F205" s="220" t="s">
        <v>343</v>
      </c>
      <c r="G205" s="40"/>
      <c r="H205" s="40"/>
      <c r="I205" s="221"/>
      <c r="J205" s="40"/>
      <c r="K205" s="40"/>
      <c r="L205" s="44"/>
      <c r="M205" s="222"/>
      <c r="N205" s="22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157</v>
      </c>
      <c r="AU205" s="17" t="s">
        <v>79</v>
      </c>
    </row>
    <row r="206" s="12" customFormat="1">
      <c r="A206" s="12"/>
      <c r="B206" s="224"/>
      <c r="C206" s="225"/>
      <c r="D206" s="219" t="s">
        <v>159</v>
      </c>
      <c r="E206" s="226" t="s">
        <v>419</v>
      </c>
      <c r="F206" s="227" t="s">
        <v>565</v>
      </c>
      <c r="G206" s="225"/>
      <c r="H206" s="228">
        <v>392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4" t="s">
        <v>159</v>
      </c>
      <c r="AU206" s="234" t="s">
        <v>79</v>
      </c>
      <c r="AV206" s="12" t="s">
        <v>86</v>
      </c>
      <c r="AW206" s="12" t="s">
        <v>35</v>
      </c>
      <c r="AX206" s="12" t="s">
        <v>79</v>
      </c>
      <c r="AY206" s="234" t="s">
        <v>151</v>
      </c>
    </row>
    <row r="207" s="2" customFormat="1" ht="21.75" customHeight="1">
      <c r="A207" s="38"/>
      <c r="B207" s="39"/>
      <c r="C207" s="206" t="s">
        <v>176</v>
      </c>
      <c r="D207" s="206" t="s">
        <v>152</v>
      </c>
      <c r="E207" s="207" t="s">
        <v>347</v>
      </c>
      <c r="F207" s="208" t="s">
        <v>348</v>
      </c>
      <c r="G207" s="209" t="s">
        <v>248</v>
      </c>
      <c r="H207" s="210">
        <v>392</v>
      </c>
      <c r="I207" s="211"/>
      <c r="J207" s="212">
        <f>ROUND(I207*H207,2)</f>
        <v>0</v>
      </c>
      <c r="K207" s="208" t="s">
        <v>19</v>
      </c>
      <c r="L207" s="44"/>
      <c r="M207" s="213" t="s">
        <v>19</v>
      </c>
      <c r="N207" s="214" t="s">
        <v>46</v>
      </c>
      <c r="O207" s="84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7" t="s">
        <v>150</v>
      </c>
      <c r="AT207" s="217" t="s">
        <v>152</v>
      </c>
      <c r="AU207" s="217" t="s">
        <v>79</v>
      </c>
      <c r="AY207" s="17" t="s">
        <v>151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7" t="s">
        <v>150</v>
      </c>
      <c r="BK207" s="218">
        <f>ROUND(I207*H207,2)</f>
        <v>0</v>
      </c>
      <c r="BL207" s="17" t="s">
        <v>150</v>
      </c>
      <c r="BM207" s="217" t="s">
        <v>567</v>
      </c>
    </row>
    <row r="208" s="2" customFormat="1">
      <c r="A208" s="38"/>
      <c r="B208" s="39"/>
      <c r="C208" s="40"/>
      <c r="D208" s="219" t="s">
        <v>157</v>
      </c>
      <c r="E208" s="40"/>
      <c r="F208" s="220" t="s">
        <v>348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157</v>
      </c>
      <c r="AU208" s="17" t="s">
        <v>79</v>
      </c>
    </row>
    <row r="209" s="12" customFormat="1">
      <c r="A209" s="12"/>
      <c r="B209" s="224"/>
      <c r="C209" s="225"/>
      <c r="D209" s="219" t="s">
        <v>159</v>
      </c>
      <c r="E209" s="226" t="s">
        <v>424</v>
      </c>
      <c r="F209" s="227" t="s">
        <v>568</v>
      </c>
      <c r="G209" s="225"/>
      <c r="H209" s="228">
        <v>392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4" t="s">
        <v>159</v>
      </c>
      <c r="AU209" s="234" t="s">
        <v>79</v>
      </c>
      <c r="AV209" s="12" t="s">
        <v>86</v>
      </c>
      <c r="AW209" s="12" t="s">
        <v>35</v>
      </c>
      <c r="AX209" s="12" t="s">
        <v>79</v>
      </c>
      <c r="AY209" s="234" t="s">
        <v>151</v>
      </c>
    </row>
    <row r="210" s="2" customFormat="1" ht="16.5" customHeight="1">
      <c r="A210" s="38"/>
      <c r="B210" s="39"/>
      <c r="C210" s="206" t="s">
        <v>180</v>
      </c>
      <c r="D210" s="206" t="s">
        <v>152</v>
      </c>
      <c r="E210" s="207" t="s">
        <v>352</v>
      </c>
      <c r="F210" s="208" t="s">
        <v>353</v>
      </c>
      <c r="G210" s="209" t="s">
        <v>248</v>
      </c>
      <c r="H210" s="210">
        <v>392</v>
      </c>
      <c r="I210" s="211"/>
      <c r="J210" s="212">
        <f>ROUND(I210*H210,2)</f>
        <v>0</v>
      </c>
      <c r="K210" s="208" t="s">
        <v>19</v>
      </c>
      <c r="L210" s="44"/>
      <c r="M210" s="213" t="s">
        <v>19</v>
      </c>
      <c r="N210" s="214" t="s">
        <v>46</v>
      </c>
      <c r="O210" s="84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7" t="s">
        <v>150</v>
      </c>
      <c r="AT210" s="217" t="s">
        <v>152</v>
      </c>
      <c r="AU210" s="217" t="s">
        <v>79</v>
      </c>
      <c r="AY210" s="17" t="s">
        <v>151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7" t="s">
        <v>150</v>
      </c>
      <c r="BK210" s="218">
        <f>ROUND(I210*H210,2)</f>
        <v>0</v>
      </c>
      <c r="BL210" s="17" t="s">
        <v>150</v>
      </c>
      <c r="BM210" s="217" t="s">
        <v>569</v>
      </c>
    </row>
    <row r="211" s="2" customFormat="1">
      <c r="A211" s="38"/>
      <c r="B211" s="39"/>
      <c r="C211" s="40"/>
      <c r="D211" s="219" t="s">
        <v>157</v>
      </c>
      <c r="E211" s="40"/>
      <c r="F211" s="220" t="s">
        <v>353</v>
      </c>
      <c r="G211" s="40"/>
      <c r="H211" s="40"/>
      <c r="I211" s="221"/>
      <c r="J211" s="40"/>
      <c r="K211" s="40"/>
      <c r="L211" s="44"/>
      <c r="M211" s="222"/>
      <c r="N211" s="223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157</v>
      </c>
      <c r="AU211" s="17" t="s">
        <v>79</v>
      </c>
    </row>
    <row r="212" s="12" customFormat="1">
      <c r="A212" s="12"/>
      <c r="B212" s="224"/>
      <c r="C212" s="225"/>
      <c r="D212" s="219" t="s">
        <v>159</v>
      </c>
      <c r="E212" s="226" t="s">
        <v>400</v>
      </c>
      <c r="F212" s="227" t="s">
        <v>568</v>
      </c>
      <c r="G212" s="225"/>
      <c r="H212" s="228">
        <v>392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4" t="s">
        <v>159</v>
      </c>
      <c r="AU212" s="234" t="s">
        <v>79</v>
      </c>
      <c r="AV212" s="12" t="s">
        <v>86</v>
      </c>
      <c r="AW212" s="12" t="s">
        <v>35</v>
      </c>
      <c r="AX212" s="12" t="s">
        <v>79</v>
      </c>
      <c r="AY212" s="234" t="s">
        <v>151</v>
      </c>
    </row>
    <row r="213" s="2" customFormat="1" ht="16.5" customHeight="1">
      <c r="A213" s="38"/>
      <c r="B213" s="39"/>
      <c r="C213" s="239" t="s">
        <v>184</v>
      </c>
      <c r="D213" s="239" t="s">
        <v>233</v>
      </c>
      <c r="E213" s="240" t="s">
        <v>570</v>
      </c>
      <c r="F213" s="241" t="s">
        <v>571</v>
      </c>
      <c r="G213" s="242" t="s">
        <v>248</v>
      </c>
      <c r="H213" s="243">
        <v>11.4</v>
      </c>
      <c r="I213" s="244"/>
      <c r="J213" s="245">
        <f>ROUND(I213*H213,2)</f>
        <v>0</v>
      </c>
      <c r="K213" s="241" t="s">
        <v>19</v>
      </c>
      <c r="L213" s="246"/>
      <c r="M213" s="247" t="s">
        <v>19</v>
      </c>
      <c r="N213" s="248" t="s">
        <v>46</v>
      </c>
      <c r="O213" s="84"/>
      <c r="P213" s="215">
        <f>O213*H213</f>
        <v>0</v>
      </c>
      <c r="Q213" s="215">
        <v>0.13100000000000001</v>
      </c>
      <c r="R213" s="215">
        <f>Q213*H213</f>
        <v>1.4934000000000001</v>
      </c>
      <c r="S213" s="215">
        <v>0</v>
      </c>
      <c r="T213" s="21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7" t="s">
        <v>184</v>
      </c>
      <c r="AT213" s="217" t="s">
        <v>233</v>
      </c>
      <c r="AU213" s="217" t="s">
        <v>79</v>
      </c>
      <c r="AY213" s="17" t="s">
        <v>151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7" t="s">
        <v>150</v>
      </c>
      <c r="BK213" s="218">
        <f>ROUND(I213*H213,2)</f>
        <v>0</v>
      </c>
      <c r="BL213" s="17" t="s">
        <v>150</v>
      </c>
      <c r="BM213" s="217" t="s">
        <v>572</v>
      </c>
    </row>
    <row r="214" s="2" customFormat="1">
      <c r="A214" s="38"/>
      <c r="B214" s="39"/>
      <c r="C214" s="40"/>
      <c r="D214" s="219" t="s">
        <v>157</v>
      </c>
      <c r="E214" s="40"/>
      <c r="F214" s="220" t="s">
        <v>571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157</v>
      </c>
      <c r="AU214" s="17" t="s">
        <v>79</v>
      </c>
    </row>
    <row r="215" s="12" customFormat="1">
      <c r="A215" s="12"/>
      <c r="B215" s="224"/>
      <c r="C215" s="225"/>
      <c r="D215" s="219" t="s">
        <v>159</v>
      </c>
      <c r="E215" s="226" t="s">
        <v>573</v>
      </c>
      <c r="F215" s="227" t="s">
        <v>574</v>
      </c>
      <c r="G215" s="225"/>
      <c r="H215" s="228">
        <v>11.4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4" t="s">
        <v>159</v>
      </c>
      <c r="AU215" s="234" t="s">
        <v>79</v>
      </c>
      <c r="AV215" s="12" t="s">
        <v>86</v>
      </c>
      <c r="AW215" s="12" t="s">
        <v>35</v>
      </c>
      <c r="AX215" s="12" t="s">
        <v>79</v>
      </c>
      <c r="AY215" s="234" t="s">
        <v>151</v>
      </c>
    </row>
    <row r="216" s="2" customFormat="1" ht="16.5" customHeight="1">
      <c r="A216" s="38"/>
      <c r="B216" s="39"/>
      <c r="C216" s="239" t="s">
        <v>188</v>
      </c>
      <c r="D216" s="239" t="s">
        <v>233</v>
      </c>
      <c r="E216" s="240" t="s">
        <v>575</v>
      </c>
      <c r="F216" s="241" t="s">
        <v>576</v>
      </c>
      <c r="G216" s="242" t="s">
        <v>248</v>
      </c>
      <c r="H216" s="243">
        <v>8.6999999999999993</v>
      </c>
      <c r="I216" s="244"/>
      <c r="J216" s="245">
        <f>ROUND(I216*H216,2)</f>
        <v>0</v>
      </c>
      <c r="K216" s="241" t="s">
        <v>19</v>
      </c>
      <c r="L216" s="246"/>
      <c r="M216" s="247" t="s">
        <v>19</v>
      </c>
      <c r="N216" s="248" t="s">
        <v>46</v>
      </c>
      <c r="O216" s="84"/>
      <c r="P216" s="215">
        <f>O216*H216</f>
        <v>0</v>
      </c>
      <c r="Q216" s="215">
        <v>0.13100000000000001</v>
      </c>
      <c r="R216" s="215">
        <f>Q216*H216</f>
        <v>1.1396999999999999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184</v>
      </c>
      <c r="AT216" s="217" t="s">
        <v>233</v>
      </c>
      <c r="AU216" s="217" t="s">
        <v>79</v>
      </c>
      <c r="AY216" s="17" t="s">
        <v>151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150</v>
      </c>
      <c r="BK216" s="218">
        <f>ROUND(I216*H216,2)</f>
        <v>0</v>
      </c>
      <c r="BL216" s="17" t="s">
        <v>150</v>
      </c>
      <c r="BM216" s="217" t="s">
        <v>577</v>
      </c>
    </row>
    <row r="217" s="2" customFormat="1">
      <c r="A217" s="38"/>
      <c r="B217" s="39"/>
      <c r="C217" s="40"/>
      <c r="D217" s="219" t="s">
        <v>157</v>
      </c>
      <c r="E217" s="40"/>
      <c r="F217" s="220" t="s">
        <v>576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157</v>
      </c>
      <c r="AU217" s="17" t="s">
        <v>79</v>
      </c>
    </row>
    <row r="218" s="12" customFormat="1">
      <c r="A218" s="12"/>
      <c r="B218" s="224"/>
      <c r="C218" s="225"/>
      <c r="D218" s="219" t="s">
        <v>159</v>
      </c>
      <c r="E218" s="226" t="s">
        <v>578</v>
      </c>
      <c r="F218" s="227" t="s">
        <v>579</v>
      </c>
      <c r="G218" s="225"/>
      <c r="H218" s="228">
        <v>8.6999999999999993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4" t="s">
        <v>159</v>
      </c>
      <c r="AU218" s="234" t="s">
        <v>79</v>
      </c>
      <c r="AV218" s="12" t="s">
        <v>86</v>
      </c>
      <c r="AW218" s="12" t="s">
        <v>35</v>
      </c>
      <c r="AX218" s="12" t="s">
        <v>79</v>
      </c>
      <c r="AY218" s="234" t="s">
        <v>151</v>
      </c>
    </row>
    <row r="219" s="2" customFormat="1" ht="16.5" customHeight="1">
      <c r="A219" s="38"/>
      <c r="B219" s="39"/>
      <c r="C219" s="239" t="s">
        <v>194</v>
      </c>
      <c r="D219" s="239" t="s">
        <v>233</v>
      </c>
      <c r="E219" s="240" t="s">
        <v>580</v>
      </c>
      <c r="F219" s="241" t="s">
        <v>581</v>
      </c>
      <c r="G219" s="242" t="s">
        <v>248</v>
      </c>
      <c r="H219" s="243">
        <v>114.7</v>
      </c>
      <c r="I219" s="244"/>
      <c r="J219" s="245">
        <f>ROUND(I219*H219,2)</f>
        <v>0</v>
      </c>
      <c r="K219" s="241" t="s">
        <v>19</v>
      </c>
      <c r="L219" s="246"/>
      <c r="M219" s="247" t="s">
        <v>19</v>
      </c>
      <c r="N219" s="248" t="s">
        <v>46</v>
      </c>
      <c r="O219" s="84"/>
      <c r="P219" s="215">
        <f>O219*H219</f>
        <v>0</v>
      </c>
      <c r="Q219" s="215">
        <v>0.20999999999999999</v>
      </c>
      <c r="R219" s="215">
        <f>Q219*H219</f>
        <v>24.087</v>
      </c>
      <c r="S219" s="215">
        <v>0</v>
      </c>
      <c r="T219" s="21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7" t="s">
        <v>184</v>
      </c>
      <c r="AT219" s="217" t="s">
        <v>233</v>
      </c>
      <c r="AU219" s="217" t="s">
        <v>79</v>
      </c>
      <c r="AY219" s="17" t="s">
        <v>151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7" t="s">
        <v>150</v>
      </c>
      <c r="BK219" s="218">
        <f>ROUND(I219*H219,2)</f>
        <v>0</v>
      </c>
      <c r="BL219" s="17" t="s">
        <v>150</v>
      </c>
      <c r="BM219" s="217" t="s">
        <v>582</v>
      </c>
    </row>
    <row r="220" s="2" customFormat="1">
      <c r="A220" s="38"/>
      <c r="B220" s="39"/>
      <c r="C220" s="40"/>
      <c r="D220" s="219" t="s">
        <v>157</v>
      </c>
      <c r="E220" s="40"/>
      <c r="F220" s="220" t="s">
        <v>581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157</v>
      </c>
      <c r="AU220" s="17" t="s">
        <v>79</v>
      </c>
    </row>
    <row r="221" s="2" customFormat="1" ht="16.5" customHeight="1">
      <c r="A221" s="38"/>
      <c r="B221" s="39"/>
      <c r="C221" s="206" t="s">
        <v>198</v>
      </c>
      <c r="D221" s="206" t="s">
        <v>152</v>
      </c>
      <c r="E221" s="207" t="s">
        <v>583</v>
      </c>
      <c r="F221" s="208" t="s">
        <v>584</v>
      </c>
      <c r="G221" s="209" t="s">
        <v>248</v>
      </c>
      <c r="H221" s="210">
        <v>20.100000000000001</v>
      </c>
      <c r="I221" s="211"/>
      <c r="J221" s="212">
        <f>ROUND(I221*H221,2)</f>
        <v>0</v>
      </c>
      <c r="K221" s="208" t="s">
        <v>19</v>
      </c>
      <c r="L221" s="44"/>
      <c r="M221" s="213" t="s">
        <v>19</v>
      </c>
      <c r="N221" s="214" t="s">
        <v>46</v>
      </c>
      <c r="O221" s="84"/>
      <c r="P221" s="215">
        <f>O221*H221</f>
        <v>0</v>
      </c>
      <c r="Q221" s="215">
        <v>0.089219999999999994</v>
      </c>
      <c r="R221" s="215">
        <f>Q221*H221</f>
        <v>1.7933220000000001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150</v>
      </c>
      <c r="AT221" s="217" t="s">
        <v>152</v>
      </c>
      <c r="AU221" s="217" t="s">
        <v>79</v>
      </c>
      <c r="AY221" s="17" t="s">
        <v>151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150</v>
      </c>
      <c r="BK221" s="218">
        <f>ROUND(I221*H221,2)</f>
        <v>0</v>
      </c>
      <c r="BL221" s="17" t="s">
        <v>150</v>
      </c>
      <c r="BM221" s="217" t="s">
        <v>585</v>
      </c>
    </row>
    <row r="222" s="2" customFormat="1">
      <c r="A222" s="38"/>
      <c r="B222" s="39"/>
      <c r="C222" s="40"/>
      <c r="D222" s="219" t="s">
        <v>157</v>
      </c>
      <c r="E222" s="40"/>
      <c r="F222" s="220" t="s">
        <v>584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157</v>
      </c>
      <c r="AU222" s="17" t="s">
        <v>79</v>
      </c>
    </row>
    <row r="223" s="2" customFormat="1" ht="16.5" customHeight="1">
      <c r="A223" s="38"/>
      <c r="B223" s="39"/>
      <c r="C223" s="206" t="s">
        <v>202</v>
      </c>
      <c r="D223" s="206" t="s">
        <v>152</v>
      </c>
      <c r="E223" s="207" t="s">
        <v>586</v>
      </c>
      <c r="F223" s="208" t="s">
        <v>587</v>
      </c>
      <c r="G223" s="209" t="s">
        <v>248</v>
      </c>
      <c r="H223" s="210">
        <v>114.7</v>
      </c>
      <c r="I223" s="211"/>
      <c r="J223" s="212">
        <f>ROUND(I223*H223,2)</f>
        <v>0</v>
      </c>
      <c r="K223" s="208" t="s">
        <v>19</v>
      </c>
      <c r="L223" s="44"/>
      <c r="M223" s="213" t="s">
        <v>19</v>
      </c>
      <c r="N223" s="214" t="s">
        <v>46</v>
      </c>
      <c r="O223" s="84"/>
      <c r="P223" s="215">
        <f>O223*H223</f>
        <v>0</v>
      </c>
      <c r="Q223" s="215">
        <v>0.088800000000000004</v>
      </c>
      <c r="R223" s="215">
        <f>Q223*H223</f>
        <v>10.185360000000001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150</v>
      </c>
      <c r="AT223" s="217" t="s">
        <v>152</v>
      </c>
      <c r="AU223" s="217" t="s">
        <v>79</v>
      </c>
      <c r="AY223" s="17" t="s">
        <v>151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150</v>
      </c>
      <c r="BK223" s="218">
        <f>ROUND(I223*H223,2)</f>
        <v>0</v>
      </c>
      <c r="BL223" s="17" t="s">
        <v>150</v>
      </c>
      <c r="BM223" s="217" t="s">
        <v>588</v>
      </c>
    </row>
    <row r="224" s="2" customFormat="1">
      <c r="A224" s="38"/>
      <c r="B224" s="39"/>
      <c r="C224" s="40"/>
      <c r="D224" s="219" t="s">
        <v>157</v>
      </c>
      <c r="E224" s="40"/>
      <c r="F224" s="220" t="s">
        <v>587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157</v>
      </c>
      <c r="AU224" s="17" t="s">
        <v>79</v>
      </c>
    </row>
    <row r="225" s="11" customFormat="1" ht="25.92" customHeight="1">
      <c r="A225" s="11"/>
      <c r="B225" s="192"/>
      <c r="C225" s="193"/>
      <c r="D225" s="194" t="s">
        <v>72</v>
      </c>
      <c r="E225" s="195" t="s">
        <v>148</v>
      </c>
      <c r="F225" s="195" t="s">
        <v>149</v>
      </c>
      <c r="G225" s="193"/>
      <c r="H225" s="193"/>
      <c r="I225" s="196"/>
      <c r="J225" s="197">
        <f>BK225</f>
        <v>0</v>
      </c>
      <c r="K225" s="193"/>
      <c r="L225" s="198"/>
      <c r="M225" s="199"/>
      <c r="N225" s="200"/>
      <c r="O225" s="200"/>
      <c r="P225" s="201">
        <f>SUM(P226:P289)</f>
        <v>0</v>
      </c>
      <c r="Q225" s="200"/>
      <c r="R225" s="201">
        <f>SUM(R226:R289)</f>
        <v>57.791551600000005</v>
      </c>
      <c r="S225" s="200"/>
      <c r="T225" s="202">
        <f>SUM(T226:T289)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203" t="s">
        <v>150</v>
      </c>
      <c r="AT225" s="204" t="s">
        <v>72</v>
      </c>
      <c r="AU225" s="204" t="s">
        <v>8</v>
      </c>
      <c r="AY225" s="203" t="s">
        <v>151</v>
      </c>
      <c r="BK225" s="205">
        <f>SUM(BK226:BK289)</f>
        <v>0</v>
      </c>
    </row>
    <row r="226" s="2" customFormat="1" ht="16.5" customHeight="1">
      <c r="A226" s="38"/>
      <c r="B226" s="39"/>
      <c r="C226" s="239" t="s">
        <v>79</v>
      </c>
      <c r="D226" s="239" t="s">
        <v>233</v>
      </c>
      <c r="E226" s="240" t="s">
        <v>357</v>
      </c>
      <c r="F226" s="241" t="s">
        <v>358</v>
      </c>
      <c r="G226" s="242" t="s">
        <v>359</v>
      </c>
      <c r="H226" s="243">
        <v>7</v>
      </c>
      <c r="I226" s="244"/>
      <c r="J226" s="245">
        <f>ROUND(I226*H226,2)</f>
        <v>0</v>
      </c>
      <c r="K226" s="241" t="s">
        <v>19</v>
      </c>
      <c r="L226" s="246"/>
      <c r="M226" s="247" t="s">
        <v>19</v>
      </c>
      <c r="N226" s="248" t="s">
        <v>46</v>
      </c>
      <c r="O226" s="84"/>
      <c r="P226" s="215">
        <f>O226*H226</f>
        <v>0</v>
      </c>
      <c r="Q226" s="215">
        <v>0.0061000000000000004</v>
      </c>
      <c r="R226" s="215">
        <f>Q226*H226</f>
        <v>0.042700000000000002</v>
      </c>
      <c r="S226" s="215">
        <v>0</v>
      </c>
      <c r="T226" s="21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7" t="s">
        <v>184</v>
      </c>
      <c r="AT226" s="217" t="s">
        <v>233</v>
      </c>
      <c r="AU226" s="217" t="s">
        <v>79</v>
      </c>
      <c r="AY226" s="17" t="s">
        <v>151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7" t="s">
        <v>150</v>
      </c>
      <c r="BK226" s="218">
        <f>ROUND(I226*H226,2)</f>
        <v>0</v>
      </c>
      <c r="BL226" s="17" t="s">
        <v>150</v>
      </c>
      <c r="BM226" s="217" t="s">
        <v>589</v>
      </c>
    </row>
    <row r="227" s="2" customFormat="1">
      <c r="A227" s="38"/>
      <c r="B227" s="39"/>
      <c r="C227" s="40"/>
      <c r="D227" s="219" t="s">
        <v>157</v>
      </c>
      <c r="E227" s="40"/>
      <c r="F227" s="220" t="s">
        <v>358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157</v>
      </c>
      <c r="AU227" s="17" t="s">
        <v>79</v>
      </c>
    </row>
    <row r="228" s="12" customFormat="1">
      <c r="A228" s="12"/>
      <c r="B228" s="224"/>
      <c r="C228" s="225"/>
      <c r="D228" s="219" t="s">
        <v>159</v>
      </c>
      <c r="E228" s="226" t="s">
        <v>590</v>
      </c>
      <c r="F228" s="227" t="s">
        <v>591</v>
      </c>
      <c r="G228" s="225"/>
      <c r="H228" s="228">
        <v>7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4" t="s">
        <v>159</v>
      </c>
      <c r="AU228" s="234" t="s">
        <v>79</v>
      </c>
      <c r="AV228" s="12" t="s">
        <v>86</v>
      </c>
      <c r="AW228" s="12" t="s">
        <v>35</v>
      </c>
      <c r="AX228" s="12" t="s">
        <v>79</v>
      </c>
      <c r="AY228" s="234" t="s">
        <v>151</v>
      </c>
    </row>
    <row r="229" s="2" customFormat="1" ht="16.5" customHeight="1">
      <c r="A229" s="38"/>
      <c r="B229" s="39"/>
      <c r="C229" s="239" t="s">
        <v>86</v>
      </c>
      <c r="D229" s="239" t="s">
        <v>233</v>
      </c>
      <c r="E229" s="240" t="s">
        <v>363</v>
      </c>
      <c r="F229" s="241" t="s">
        <v>364</v>
      </c>
      <c r="G229" s="242" t="s">
        <v>359</v>
      </c>
      <c r="H229" s="243">
        <v>7</v>
      </c>
      <c r="I229" s="244"/>
      <c r="J229" s="245">
        <f>ROUND(I229*H229,2)</f>
        <v>0</v>
      </c>
      <c r="K229" s="241" t="s">
        <v>19</v>
      </c>
      <c r="L229" s="246"/>
      <c r="M229" s="247" t="s">
        <v>19</v>
      </c>
      <c r="N229" s="248" t="s">
        <v>46</v>
      </c>
      <c r="O229" s="84"/>
      <c r="P229" s="215">
        <f>O229*H229</f>
        <v>0</v>
      </c>
      <c r="Q229" s="215">
        <v>0.0030000000000000001</v>
      </c>
      <c r="R229" s="215">
        <f>Q229*H229</f>
        <v>0.021000000000000001</v>
      </c>
      <c r="S229" s="215">
        <v>0</v>
      </c>
      <c r="T229" s="21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7" t="s">
        <v>184</v>
      </c>
      <c r="AT229" s="217" t="s">
        <v>233</v>
      </c>
      <c r="AU229" s="217" t="s">
        <v>79</v>
      </c>
      <c r="AY229" s="17" t="s">
        <v>151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7" t="s">
        <v>150</v>
      </c>
      <c r="BK229" s="218">
        <f>ROUND(I229*H229,2)</f>
        <v>0</v>
      </c>
      <c r="BL229" s="17" t="s">
        <v>150</v>
      </c>
      <c r="BM229" s="217" t="s">
        <v>592</v>
      </c>
    </row>
    <row r="230" s="2" customFormat="1">
      <c r="A230" s="38"/>
      <c r="B230" s="39"/>
      <c r="C230" s="40"/>
      <c r="D230" s="219" t="s">
        <v>157</v>
      </c>
      <c r="E230" s="40"/>
      <c r="F230" s="220" t="s">
        <v>364</v>
      </c>
      <c r="G230" s="40"/>
      <c r="H230" s="40"/>
      <c r="I230" s="221"/>
      <c r="J230" s="40"/>
      <c r="K230" s="40"/>
      <c r="L230" s="44"/>
      <c r="M230" s="222"/>
      <c r="N230" s="223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157</v>
      </c>
      <c r="AU230" s="17" t="s">
        <v>79</v>
      </c>
    </row>
    <row r="231" s="12" customFormat="1">
      <c r="A231" s="12"/>
      <c r="B231" s="224"/>
      <c r="C231" s="225"/>
      <c r="D231" s="219" t="s">
        <v>159</v>
      </c>
      <c r="E231" s="226" t="s">
        <v>593</v>
      </c>
      <c r="F231" s="227" t="s">
        <v>591</v>
      </c>
      <c r="G231" s="225"/>
      <c r="H231" s="228">
        <v>7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34" t="s">
        <v>159</v>
      </c>
      <c r="AU231" s="234" t="s">
        <v>79</v>
      </c>
      <c r="AV231" s="12" t="s">
        <v>86</v>
      </c>
      <c r="AW231" s="12" t="s">
        <v>35</v>
      </c>
      <c r="AX231" s="12" t="s">
        <v>79</v>
      </c>
      <c r="AY231" s="234" t="s">
        <v>151</v>
      </c>
    </row>
    <row r="232" s="2" customFormat="1" ht="16.5" customHeight="1">
      <c r="A232" s="38"/>
      <c r="B232" s="39"/>
      <c r="C232" s="239" t="s">
        <v>164</v>
      </c>
      <c r="D232" s="239" t="s">
        <v>233</v>
      </c>
      <c r="E232" s="240" t="s">
        <v>367</v>
      </c>
      <c r="F232" s="241" t="s">
        <v>368</v>
      </c>
      <c r="G232" s="242" t="s">
        <v>359</v>
      </c>
      <c r="H232" s="243">
        <v>7</v>
      </c>
      <c r="I232" s="244"/>
      <c r="J232" s="245">
        <f>ROUND(I232*H232,2)</f>
        <v>0</v>
      </c>
      <c r="K232" s="241" t="s">
        <v>19</v>
      </c>
      <c r="L232" s="246"/>
      <c r="M232" s="247" t="s">
        <v>19</v>
      </c>
      <c r="N232" s="248" t="s">
        <v>46</v>
      </c>
      <c r="O232" s="84"/>
      <c r="P232" s="215">
        <f>O232*H232</f>
        <v>0</v>
      </c>
      <c r="Q232" s="215">
        <v>0.00010000000000000001</v>
      </c>
      <c r="R232" s="215">
        <f>Q232*H232</f>
        <v>0.00069999999999999999</v>
      </c>
      <c r="S232" s="215">
        <v>0</v>
      </c>
      <c r="T232" s="21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7" t="s">
        <v>184</v>
      </c>
      <c r="AT232" s="217" t="s">
        <v>233</v>
      </c>
      <c r="AU232" s="217" t="s">
        <v>79</v>
      </c>
      <c r="AY232" s="17" t="s">
        <v>151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7" t="s">
        <v>150</v>
      </c>
      <c r="BK232" s="218">
        <f>ROUND(I232*H232,2)</f>
        <v>0</v>
      </c>
      <c r="BL232" s="17" t="s">
        <v>150</v>
      </c>
      <c r="BM232" s="217" t="s">
        <v>594</v>
      </c>
    </row>
    <row r="233" s="2" customFormat="1">
      <c r="A233" s="38"/>
      <c r="B233" s="39"/>
      <c r="C233" s="40"/>
      <c r="D233" s="219" t="s">
        <v>157</v>
      </c>
      <c r="E233" s="40"/>
      <c r="F233" s="220" t="s">
        <v>368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157</v>
      </c>
      <c r="AU233" s="17" t="s">
        <v>79</v>
      </c>
    </row>
    <row r="234" s="12" customFormat="1">
      <c r="A234" s="12"/>
      <c r="B234" s="224"/>
      <c r="C234" s="225"/>
      <c r="D234" s="219" t="s">
        <v>159</v>
      </c>
      <c r="E234" s="226" t="s">
        <v>595</v>
      </c>
      <c r="F234" s="227" t="s">
        <v>591</v>
      </c>
      <c r="G234" s="225"/>
      <c r="H234" s="228">
        <v>7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4" t="s">
        <v>159</v>
      </c>
      <c r="AU234" s="234" t="s">
        <v>79</v>
      </c>
      <c r="AV234" s="12" t="s">
        <v>86</v>
      </c>
      <c r="AW234" s="12" t="s">
        <v>35</v>
      </c>
      <c r="AX234" s="12" t="s">
        <v>79</v>
      </c>
      <c r="AY234" s="234" t="s">
        <v>151</v>
      </c>
    </row>
    <row r="235" s="2" customFormat="1" ht="16.5" customHeight="1">
      <c r="A235" s="38"/>
      <c r="B235" s="39"/>
      <c r="C235" s="239" t="s">
        <v>150</v>
      </c>
      <c r="D235" s="239" t="s">
        <v>233</v>
      </c>
      <c r="E235" s="240" t="s">
        <v>371</v>
      </c>
      <c r="F235" s="241" t="s">
        <v>372</v>
      </c>
      <c r="G235" s="242" t="s">
        <v>359</v>
      </c>
      <c r="H235" s="243">
        <v>9</v>
      </c>
      <c r="I235" s="244"/>
      <c r="J235" s="245">
        <f>ROUND(I235*H235,2)</f>
        <v>0</v>
      </c>
      <c r="K235" s="241" t="s">
        <v>19</v>
      </c>
      <c r="L235" s="246"/>
      <c r="M235" s="247" t="s">
        <v>19</v>
      </c>
      <c r="N235" s="248" t="s">
        <v>46</v>
      </c>
      <c r="O235" s="84"/>
      <c r="P235" s="215">
        <f>O235*H235</f>
        <v>0</v>
      </c>
      <c r="Q235" s="215">
        <v>0.00035</v>
      </c>
      <c r="R235" s="215">
        <f>Q235*H235</f>
        <v>0.00315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184</v>
      </c>
      <c r="AT235" s="217" t="s">
        <v>233</v>
      </c>
      <c r="AU235" s="217" t="s">
        <v>79</v>
      </c>
      <c r="AY235" s="17" t="s">
        <v>151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150</v>
      </c>
      <c r="BK235" s="218">
        <f>ROUND(I235*H235,2)</f>
        <v>0</v>
      </c>
      <c r="BL235" s="17" t="s">
        <v>150</v>
      </c>
      <c r="BM235" s="217" t="s">
        <v>596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372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79</v>
      </c>
    </row>
    <row r="237" s="12" customFormat="1">
      <c r="A237" s="12"/>
      <c r="B237" s="224"/>
      <c r="C237" s="225"/>
      <c r="D237" s="219" t="s">
        <v>159</v>
      </c>
      <c r="E237" s="226" t="s">
        <v>597</v>
      </c>
      <c r="F237" s="227" t="s">
        <v>598</v>
      </c>
      <c r="G237" s="225"/>
      <c r="H237" s="228">
        <v>9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34" t="s">
        <v>159</v>
      </c>
      <c r="AU237" s="234" t="s">
        <v>79</v>
      </c>
      <c r="AV237" s="12" t="s">
        <v>86</v>
      </c>
      <c r="AW237" s="12" t="s">
        <v>35</v>
      </c>
      <c r="AX237" s="12" t="s">
        <v>79</v>
      </c>
      <c r="AY237" s="234" t="s">
        <v>151</v>
      </c>
    </row>
    <row r="238" s="2" customFormat="1" ht="16.5" customHeight="1">
      <c r="A238" s="38"/>
      <c r="B238" s="39"/>
      <c r="C238" s="239" t="s">
        <v>171</v>
      </c>
      <c r="D238" s="239" t="s">
        <v>233</v>
      </c>
      <c r="E238" s="240" t="s">
        <v>599</v>
      </c>
      <c r="F238" s="241" t="s">
        <v>600</v>
      </c>
      <c r="G238" s="242" t="s">
        <v>359</v>
      </c>
      <c r="H238" s="243">
        <v>2</v>
      </c>
      <c r="I238" s="244"/>
      <c r="J238" s="245">
        <f>ROUND(I238*H238,2)</f>
        <v>0</v>
      </c>
      <c r="K238" s="241" t="s">
        <v>19</v>
      </c>
      <c r="L238" s="246"/>
      <c r="M238" s="247" t="s">
        <v>19</v>
      </c>
      <c r="N238" s="248" t="s">
        <v>46</v>
      </c>
      <c r="O238" s="84"/>
      <c r="P238" s="215">
        <f>O238*H238</f>
        <v>0</v>
      </c>
      <c r="Q238" s="215">
        <v>0.0050000000000000001</v>
      </c>
      <c r="R238" s="215">
        <f>Q238*H238</f>
        <v>0.01</v>
      </c>
      <c r="S238" s="215">
        <v>0</v>
      </c>
      <c r="T238" s="21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7" t="s">
        <v>184</v>
      </c>
      <c r="AT238" s="217" t="s">
        <v>233</v>
      </c>
      <c r="AU238" s="217" t="s">
        <v>79</v>
      </c>
      <c r="AY238" s="17" t="s">
        <v>151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7" t="s">
        <v>150</v>
      </c>
      <c r="BK238" s="218">
        <f>ROUND(I238*H238,2)</f>
        <v>0</v>
      </c>
      <c r="BL238" s="17" t="s">
        <v>150</v>
      </c>
      <c r="BM238" s="217" t="s">
        <v>601</v>
      </c>
    </row>
    <row r="239" s="2" customFormat="1">
      <c r="A239" s="38"/>
      <c r="B239" s="39"/>
      <c r="C239" s="40"/>
      <c r="D239" s="219" t="s">
        <v>157</v>
      </c>
      <c r="E239" s="40"/>
      <c r="F239" s="220" t="s">
        <v>600</v>
      </c>
      <c r="G239" s="40"/>
      <c r="H239" s="40"/>
      <c r="I239" s="221"/>
      <c r="J239" s="40"/>
      <c r="K239" s="40"/>
      <c r="L239" s="44"/>
      <c r="M239" s="222"/>
      <c r="N239" s="22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157</v>
      </c>
      <c r="AU239" s="17" t="s">
        <v>79</v>
      </c>
    </row>
    <row r="240" s="12" customFormat="1">
      <c r="A240" s="12"/>
      <c r="B240" s="224"/>
      <c r="C240" s="225"/>
      <c r="D240" s="219" t="s">
        <v>159</v>
      </c>
      <c r="E240" s="226" t="s">
        <v>602</v>
      </c>
      <c r="F240" s="227" t="s">
        <v>603</v>
      </c>
      <c r="G240" s="225"/>
      <c r="H240" s="228">
        <v>2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34" t="s">
        <v>159</v>
      </c>
      <c r="AU240" s="234" t="s">
        <v>79</v>
      </c>
      <c r="AV240" s="12" t="s">
        <v>86</v>
      </c>
      <c r="AW240" s="12" t="s">
        <v>35</v>
      </c>
      <c r="AX240" s="12" t="s">
        <v>79</v>
      </c>
      <c r="AY240" s="234" t="s">
        <v>151</v>
      </c>
    </row>
    <row r="241" s="2" customFormat="1" ht="16.5" customHeight="1">
      <c r="A241" s="38"/>
      <c r="B241" s="39"/>
      <c r="C241" s="239" t="s">
        <v>176</v>
      </c>
      <c r="D241" s="239" t="s">
        <v>233</v>
      </c>
      <c r="E241" s="240" t="s">
        <v>381</v>
      </c>
      <c r="F241" s="241" t="s">
        <v>382</v>
      </c>
      <c r="G241" s="242" t="s">
        <v>359</v>
      </c>
      <c r="H241" s="243">
        <v>3</v>
      </c>
      <c r="I241" s="244"/>
      <c r="J241" s="245">
        <f>ROUND(I241*H241,2)</f>
        <v>0</v>
      </c>
      <c r="K241" s="241" t="s">
        <v>19</v>
      </c>
      <c r="L241" s="246"/>
      <c r="M241" s="247" t="s">
        <v>19</v>
      </c>
      <c r="N241" s="248" t="s">
        <v>46</v>
      </c>
      <c r="O241" s="84"/>
      <c r="P241" s="215">
        <f>O241*H241</f>
        <v>0</v>
      </c>
      <c r="Q241" s="215">
        <v>0.0025000000000000001</v>
      </c>
      <c r="R241" s="215">
        <f>Q241*H241</f>
        <v>0.0074999999999999997</v>
      </c>
      <c r="S241" s="215">
        <v>0</v>
      </c>
      <c r="T241" s="21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7" t="s">
        <v>184</v>
      </c>
      <c r="AT241" s="217" t="s">
        <v>233</v>
      </c>
      <c r="AU241" s="217" t="s">
        <v>79</v>
      </c>
      <c r="AY241" s="17" t="s">
        <v>151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7" t="s">
        <v>150</v>
      </c>
      <c r="BK241" s="218">
        <f>ROUND(I241*H241,2)</f>
        <v>0</v>
      </c>
      <c r="BL241" s="17" t="s">
        <v>150</v>
      </c>
      <c r="BM241" s="217" t="s">
        <v>604</v>
      </c>
    </row>
    <row r="242" s="2" customFormat="1">
      <c r="A242" s="38"/>
      <c r="B242" s="39"/>
      <c r="C242" s="40"/>
      <c r="D242" s="219" t="s">
        <v>157</v>
      </c>
      <c r="E242" s="40"/>
      <c r="F242" s="220" t="s">
        <v>382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157</v>
      </c>
      <c r="AU242" s="17" t="s">
        <v>79</v>
      </c>
    </row>
    <row r="243" s="12" customFormat="1">
      <c r="A243" s="12"/>
      <c r="B243" s="224"/>
      <c r="C243" s="225"/>
      <c r="D243" s="219" t="s">
        <v>159</v>
      </c>
      <c r="E243" s="226" t="s">
        <v>605</v>
      </c>
      <c r="F243" s="227" t="s">
        <v>606</v>
      </c>
      <c r="G243" s="225"/>
      <c r="H243" s="228">
        <v>3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4" t="s">
        <v>159</v>
      </c>
      <c r="AU243" s="234" t="s">
        <v>79</v>
      </c>
      <c r="AV243" s="12" t="s">
        <v>86</v>
      </c>
      <c r="AW243" s="12" t="s">
        <v>35</v>
      </c>
      <c r="AX243" s="12" t="s">
        <v>79</v>
      </c>
      <c r="AY243" s="234" t="s">
        <v>151</v>
      </c>
    </row>
    <row r="244" s="2" customFormat="1" ht="16.5" customHeight="1">
      <c r="A244" s="38"/>
      <c r="B244" s="39"/>
      <c r="C244" s="239" t="s">
        <v>180</v>
      </c>
      <c r="D244" s="239" t="s">
        <v>233</v>
      </c>
      <c r="E244" s="240" t="s">
        <v>607</v>
      </c>
      <c r="F244" s="241" t="s">
        <v>608</v>
      </c>
      <c r="G244" s="242" t="s">
        <v>359</v>
      </c>
      <c r="H244" s="243">
        <v>1</v>
      </c>
      <c r="I244" s="244"/>
      <c r="J244" s="245">
        <f>ROUND(I244*H244,2)</f>
        <v>0</v>
      </c>
      <c r="K244" s="241" t="s">
        <v>19</v>
      </c>
      <c r="L244" s="246"/>
      <c r="M244" s="247" t="s">
        <v>19</v>
      </c>
      <c r="N244" s="248" t="s">
        <v>46</v>
      </c>
      <c r="O244" s="84"/>
      <c r="P244" s="215">
        <f>O244*H244</f>
        <v>0</v>
      </c>
      <c r="Q244" s="215">
        <v>0.0040000000000000001</v>
      </c>
      <c r="R244" s="215">
        <f>Q244*H244</f>
        <v>0.0040000000000000001</v>
      </c>
      <c r="S244" s="215">
        <v>0</v>
      </c>
      <c r="T244" s="21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7" t="s">
        <v>184</v>
      </c>
      <c r="AT244" s="217" t="s">
        <v>233</v>
      </c>
      <c r="AU244" s="217" t="s">
        <v>79</v>
      </c>
      <c r="AY244" s="17" t="s">
        <v>151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7" t="s">
        <v>150</v>
      </c>
      <c r="BK244" s="218">
        <f>ROUND(I244*H244,2)</f>
        <v>0</v>
      </c>
      <c r="BL244" s="17" t="s">
        <v>150</v>
      </c>
      <c r="BM244" s="217" t="s">
        <v>609</v>
      </c>
    </row>
    <row r="245" s="2" customFormat="1">
      <c r="A245" s="38"/>
      <c r="B245" s="39"/>
      <c r="C245" s="40"/>
      <c r="D245" s="219" t="s">
        <v>157</v>
      </c>
      <c r="E245" s="40"/>
      <c r="F245" s="220" t="s">
        <v>608</v>
      </c>
      <c r="G245" s="40"/>
      <c r="H245" s="40"/>
      <c r="I245" s="221"/>
      <c r="J245" s="40"/>
      <c r="K245" s="40"/>
      <c r="L245" s="44"/>
      <c r="M245" s="222"/>
      <c r="N245" s="223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157</v>
      </c>
      <c r="AU245" s="17" t="s">
        <v>79</v>
      </c>
    </row>
    <row r="246" s="12" customFormat="1">
      <c r="A246" s="12"/>
      <c r="B246" s="224"/>
      <c r="C246" s="225"/>
      <c r="D246" s="219" t="s">
        <v>159</v>
      </c>
      <c r="E246" s="226" t="s">
        <v>610</v>
      </c>
      <c r="F246" s="227" t="s">
        <v>611</v>
      </c>
      <c r="G246" s="225"/>
      <c r="H246" s="228">
        <v>1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34" t="s">
        <v>159</v>
      </c>
      <c r="AU246" s="234" t="s">
        <v>79</v>
      </c>
      <c r="AV246" s="12" t="s">
        <v>86</v>
      </c>
      <c r="AW246" s="12" t="s">
        <v>35</v>
      </c>
      <c r="AX246" s="12" t="s">
        <v>79</v>
      </c>
      <c r="AY246" s="234" t="s">
        <v>151</v>
      </c>
    </row>
    <row r="247" s="2" customFormat="1" ht="16.5" customHeight="1">
      <c r="A247" s="38"/>
      <c r="B247" s="39"/>
      <c r="C247" s="239" t="s">
        <v>184</v>
      </c>
      <c r="D247" s="239" t="s">
        <v>233</v>
      </c>
      <c r="E247" s="240" t="s">
        <v>612</v>
      </c>
      <c r="F247" s="241" t="s">
        <v>613</v>
      </c>
      <c r="G247" s="242" t="s">
        <v>359</v>
      </c>
      <c r="H247" s="243">
        <v>2</v>
      </c>
      <c r="I247" s="244"/>
      <c r="J247" s="245">
        <f>ROUND(I247*H247,2)</f>
        <v>0</v>
      </c>
      <c r="K247" s="241" t="s">
        <v>19</v>
      </c>
      <c r="L247" s="246"/>
      <c r="M247" s="247" t="s">
        <v>19</v>
      </c>
      <c r="N247" s="248" t="s">
        <v>46</v>
      </c>
      <c r="O247" s="84"/>
      <c r="P247" s="215">
        <f>O247*H247</f>
        <v>0</v>
      </c>
      <c r="Q247" s="215">
        <v>0.0012999999999999999</v>
      </c>
      <c r="R247" s="215">
        <f>Q247*H247</f>
        <v>0.0025999999999999999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184</v>
      </c>
      <c r="AT247" s="217" t="s">
        <v>233</v>
      </c>
      <c r="AU247" s="217" t="s">
        <v>79</v>
      </c>
      <c r="AY247" s="17" t="s">
        <v>151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150</v>
      </c>
      <c r="BK247" s="218">
        <f>ROUND(I247*H247,2)</f>
        <v>0</v>
      </c>
      <c r="BL247" s="17" t="s">
        <v>150</v>
      </c>
      <c r="BM247" s="217" t="s">
        <v>614</v>
      </c>
    </row>
    <row r="248" s="2" customFormat="1">
      <c r="A248" s="38"/>
      <c r="B248" s="39"/>
      <c r="C248" s="40"/>
      <c r="D248" s="219" t="s">
        <v>157</v>
      </c>
      <c r="E248" s="40"/>
      <c r="F248" s="220" t="s">
        <v>613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157</v>
      </c>
      <c r="AU248" s="17" t="s">
        <v>79</v>
      </c>
    </row>
    <row r="249" s="12" customFormat="1">
      <c r="A249" s="12"/>
      <c r="B249" s="224"/>
      <c r="C249" s="225"/>
      <c r="D249" s="219" t="s">
        <v>159</v>
      </c>
      <c r="E249" s="226" t="s">
        <v>615</v>
      </c>
      <c r="F249" s="227" t="s">
        <v>616</v>
      </c>
      <c r="G249" s="225"/>
      <c r="H249" s="228">
        <v>2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34" t="s">
        <v>159</v>
      </c>
      <c r="AU249" s="234" t="s">
        <v>79</v>
      </c>
      <c r="AV249" s="12" t="s">
        <v>86</v>
      </c>
      <c r="AW249" s="12" t="s">
        <v>35</v>
      </c>
      <c r="AX249" s="12" t="s">
        <v>79</v>
      </c>
      <c r="AY249" s="234" t="s">
        <v>151</v>
      </c>
    </row>
    <row r="250" s="2" customFormat="1" ht="16.5" customHeight="1">
      <c r="A250" s="38"/>
      <c r="B250" s="39"/>
      <c r="C250" s="239" t="s">
        <v>188</v>
      </c>
      <c r="D250" s="239" t="s">
        <v>233</v>
      </c>
      <c r="E250" s="240" t="s">
        <v>402</v>
      </c>
      <c r="F250" s="241" t="s">
        <v>403</v>
      </c>
      <c r="G250" s="242" t="s">
        <v>359</v>
      </c>
      <c r="H250" s="243">
        <v>1</v>
      </c>
      <c r="I250" s="244"/>
      <c r="J250" s="245">
        <f>ROUND(I250*H250,2)</f>
        <v>0</v>
      </c>
      <c r="K250" s="241" t="s">
        <v>19</v>
      </c>
      <c r="L250" s="246"/>
      <c r="M250" s="247" t="s">
        <v>19</v>
      </c>
      <c r="N250" s="248" t="s">
        <v>46</v>
      </c>
      <c r="O250" s="84"/>
      <c r="P250" s="215">
        <f>O250*H250</f>
        <v>0</v>
      </c>
      <c r="Q250" s="215">
        <v>0.0016999999999999999</v>
      </c>
      <c r="R250" s="215">
        <f>Q250*H250</f>
        <v>0.0016999999999999999</v>
      </c>
      <c r="S250" s="215">
        <v>0</v>
      </c>
      <c r="T250" s="21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7" t="s">
        <v>184</v>
      </c>
      <c r="AT250" s="217" t="s">
        <v>233</v>
      </c>
      <c r="AU250" s="217" t="s">
        <v>79</v>
      </c>
      <c r="AY250" s="17" t="s">
        <v>151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7" t="s">
        <v>150</v>
      </c>
      <c r="BK250" s="218">
        <f>ROUND(I250*H250,2)</f>
        <v>0</v>
      </c>
      <c r="BL250" s="17" t="s">
        <v>150</v>
      </c>
      <c r="BM250" s="217" t="s">
        <v>617</v>
      </c>
    </row>
    <row r="251" s="2" customFormat="1">
      <c r="A251" s="38"/>
      <c r="B251" s="39"/>
      <c r="C251" s="40"/>
      <c r="D251" s="219" t="s">
        <v>157</v>
      </c>
      <c r="E251" s="40"/>
      <c r="F251" s="220" t="s">
        <v>403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157</v>
      </c>
      <c r="AU251" s="17" t="s">
        <v>79</v>
      </c>
    </row>
    <row r="252" s="12" customFormat="1">
      <c r="A252" s="12"/>
      <c r="B252" s="224"/>
      <c r="C252" s="225"/>
      <c r="D252" s="219" t="s">
        <v>159</v>
      </c>
      <c r="E252" s="226" t="s">
        <v>618</v>
      </c>
      <c r="F252" s="227" t="s">
        <v>619</v>
      </c>
      <c r="G252" s="225"/>
      <c r="H252" s="228">
        <v>1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4" t="s">
        <v>159</v>
      </c>
      <c r="AU252" s="234" t="s">
        <v>79</v>
      </c>
      <c r="AV252" s="12" t="s">
        <v>86</v>
      </c>
      <c r="AW252" s="12" t="s">
        <v>35</v>
      </c>
      <c r="AX252" s="12" t="s">
        <v>79</v>
      </c>
      <c r="AY252" s="234" t="s">
        <v>151</v>
      </c>
    </row>
    <row r="253" s="2" customFormat="1" ht="16.5" customHeight="1">
      <c r="A253" s="38"/>
      <c r="B253" s="39"/>
      <c r="C253" s="239" t="s">
        <v>194</v>
      </c>
      <c r="D253" s="239" t="s">
        <v>233</v>
      </c>
      <c r="E253" s="240" t="s">
        <v>620</v>
      </c>
      <c r="F253" s="241" t="s">
        <v>621</v>
      </c>
      <c r="G253" s="242" t="s">
        <v>310</v>
      </c>
      <c r="H253" s="243">
        <v>20.5</v>
      </c>
      <c r="I253" s="244"/>
      <c r="J253" s="245">
        <f>ROUND(I253*H253,2)</f>
        <v>0</v>
      </c>
      <c r="K253" s="241" t="s">
        <v>19</v>
      </c>
      <c r="L253" s="246"/>
      <c r="M253" s="247" t="s">
        <v>19</v>
      </c>
      <c r="N253" s="248" t="s">
        <v>46</v>
      </c>
      <c r="O253" s="84"/>
      <c r="P253" s="215">
        <f>O253*H253</f>
        <v>0</v>
      </c>
      <c r="Q253" s="215">
        <v>0.048300000000000003</v>
      </c>
      <c r="R253" s="215">
        <f>Q253*H253</f>
        <v>0.99015000000000009</v>
      </c>
      <c r="S253" s="215">
        <v>0</v>
      </c>
      <c r="T253" s="21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7" t="s">
        <v>184</v>
      </c>
      <c r="AT253" s="217" t="s">
        <v>233</v>
      </c>
      <c r="AU253" s="217" t="s">
        <v>79</v>
      </c>
      <c r="AY253" s="17" t="s">
        <v>151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7" t="s">
        <v>150</v>
      </c>
      <c r="BK253" s="218">
        <f>ROUND(I253*H253,2)</f>
        <v>0</v>
      </c>
      <c r="BL253" s="17" t="s">
        <v>150</v>
      </c>
      <c r="BM253" s="217" t="s">
        <v>622</v>
      </c>
    </row>
    <row r="254" s="2" customFormat="1">
      <c r="A254" s="38"/>
      <c r="B254" s="39"/>
      <c r="C254" s="40"/>
      <c r="D254" s="219" t="s">
        <v>157</v>
      </c>
      <c r="E254" s="40"/>
      <c r="F254" s="220" t="s">
        <v>621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157</v>
      </c>
      <c r="AU254" s="17" t="s">
        <v>79</v>
      </c>
    </row>
    <row r="255" s="12" customFormat="1">
      <c r="A255" s="12"/>
      <c r="B255" s="224"/>
      <c r="C255" s="225"/>
      <c r="D255" s="219" t="s">
        <v>159</v>
      </c>
      <c r="E255" s="226" t="s">
        <v>623</v>
      </c>
      <c r="F255" s="227" t="s">
        <v>624</v>
      </c>
      <c r="G255" s="225"/>
      <c r="H255" s="228">
        <v>20.5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34" t="s">
        <v>159</v>
      </c>
      <c r="AU255" s="234" t="s">
        <v>79</v>
      </c>
      <c r="AV255" s="12" t="s">
        <v>86</v>
      </c>
      <c r="AW255" s="12" t="s">
        <v>35</v>
      </c>
      <c r="AX255" s="12" t="s">
        <v>79</v>
      </c>
      <c r="AY255" s="234" t="s">
        <v>151</v>
      </c>
    </row>
    <row r="256" s="2" customFormat="1" ht="16.5" customHeight="1">
      <c r="A256" s="38"/>
      <c r="B256" s="39"/>
      <c r="C256" s="239" t="s">
        <v>198</v>
      </c>
      <c r="D256" s="239" t="s">
        <v>233</v>
      </c>
      <c r="E256" s="240" t="s">
        <v>625</v>
      </c>
      <c r="F256" s="241" t="s">
        <v>626</v>
      </c>
      <c r="G256" s="242" t="s">
        <v>310</v>
      </c>
      <c r="H256" s="243">
        <v>10</v>
      </c>
      <c r="I256" s="244"/>
      <c r="J256" s="245">
        <f>ROUND(I256*H256,2)</f>
        <v>0</v>
      </c>
      <c r="K256" s="241" t="s">
        <v>19</v>
      </c>
      <c r="L256" s="246"/>
      <c r="M256" s="247" t="s">
        <v>19</v>
      </c>
      <c r="N256" s="248" t="s">
        <v>46</v>
      </c>
      <c r="O256" s="84"/>
      <c r="P256" s="215">
        <f>O256*H256</f>
        <v>0</v>
      </c>
      <c r="Q256" s="215">
        <v>0.065670000000000006</v>
      </c>
      <c r="R256" s="215">
        <f>Q256*H256</f>
        <v>0.65670000000000006</v>
      </c>
      <c r="S256" s="215">
        <v>0</v>
      </c>
      <c r="T256" s="21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7" t="s">
        <v>184</v>
      </c>
      <c r="AT256" s="217" t="s">
        <v>233</v>
      </c>
      <c r="AU256" s="217" t="s">
        <v>79</v>
      </c>
      <c r="AY256" s="17" t="s">
        <v>151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7" t="s">
        <v>150</v>
      </c>
      <c r="BK256" s="218">
        <f>ROUND(I256*H256,2)</f>
        <v>0</v>
      </c>
      <c r="BL256" s="17" t="s">
        <v>150</v>
      </c>
      <c r="BM256" s="217" t="s">
        <v>627</v>
      </c>
    </row>
    <row r="257" s="2" customFormat="1">
      <c r="A257" s="38"/>
      <c r="B257" s="39"/>
      <c r="C257" s="40"/>
      <c r="D257" s="219" t="s">
        <v>157</v>
      </c>
      <c r="E257" s="40"/>
      <c r="F257" s="220" t="s">
        <v>626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157</v>
      </c>
      <c r="AU257" s="17" t="s">
        <v>79</v>
      </c>
    </row>
    <row r="258" s="12" customFormat="1">
      <c r="A258" s="12"/>
      <c r="B258" s="224"/>
      <c r="C258" s="225"/>
      <c r="D258" s="219" t="s">
        <v>159</v>
      </c>
      <c r="E258" s="226" t="s">
        <v>628</v>
      </c>
      <c r="F258" s="227" t="s">
        <v>629</v>
      </c>
      <c r="G258" s="225"/>
      <c r="H258" s="228">
        <v>10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34" t="s">
        <v>159</v>
      </c>
      <c r="AU258" s="234" t="s">
        <v>79</v>
      </c>
      <c r="AV258" s="12" t="s">
        <v>86</v>
      </c>
      <c r="AW258" s="12" t="s">
        <v>35</v>
      </c>
      <c r="AX258" s="12" t="s">
        <v>79</v>
      </c>
      <c r="AY258" s="234" t="s">
        <v>151</v>
      </c>
    </row>
    <row r="259" s="2" customFormat="1" ht="16.5" customHeight="1">
      <c r="A259" s="38"/>
      <c r="B259" s="39"/>
      <c r="C259" s="239" t="s">
        <v>202</v>
      </c>
      <c r="D259" s="239" t="s">
        <v>233</v>
      </c>
      <c r="E259" s="240" t="s">
        <v>630</v>
      </c>
      <c r="F259" s="241" t="s">
        <v>631</v>
      </c>
      <c r="G259" s="242" t="s">
        <v>310</v>
      </c>
      <c r="H259" s="243">
        <v>51.5</v>
      </c>
      <c r="I259" s="244"/>
      <c r="J259" s="245">
        <f>ROUND(I259*H259,2)</f>
        <v>0</v>
      </c>
      <c r="K259" s="241" t="s">
        <v>19</v>
      </c>
      <c r="L259" s="246"/>
      <c r="M259" s="247" t="s">
        <v>19</v>
      </c>
      <c r="N259" s="248" t="s">
        <v>46</v>
      </c>
      <c r="O259" s="84"/>
      <c r="P259" s="215">
        <f>O259*H259</f>
        <v>0</v>
      </c>
      <c r="Q259" s="215">
        <v>0.080000000000000002</v>
      </c>
      <c r="R259" s="215">
        <f>Q259*H259</f>
        <v>4.1200000000000001</v>
      </c>
      <c r="S259" s="215">
        <v>0</v>
      </c>
      <c r="T259" s="21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7" t="s">
        <v>184</v>
      </c>
      <c r="AT259" s="217" t="s">
        <v>233</v>
      </c>
      <c r="AU259" s="217" t="s">
        <v>79</v>
      </c>
      <c r="AY259" s="17" t="s">
        <v>151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7" t="s">
        <v>150</v>
      </c>
      <c r="BK259" s="218">
        <f>ROUND(I259*H259,2)</f>
        <v>0</v>
      </c>
      <c r="BL259" s="17" t="s">
        <v>150</v>
      </c>
      <c r="BM259" s="217" t="s">
        <v>632</v>
      </c>
    </row>
    <row r="260" s="2" customFormat="1">
      <c r="A260" s="38"/>
      <c r="B260" s="39"/>
      <c r="C260" s="40"/>
      <c r="D260" s="219" t="s">
        <v>157</v>
      </c>
      <c r="E260" s="40"/>
      <c r="F260" s="220" t="s">
        <v>631</v>
      </c>
      <c r="G260" s="40"/>
      <c r="H260" s="40"/>
      <c r="I260" s="221"/>
      <c r="J260" s="40"/>
      <c r="K260" s="40"/>
      <c r="L260" s="44"/>
      <c r="M260" s="222"/>
      <c r="N260" s="223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157</v>
      </c>
      <c r="AU260" s="17" t="s">
        <v>79</v>
      </c>
    </row>
    <row r="261" s="2" customFormat="1" ht="16.5" customHeight="1">
      <c r="A261" s="38"/>
      <c r="B261" s="39"/>
      <c r="C261" s="239" t="s">
        <v>206</v>
      </c>
      <c r="D261" s="239" t="s">
        <v>233</v>
      </c>
      <c r="E261" s="240" t="s">
        <v>633</v>
      </c>
      <c r="F261" s="241" t="s">
        <v>634</v>
      </c>
      <c r="G261" s="242" t="s">
        <v>310</v>
      </c>
      <c r="H261" s="243">
        <v>69</v>
      </c>
      <c r="I261" s="244"/>
      <c r="J261" s="245">
        <f>ROUND(I261*H261,2)</f>
        <v>0</v>
      </c>
      <c r="K261" s="241" t="s">
        <v>19</v>
      </c>
      <c r="L261" s="246"/>
      <c r="M261" s="247" t="s">
        <v>19</v>
      </c>
      <c r="N261" s="248" t="s">
        <v>46</v>
      </c>
      <c r="O261" s="84"/>
      <c r="P261" s="215">
        <f>O261*H261</f>
        <v>0</v>
      </c>
      <c r="Q261" s="215">
        <v>0.048000000000000001</v>
      </c>
      <c r="R261" s="215">
        <f>Q261*H261</f>
        <v>3.3120000000000003</v>
      </c>
      <c r="S261" s="215">
        <v>0</v>
      </c>
      <c r="T261" s="21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7" t="s">
        <v>184</v>
      </c>
      <c r="AT261" s="217" t="s">
        <v>233</v>
      </c>
      <c r="AU261" s="217" t="s">
        <v>79</v>
      </c>
      <c r="AY261" s="17" t="s">
        <v>151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7" t="s">
        <v>150</v>
      </c>
      <c r="BK261" s="218">
        <f>ROUND(I261*H261,2)</f>
        <v>0</v>
      </c>
      <c r="BL261" s="17" t="s">
        <v>150</v>
      </c>
      <c r="BM261" s="217" t="s">
        <v>635</v>
      </c>
    </row>
    <row r="262" s="2" customFormat="1">
      <c r="A262" s="38"/>
      <c r="B262" s="39"/>
      <c r="C262" s="40"/>
      <c r="D262" s="219" t="s">
        <v>157</v>
      </c>
      <c r="E262" s="40"/>
      <c r="F262" s="220" t="s">
        <v>634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157</v>
      </c>
      <c r="AU262" s="17" t="s">
        <v>79</v>
      </c>
    </row>
    <row r="263" s="12" customFormat="1">
      <c r="A263" s="12"/>
      <c r="B263" s="224"/>
      <c r="C263" s="225"/>
      <c r="D263" s="219" t="s">
        <v>159</v>
      </c>
      <c r="E263" s="226" t="s">
        <v>636</v>
      </c>
      <c r="F263" s="227" t="s">
        <v>637</v>
      </c>
      <c r="G263" s="225"/>
      <c r="H263" s="228">
        <v>69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4" t="s">
        <v>159</v>
      </c>
      <c r="AU263" s="234" t="s">
        <v>79</v>
      </c>
      <c r="AV263" s="12" t="s">
        <v>86</v>
      </c>
      <c r="AW263" s="12" t="s">
        <v>35</v>
      </c>
      <c r="AX263" s="12" t="s">
        <v>79</v>
      </c>
      <c r="AY263" s="234" t="s">
        <v>151</v>
      </c>
    </row>
    <row r="264" s="2" customFormat="1" ht="16.5" customHeight="1">
      <c r="A264" s="38"/>
      <c r="B264" s="39"/>
      <c r="C264" s="239" t="s">
        <v>210</v>
      </c>
      <c r="D264" s="239" t="s">
        <v>233</v>
      </c>
      <c r="E264" s="240" t="s">
        <v>638</v>
      </c>
      <c r="F264" s="241" t="s">
        <v>639</v>
      </c>
      <c r="G264" s="242" t="s">
        <v>310</v>
      </c>
      <c r="H264" s="243">
        <v>2</v>
      </c>
      <c r="I264" s="244"/>
      <c r="J264" s="245">
        <f>ROUND(I264*H264,2)</f>
        <v>0</v>
      </c>
      <c r="K264" s="241" t="s">
        <v>19</v>
      </c>
      <c r="L264" s="246"/>
      <c r="M264" s="247" t="s">
        <v>19</v>
      </c>
      <c r="N264" s="248" t="s">
        <v>46</v>
      </c>
      <c r="O264" s="84"/>
      <c r="P264" s="215">
        <f>O264*H264</f>
        <v>0</v>
      </c>
      <c r="Q264" s="215">
        <v>0.14999999999999999</v>
      </c>
      <c r="R264" s="215">
        <f>Q264*H264</f>
        <v>0.29999999999999999</v>
      </c>
      <c r="S264" s="215">
        <v>0</v>
      </c>
      <c r="T264" s="21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7" t="s">
        <v>184</v>
      </c>
      <c r="AT264" s="217" t="s">
        <v>233</v>
      </c>
      <c r="AU264" s="217" t="s">
        <v>79</v>
      </c>
      <c r="AY264" s="17" t="s">
        <v>151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7" t="s">
        <v>150</v>
      </c>
      <c r="BK264" s="218">
        <f>ROUND(I264*H264,2)</f>
        <v>0</v>
      </c>
      <c r="BL264" s="17" t="s">
        <v>150</v>
      </c>
      <c r="BM264" s="217" t="s">
        <v>640</v>
      </c>
    </row>
    <row r="265" s="2" customFormat="1">
      <c r="A265" s="38"/>
      <c r="B265" s="39"/>
      <c r="C265" s="40"/>
      <c r="D265" s="219" t="s">
        <v>157</v>
      </c>
      <c r="E265" s="40"/>
      <c r="F265" s="220" t="s">
        <v>639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157</v>
      </c>
      <c r="AU265" s="17" t="s">
        <v>79</v>
      </c>
    </row>
    <row r="266" s="12" customFormat="1">
      <c r="A266" s="12"/>
      <c r="B266" s="224"/>
      <c r="C266" s="225"/>
      <c r="D266" s="219" t="s">
        <v>159</v>
      </c>
      <c r="E266" s="226" t="s">
        <v>641</v>
      </c>
      <c r="F266" s="227" t="s">
        <v>642</v>
      </c>
      <c r="G266" s="225"/>
      <c r="H266" s="228">
        <v>2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34" t="s">
        <v>159</v>
      </c>
      <c r="AU266" s="234" t="s">
        <v>79</v>
      </c>
      <c r="AV266" s="12" t="s">
        <v>86</v>
      </c>
      <c r="AW266" s="12" t="s">
        <v>35</v>
      </c>
      <c r="AX266" s="12" t="s">
        <v>79</v>
      </c>
      <c r="AY266" s="234" t="s">
        <v>151</v>
      </c>
    </row>
    <row r="267" s="2" customFormat="1" ht="16.5" customHeight="1">
      <c r="A267" s="38"/>
      <c r="B267" s="39"/>
      <c r="C267" s="239" t="s">
        <v>214</v>
      </c>
      <c r="D267" s="239" t="s">
        <v>233</v>
      </c>
      <c r="E267" s="240" t="s">
        <v>643</v>
      </c>
      <c r="F267" s="241" t="s">
        <v>644</v>
      </c>
      <c r="G267" s="242" t="s">
        <v>310</v>
      </c>
      <c r="H267" s="243">
        <v>28</v>
      </c>
      <c r="I267" s="244"/>
      <c r="J267" s="245">
        <f>ROUND(I267*H267,2)</f>
        <v>0</v>
      </c>
      <c r="K267" s="241" t="s">
        <v>19</v>
      </c>
      <c r="L267" s="246"/>
      <c r="M267" s="247" t="s">
        <v>19</v>
      </c>
      <c r="N267" s="248" t="s">
        <v>46</v>
      </c>
      <c r="O267" s="84"/>
      <c r="P267" s="215">
        <f>O267*H267</f>
        <v>0</v>
      </c>
      <c r="Q267" s="215">
        <v>0.22500000000000001</v>
      </c>
      <c r="R267" s="215">
        <f>Q267*H267</f>
        <v>6.2999999999999998</v>
      </c>
      <c r="S267" s="215">
        <v>0</v>
      </c>
      <c r="T267" s="21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7" t="s">
        <v>184</v>
      </c>
      <c r="AT267" s="217" t="s">
        <v>233</v>
      </c>
      <c r="AU267" s="217" t="s">
        <v>79</v>
      </c>
      <c r="AY267" s="17" t="s">
        <v>151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7" t="s">
        <v>150</v>
      </c>
      <c r="BK267" s="218">
        <f>ROUND(I267*H267,2)</f>
        <v>0</v>
      </c>
      <c r="BL267" s="17" t="s">
        <v>150</v>
      </c>
      <c r="BM267" s="217" t="s">
        <v>645</v>
      </c>
    </row>
    <row r="268" s="2" customFormat="1">
      <c r="A268" s="38"/>
      <c r="B268" s="39"/>
      <c r="C268" s="40"/>
      <c r="D268" s="219" t="s">
        <v>157</v>
      </c>
      <c r="E268" s="40"/>
      <c r="F268" s="220" t="s">
        <v>644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157</v>
      </c>
      <c r="AU268" s="17" t="s">
        <v>79</v>
      </c>
    </row>
    <row r="269" s="12" customFormat="1">
      <c r="A269" s="12"/>
      <c r="B269" s="224"/>
      <c r="C269" s="225"/>
      <c r="D269" s="219" t="s">
        <v>159</v>
      </c>
      <c r="E269" s="226" t="s">
        <v>646</v>
      </c>
      <c r="F269" s="227" t="s">
        <v>647</v>
      </c>
      <c r="G269" s="225"/>
      <c r="H269" s="228">
        <v>28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34" t="s">
        <v>159</v>
      </c>
      <c r="AU269" s="234" t="s">
        <v>79</v>
      </c>
      <c r="AV269" s="12" t="s">
        <v>86</v>
      </c>
      <c r="AW269" s="12" t="s">
        <v>35</v>
      </c>
      <c r="AX269" s="12" t="s">
        <v>79</v>
      </c>
      <c r="AY269" s="234" t="s">
        <v>151</v>
      </c>
    </row>
    <row r="270" s="2" customFormat="1" ht="16.5" customHeight="1">
      <c r="A270" s="38"/>
      <c r="B270" s="39"/>
      <c r="C270" s="206" t="s">
        <v>218</v>
      </c>
      <c r="D270" s="206" t="s">
        <v>152</v>
      </c>
      <c r="E270" s="207" t="s">
        <v>407</v>
      </c>
      <c r="F270" s="208" t="s">
        <v>408</v>
      </c>
      <c r="G270" s="209" t="s">
        <v>359</v>
      </c>
      <c r="H270" s="210">
        <v>9</v>
      </c>
      <c r="I270" s="211"/>
      <c r="J270" s="212">
        <f>ROUND(I270*H270,2)</f>
        <v>0</v>
      </c>
      <c r="K270" s="208" t="s">
        <v>19</v>
      </c>
      <c r="L270" s="44"/>
      <c r="M270" s="213" t="s">
        <v>19</v>
      </c>
      <c r="N270" s="214" t="s">
        <v>46</v>
      </c>
      <c r="O270" s="84"/>
      <c r="P270" s="215">
        <f>O270*H270</f>
        <v>0</v>
      </c>
      <c r="Q270" s="215">
        <v>0.00069999999999999999</v>
      </c>
      <c r="R270" s="215">
        <f>Q270*H270</f>
        <v>0.0063</v>
      </c>
      <c r="S270" s="215">
        <v>0</v>
      </c>
      <c r="T270" s="21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7" t="s">
        <v>150</v>
      </c>
      <c r="AT270" s="217" t="s">
        <v>152</v>
      </c>
      <c r="AU270" s="217" t="s">
        <v>79</v>
      </c>
      <c r="AY270" s="17" t="s">
        <v>151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7" t="s">
        <v>150</v>
      </c>
      <c r="BK270" s="218">
        <f>ROUND(I270*H270,2)</f>
        <v>0</v>
      </c>
      <c r="BL270" s="17" t="s">
        <v>150</v>
      </c>
      <c r="BM270" s="217" t="s">
        <v>648</v>
      </c>
    </row>
    <row r="271" s="2" customFormat="1">
      <c r="A271" s="38"/>
      <c r="B271" s="39"/>
      <c r="C271" s="40"/>
      <c r="D271" s="219" t="s">
        <v>157</v>
      </c>
      <c r="E271" s="40"/>
      <c r="F271" s="220" t="s">
        <v>408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157</v>
      </c>
      <c r="AU271" s="17" t="s">
        <v>79</v>
      </c>
    </row>
    <row r="272" s="12" customFormat="1">
      <c r="A272" s="12"/>
      <c r="B272" s="224"/>
      <c r="C272" s="225"/>
      <c r="D272" s="219" t="s">
        <v>159</v>
      </c>
      <c r="E272" s="226" t="s">
        <v>649</v>
      </c>
      <c r="F272" s="227" t="s">
        <v>598</v>
      </c>
      <c r="G272" s="225"/>
      <c r="H272" s="228">
        <v>9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34" t="s">
        <v>159</v>
      </c>
      <c r="AU272" s="234" t="s">
        <v>79</v>
      </c>
      <c r="AV272" s="12" t="s">
        <v>86</v>
      </c>
      <c r="AW272" s="12" t="s">
        <v>35</v>
      </c>
      <c r="AX272" s="12" t="s">
        <v>79</v>
      </c>
      <c r="AY272" s="234" t="s">
        <v>151</v>
      </c>
    </row>
    <row r="273" s="2" customFormat="1" ht="16.5" customHeight="1">
      <c r="A273" s="38"/>
      <c r="B273" s="39"/>
      <c r="C273" s="206" t="s">
        <v>222</v>
      </c>
      <c r="D273" s="206" t="s">
        <v>152</v>
      </c>
      <c r="E273" s="207" t="s">
        <v>411</v>
      </c>
      <c r="F273" s="208" t="s">
        <v>412</v>
      </c>
      <c r="G273" s="209" t="s">
        <v>359</v>
      </c>
      <c r="H273" s="210">
        <v>7</v>
      </c>
      <c r="I273" s="211"/>
      <c r="J273" s="212">
        <f>ROUND(I273*H273,2)</f>
        <v>0</v>
      </c>
      <c r="K273" s="208" t="s">
        <v>19</v>
      </c>
      <c r="L273" s="44"/>
      <c r="M273" s="213" t="s">
        <v>19</v>
      </c>
      <c r="N273" s="214" t="s">
        <v>46</v>
      </c>
      <c r="O273" s="84"/>
      <c r="P273" s="215">
        <f>O273*H273</f>
        <v>0</v>
      </c>
      <c r="Q273" s="215">
        <v>0.11241</v>
      </c>
      <c r="R273" s="215">
        <f>Q273*H273</f>
        <v>0.78686999999999996</v>
      </c>
      <c r="S273" s="215">
        <v>0</v>
      </c>
      <c r="T273" s="21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7" t="s">
        <v>150</v>
      </c>
      <c r="AT273" s="217" t="s">
        <v>152</v>
      </c>
      <c r="AU273" s="217" t="s">
        <v>79</v>
      </c>
      <c r="AY273" s="17" t="s">
        <v>151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7" t="s">
        <v>150</v>
      </c>
      <c r="BK273" s="218">
        <f>ROUND(I273*H273,2)</f>
        <v>0</v>
      </c>
      <c r="BL273" s="17" t="s">
        <v>150</v>
      </c>
      <c r="BM273" s="217" t="s">
        <v>650</v>
      </c>
    </row>
    <row r="274" s="2" customFormat="1">
      <c r="A274" s="38"/>
      <c r="B274" s="39"/>
      <c r="C274" s="40"/>
      <c r="D274" s="219" t="s">
        <v>157</v>
      </c>
      <c r="E274" s="40"/>
      <c r="F274" s="220" t="s">
        <v>412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157</v>
      </c>
      <c r="AU274" s="17" t="s">
        <v>79</v>
      </c>
    </row>
    <row r="275" s="12" customFormat="1">
      <c r="A275" s="12"/>
      <c r="B275" s="224"/>
      <c r="C275" s="225"/>
      <c r="D275" s="219" t="s">
        <v>159</v>
      </c>
      <c r="E275" s="226" t="s">
        <v>651</v>
      </c>
      <c r="F275" s="227" t="s">
        <v>652</v>
      </c>
      <c r="G275" s="225"/>
      <c r="H275" s="228">
        <v>7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34" t="s">
        <v>159</v>
      </c>
      <c r="AU275" s="234" t="s">
        <v>79</v>
      </c>
      <c r="AV275" s="12" t="s">
        <v>86</v>
      </c>
      <c r="AW275" s="12" t="s">
        <v>35</v>
      </c>
      <c r="AX275" s="12" t="s">
        <v>79</v>
      </c>
      <c r="AY275" s="234" t="s">
        <v>151</v>
      </c>
    </row>
    <row r="276" s="2" customFormat="1" ht="16.5" customHeight="1">
      <c r="A276" s="38"/>
      <c r="B276" s="39"/>
      <c r="C276" s="206" t="s">
        <v>503</v>
      </c>
      <c r="D276" s="206" t="s">
        <v>152</v>
      </c>
      <c r="E276" s="207" t="s">
        <v>653</v>
      </c>
      <c r="F276" s="208" t="s">
        <v>654</v>
      </c>
      <c r="G276" s="209" t="s">
        <v>248</v>
      </c>
      <c r="H276" s="210">
        <v>94</v>
      </c>
      <c r="I276" s="211"/>
      <c r="J276" s="212">
        <f>ROUND(I276*H276,2)</f>
        <v>0</v>
      </c>
      <c r="K276" s="208" t="s">
        <v>19</v>
      </c>
      <c r="L276" s="44"/>
      <c r="M276" s="213" t="s">
        <v>19</v>
      </c>
      <c r="N276" s="214" t="s">
        <v>46</v>
      </c>
      <c r="O276" s="84"/>
      <c r="P276" s="215">
        <f>O276*H276</f>
        <v>0</v>
      </c>
      <c r="Q276" s="215">
        <v>0.0025999999999999999</v>
      </c>
      <c r="R276" s="215">
        <f>Q276*H276</f>
        <v>0.24439999999999998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150</v>
      </c>
      <c r="AT276" s="217" t="s">
        <v>152</v>
      </c>
      <c r="AU276" s="217" t="s">
        <v>79</v>
      </c>
      <c r="AY276" s="17" t="s">
        <v>151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150</v>
      </c>
      <c r="BK276" s="218">
        <f>ROUND(I276*H276,2)</f>
        <v>0</v>
      </c>
      <c r="BL276" s="17" t="s">
        <v>150</v>
      </c>
      <c r="BM276" s="217" t="s">
        <v>655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654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79</v>
      </c>
    </row>
    <row r="278" s="12" customFormat="1">
      <c r="A278" s="12"/>
      <c r="B278" s="224"/>
      <c r="C278" s="225"/>
      <c r="D278" s="219" t="s">
        <v>159</v>
      </c>
      <c r="E278" s="226" t="s">
        <v>656</v>
      </c>
      <c r="F278" s="227" t="s">
        <v>657</v>
      </c>
      <c r="G278" s="225"/>
      <c r="H278" s="228">
        <v>94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4" t="s">
        <v>159</v>
      </c>
      <c r="AU278" s="234" t="s">
        <v>79</v>
      </c>
      <c r="AV278" s="12" t="s">
        <v>86</v>
      </c>
      <c r="AW278" s="12" t="s">
        <v>35</v>
      </c>
      <c r="AX278" s="12" t="s">
        <v>79</v>
      </c>
      <c r="AY278" s="234" t="s">
        <v>151</v>
      </c>
    </row>
    <row r="279" s="2" customFormat="1" ht="16.5" customHeight="1">
      <c r="A279" s="38"/>
      <c r="B279" s="39"/>
      <c r="C279" s="206" t="s">
        <v>506</v>
      </c>
      <c r="D279" s="206" t="s">
        <v>152</v>
      </c>
      <c r="E279" s="207" t="s">
        <v>658</v>
      </c>
      <c r="F279" s="208" t="s">
        <v>659</v>
      </c>
      <c r="G279" s="209" t="s">
        <v>310</v>
      </c>
      <c r="H279" s="210">
        <v>30</v>
      </c>
      <c r="I279" s="211"/>
      <c r="J279" s="212">
        <f>ROUND(I279*H279,2)</f>
        <v>0</v>
      </c>
      <c r="K279" s="208" t="s">
        <v>19</v>
      </c>
      <c r="L279" s="44"/>
      <c r="M279" s="213" t="s">
        <v>19</v>
      </c>
      <c r="N279" s="214" t="s">
        <v>46</v>
      </c>
      <c r="O279" s="84"/>
      <c r="P279" s="215">
        <f>O279*H279</f>
        <v>0</v>
      </c>
      <c r="Q279" s="215">
        <v>0.20219000000000001</v>
      </c>
      <c r="R279" s="215">
        <f>Q279*H279</f>
        <v>6.0657000000000005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150</v>
      </c>
      <c r="AT279" s="217" t="s">
        <v>152</v>
      </c>
      <c r="AU279" s="217" t="s">
        <v>79</v>
      </c>
      <c r="AY279" s="17" t="s">
        <v>151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150</v>
      </c>
      <c r="BK279" s="218">
        <f>ROUND(I279*H279,2)</f>
        <v>0</v>
      </c>
      <c r="BL279" s="17" t="s">
        <v>150</v>
      </c>
      <c r="BM279" s="217" t="s">
        <v>660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659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79</v>
      </c>
    </row>
    <row r="281" s="12" customFormat="1">
      <c r="A281" s="12"/>
      <c r="B281" s="224"/>
      <c r="C281" s="225"/>
      <c r="D281" s="219" t="s">
        <v>159</v>
      </c>
      <c r="E281" s="226" t="s">
        <v>661</v>
      </c>
      <c r="F281" s="227" t="s">
        <v>662</v>
      </c>
      <c r="G281" s="225"/>
      <c r="H281" s="228">
        <v>30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34" t="s">
        <v>159</v>
      </c>
      <c r="AU281" s="234" t="s">
        <v>79</v>
      </c>
      <c r="AV281" s="12" t="s">
        <v>86</v>
      </c>
      <c r="AW281" s="12" t="s">
        <v>35</v>
      </c>
      <c r="AX281" s="12" t="s">
        <v>79</v>
      </c>
      <c r="AY281" s="234" t="s">
        <v>151</v>
      </c>
    </row>
    <row r="282" s="2" customFormat="1" ht="16.5" customHeight="1">
      <c r="A282" s="38"/>
      <c r="B282" s="39"/>
      <c r="C282" s="206" t="s">
        <v>510</v>
      </c>
      <c r="D282" s="206" t="s">
        <v>152</v>
      </c>
      <c r="E282" s="207" t="s">
        <v>663</v>
      </c>
      <c r="F282" s="208" t="s">
        <v>664</v>
      </c>
      <c r="G282" s="209" t="s">
        <v>310</v>
      </c>
      <c r="H282" s="210">
        <v>82</v>
      </c>
      <c r="I282" s="211"/>
      <c r="J282" s="212">
        <f>ROUND(I282*H282,2)</f>
        <v>0</v>
      </c>
      <c r="K282" s="208" t="s">
        <v>19</v>
      </c>
      <c r="L282" s="44"/>
      <c r="M282" s="213" t="s">
        <v>19</v>
      </c>
      <c r="N282" s="214" t="s">
        <v>46</v>
      </c>
      <c r="O282" s="84"/>
      <c r="P282" s="215">
        <f>O282*H282</f>
        <v>0</v>
      </c>
      <c r="Q282" s="215">
        <v>0.15540000000000001</v>
      </c>
      <c r="R282" s="215">
        <f>Q282*H282</f>
        <v>12.742800000000001</v>
      </c>
      <c r="S282" s="215">
        <v>0</v>
      </c>
      <c r="T282" s="21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150</v>
      </c>
      <c r="AT282" s="217" t="s">
        <v>152</v>
      </c>
      <c r="AU282" s="217" t="s">
        <v>79</v>
      </c>
      <c r="AY282" s="17" t="s">
        <v>151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150</v>
      </c>
      <c r="BK282" s="218">
        <f>ROUND(I282*H282,2)</f>
        <v>0</v>
      </c>
      <c r="BL282" s="17" t="s">
        <v>150</v>
      </c>
      <c r="BM282" s="217" t="s">
        <v>665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664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79</v>
      </c>
    </row>
    <row r="284" s="2" customFormat="1" ht="16.5" customHeight="1">
      <c r="A284" s="38"/>
      <c r="B284" s="39"/>
      <c r="C284" s="206" t="s">
        <v>7</v>
      </c>
      <c r="D284" s="206" t="s">
        <v>152</v>
      </c>
      <c r="E284" s="207" t="s">
        <v>666</v>
      </c>
      <c r="F284" s="208" t="s">
        <v>667</v>
      </c>
      <c r="G284" s="209" t="s">
        <v>310</v>
      </c>
      <c r="H284" s="210">
        <v>69</v>
      </c>
      <c r="I284" s="211"/>
      <c r="J284" s="212">
        <f>ROUND(I284*H284,2)</f>
        <v>0</v>
      </c>
      <c r="K284" s="208" t="s">
        <v>19</v>
      </c>
      <c r="L284" s="44"/>
      <c r="M284" s="213" t="s">
        <v>19</v>
      </c>
      <c r="N284" s="214" t="s">
        <v>46</v>
      </c>
      <c r="O284" s="84"/>
      <c r="P284" s="215">
        <f>O284*H284</f>
        <v>0</v>
      </c>
      <c r="Q284" s="215">
        <v>0.10095</v>
      </c>
      <c r="R284" s="215">
        <f>Q284*H284</f>
        <v>6.9655499999999995</v>
      </c>
      <c r="S284" s="215">
        <v>0</v>
      </c>
      <c r="T284" s="21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7" t="s">
        <v>150</v>
      </c>
      <c r="AT284" s="217" t="s">
        <v>152</v>
      </c>
      <c r="AU284" s="217" t="s">
        <v>79</v>
      </c>
      <c r="AY284" s="17" t="s">
        <v>151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7" t="s">
        <v>150</v>
      </c>
      <c r="BK284" s="218">
        <f>ROUND(I284*H284,2)</f>
        <v>0</v>
      </c>
      <c r="BL284" s="17" t="s">
        <v>150</v>
      </c>
      <c r="BM284" s="217" t="s">
        <v>668</v>
      </c>
    </row>
    <row r="285" s="2" customFormat="1">
      <c r="A285" s="38"/>
      <c r="B285" s="39"/>
      <c r="C285" s="40"/>
      <c r="D285" s="219" t="s">
        <v>157</v>
      </c>
      <c r="E285" s="40"/>
      <c r="F285" s="220" t="s">
        <v>667</v>
      </c>
      <c r="G285" s="40"/>
      <c r="H285" s="40"/>
      <c r="I285" s="221"/>
      <c r="J285" s="40"/>
      <c r="K285" s="40"/>
      <c r="L285" s="44"/>
      <c r="M285" s="222"/>
      <c r="N285" s="223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157</v>
      </c>
      <c r="AU285" s="17" t="s">
        <v>79</v>
      </c>
    </row>
    <row r="286" s="12" customFormat="1">
      <c r="A286" s="12"/>
      <c r="B286" s="224"/>
      <c r="C286" s="225"/>
      <c r="D286" s="219" t="s">
        <v>159</v>
      </c>
      <c r="E286" s="226" t="s">
        <v>669</v>
      </c>
      <c r="F286" s="227" t="s">
        <v>637</v>
      </c>
      <c r="G286" s="225"/>
      <c r="H286" s="228">
        <v>69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34" t="s">
        <v>159</v>
      </c>
      <c r="AU286" s="234" t="s">
        <v>79</v>
      </c>
      <c r="AV286" s="12" t="s">
        <v>86</v>
      </c>
      <c r="AW286" s="12" t="s">
        <v>35</v>
      </c>
      <c r="AX286" s="12" t="s">
        <v>79</v>
      </c>
      <c r="AY286" s="234" t="s">
        <v>151</v>
      </c>
    </row>
    <row r="287" s="2" customFormat="1" ht="16.5" customHeight="1">
      <c r="A287" s="38"/>
      <c r="B287" s="39"/>
      <c r="C287" s="206" t="s">
        <v>517</v>
      </c>
      <c r="D287" s="206" t="s">
        <v>152</v>
      </c>
      <c r="E287" s="207" t="s">
        <v>670</v>
      </c>
      <c r="F287" s="208" t="s">
        <v>671</v>
      </c>
      <c r="G287" s="209" t="s">
        <v>254</v>
      </c>
      <c r="H287" s="210">
        <v>6.7400000000000002</v>
      </c>
      <c r="I287" s="211"/>
      <c r="J287" s="212">
        <f>ROUND(I287*H287,2)</f>
        <v>0</v>
      </c>
      <c r="K287" s="208" t="s">
        <v>19</v>
      </c>
      <c r="L287" s="44"/>
      <c r="M287" s="213" t="s">
        <v>19</v>
      </c>
      <c r="N287" s="214" t="s">
        <v>46</v>
      </c>
      <c r="O287" s="84"/>
      <c r="P287" s="215">
        <f>O287*H287</f>
        <v>0</v>
      </c>
      <c r="Q287" s="215">
        <v>2.2563399999999998</v>
      </c>
      <c r="R287" s="215">
        <f>Q287*H287</f>
        <v>15.207731599999999</v>
      </c>
      <c r="S287" s="215">
        <v>0</v>
      </c>
      <c r="T287" s="21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7" t="s">
        <v>150</v>
      </c>
      <c r="AT287" s="217" t="s">
        <v>152</v>
      </c>
      <c r="AU287" s="217" t="s">
        <v>79</v>
      </c>
      <c r="AY287" s="17" t="s">
        <v>151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7" t="s">
        <v>150</v>
      </c>
      <c r="BK287" s="218">
        <f>ROUND(I287*H287,2)</f>
        <v>0</v>
      </c>
      <c r="BL287" s="17" t="s">
        <v>150</v>
      </c>
      <c r="BM287" s="217" t="s">
        <v>672</v>
      </c>
    </row>
    <row r="288" s="2" customFormat="1">
      <c r="A288" s="38"/>
      <c r="B288" s="39"/>
      <c r="C288" s="40"/>
      <c r="D288" s="219" t="s">
        <v>157</v>
      </c>
      <c r="E288" s="40"/>
      <c r="F288" s="220" t="s">
        <v>671</v>
      </c>
      <c r="G288" s="40"/>
      <c r="H288" s="40"/>
      <c r="I288" s="221"/>
      <c r="J288" s="40"/>
      <c r="K288" s="40"/>
      <c r="L288" s="44"/>
      <c r="M288" s="222"/>
      <c r="N288" s="223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157</v>
      </c>
      <c r="AU288" s="17" t="s">
        <v>79</v>
      </c>
    </row>
    <row r="289" s="12" customFormat="1">
      <c r="A289" s="12"/>
      <c r="B289" s="224"/>
      <c r="C289" s="225"/>
      <c r="D289" s="219" t="s">
        <v>159</v>
      </c>
      <c r="E289" s="226" t="s">
        <v>673</v>
      </c>
      <c r="F289" s="227" t="s">
        <v>674</v>
      </c>
      <c r="G289" s="225"/>
      <c r="H289" s="228">
        <v>6.7400000000000002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34" t="s">
        <v>159</v>
      </c>
      <c r="AU289" s="234" t="s">
        <v>79</v>
      </c>
      <c r="AV289" s="12" t="s">
        <v>86</v>
      </c>
      <c r="AW289" s="12" t="s">
        <v>35</v>
      </c>
      <c r="AX289" s="12" t="s">
        <v>79</v>
      </c>
      <c r="AY289" s="234" t="s">
        <v>151</v>
      </c>
    </row>
    <row r="290" s="11" customFormat="1" ht="25.92" customHeight="1">
      <c r="A290" s="11"/>
      <c r="B290" s="192"/>
      <c r="C290" s="193"/>
      <c r="D290" s="194" t="s">
        <v>72</v>
      </c>
      <c r="E290" s="195" t="s">
        <v>425</v>
      </c>
      <c r="F290" s="195" t="s">
        <v>426</v>
      </c>
      <c r="G290" s="193"/>
      <c r="H290" s="193"/>
      <c r="I290" s="196"/>
      <c r="J290" s="197">
        <f>BK290</f>
        <v>0</v>
      </c>
      <c r="K290" s="193"/>
      <c r="L290" s="198"/>
      <c r="M290" s="199"/>
      <c r="N290" s="200"/>
      <c r="O290" s="200"/>
      <c r="P290" s="201">
        <f>SUM(P291:P301)</f>
        <v>0</v>
      </c>
      <c r="Q290" s="200"/>
      <c r="R290" s="201">
        <f>SUM(R291:R301)</f>
        <v>0</v>
      </c>
      <c r="S290" s="200"/>
      <c r="T290" s="202">
        <f>SUM(T291:T301)</f>
        <v>0</v>
      </c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R290" s="203" t="s">
        <v>150</v>
      </c>
      <c r="AT290" s="204" t="s">
        <v>72</v>
      </c>
      <c r="AU290" s="204" t="s">
        <v>8</v>
      </c>
      <c r="AY290" s="203" t="s">
        <v>151</v>
      </c>
      <c r="BK290" s="205">
        <f>SUM(BK291:BK301)</f>
        <v>0</v>
      </c>
    </row>
    <row r="291" s="2" customFormat="1" ht="24.15" customHeight="1">
      <c r="A291" s="38"/>
      <c r="B291" s="39"/>
      <c r="C291" s="206" t="s">
        <v>79</v>
      </c>
      <c r="D291" s="206" t="s">
        <v>152</v>
      </c>
      <c r="E291" s="207" t="s">
        <v>427</v>
      </c>
      <c r="F291" s="208" t="s">
        <v>428</v>
      </c>
      <c r="G291" s="209" t="s">
        <v>242</v>
      </c>
      <c r="H291" s="210">
        <v>30.359999999999999</v>
      </c>
      <c r="I291" s="211"/>
      <c r="J291" s="212">
        <f>ROUND(I291*H291,2)</f>
        <v>0</v>
      </c>
      <c r="K291" s="208" t="s">
        <v>19</v>
      </c>
      <c r="L291" s="44"/>
      <c r="M291" s="213" t="s">
        <v>19</v>
      </c>
      <c r="N291" s="214" t="s">
        <v>46</v>
      </c>
      <c r="O291" s="84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7" t="s">
        <v>150</v>
      </c>
      <c r="AT291" s="217" t="s">
        <v>152</v>
      </c>
      <c r="AU291" s="217" t="s">
        <v>79</v>
      </c>
      <c r="AY291" s="17" t="s">
        <v>151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7" t="s">
        <v>150</v>
      </c>
      <c r="BK291" s="218">
        <f>ROUND(I291*H291,2)</f>
        <v>0</v>
      </c>
      <c r="BL291" s="17" t="s">
        <v>150</v>
      </c>
      <c r="BM291" s="217" t="s">
        <v>675</v>
      </c>
    </row>
    <row r="292" s="2" customFormat="1">
      <c r="A292" s="38"/>
      <c r="B292" s="39"/>
      <c r="C292" s="40"/>
      <c r="D292" s="219" t="s">
        <v>157</v>
      </c>
      <c r="E292" s="40"/>
      <c r="F292" s="220" t="s">
        <v>428</v>
      </c>
      <c r="G292" s="40"/>
      <c r="H292" s="40"/>
      <c r="I292" s="221"/>
      <c r="J292" s="40"/>
      <c r="K292" s="40"/>
      <c r="L292" s="44"/>
      <c r="M292" s="222"/>
      <c r="N292" s="223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157</v>
      </c>
      <c r="AU292" s="17" t="s">
        <v>79</v>
      </c>
    </row>
    <row r="293" s="12" customFormat="1">
      <c r="A293" s="12"/>
      <c r="B293" s="224"/>
      <c r="C293" s="225"/>
      <c r="D293" s="219" t="s">
        <v>159</v>
      </c>
      <c r="E293" s="226" t="s">
        <v>676</v>
      </c>
      <c r="F293" s="227" t="s">
        <v>677</v>
      </c>
      <c r="G293" s="225"/>
      <c r="H293" s="228">
        <v>30.359999999999999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34" t="s">
        <v>159</v>
      </c>
      <c r="AU293" s="234" t="s">
        <v>79</v>
      </c>
      <c r="AV293" s="12" t="s">
        <v>86</v>
      </c>
      <c r="AW293" s="12" t="s">
        <v>35</v>
      </c>
      <c r="AX293" s="12" t="s">
        <v>79</v>
      </c>
      <c r="AY293" s="234" t="s">
        <v>151</v>
      </c>
    </row>
    <row r="294" s="2" customFormat="1" ht="16.5" customHeight="1">
      <c r="A294" s="38"/>
      <c r="B294" s="39"/>
      <c r="C294" s="206" t="s">
        <v>86</v>
      </c>
      <c r="D294" s="206" t="s">
        <v>152</v>
      </c>
      <c r="E294" s="207" t="s">
        <v>432</v>
      </c>
      <c r="F294" s="208" t="s">
        <v>433</v>
      </c>
      <c r="G294" s="209" t="s">
        <v>242</v>
      </c>
      <c r="H294" s="210">
        <v>30.359999999999999</v>
      </c>
      <c r="I294" s="211"/>
      <c r="J294" s="212">
        <f>ROUND(I294*H294,2)</f>
        <v>0</v>
      </c>
      <c r="K294" s="208" t="s">
        <v>19</v>
      </c>
      <c r="L294" s="44"/>
      <c r="M294" s="213" t="s">
        <v>19</v>
      </c>
      <c r="N294" s="214" t="s">
        <v>46</v>
      </c>
      <c r="O294" s="84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7" t="s">
        <v>150</v>
      </c>
      <c r="AT294" s="217" t="s">
        <v>152</v>
      </c>
      <c r="AU294" s="217" t="s">
        <v>79</v>
      </c>
      <c r="AY294" s="17" t="s">
        <v>151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7" t="s">
        <v>150</v>
      </c>
      <c r="BK294" s="218">
        <f>ROUND(I294*H294,2)</f>
        <v>0</v>
      </c>
      <c r="BL294" s="17" t="s">
        <v>150</v>
      </c>
      <c r="BM294" s="217" t="s">
        <v>678</v>
      </c>
    </row>
    <row r="295" s="2" customFormat="1">
      <c r="A295" s="38"/>
      <c r="B295" s="39"/>
      <c r="C295" s="40"/>
      <c r="D295" s="219" t="s">
        <v>157</v>
      </c>
      <c r="E295" s="40"/>
      <c r="F295" s="220" t="s">
        <v>433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157</v>
      </c>
      <c r="AU295" s="17" t="s">
        <v>79</v>
      </c>
    </row>
    <row r="296" s="2" customFormat="1" ht="16.5" customHeight="1">
      <c r="A296" s="38"/>
      <c r="B296" s="39"/>
      <c r="C296" s="206" t="s">
        <v>164</v>
      </c>
      <c r="D296" s="206" t="s">
        <v>152</v>
      </c>
      <c r="E296" s="207" t="s">
        <v>435</v>
      </c>
      <c r="F296" s="208" t="s">
        <v>436</v>
      </c>
      <c r="G296" s="209" t="s">
        <v>242</v>
      </c>
      <c r="H296" s="210">
        <v>455.39999999999998</v>
      </c>
      <c r="I296" s="211"/>
      <c r="J296" s="212">
        <f>ROUND(I296*H296,2)</f>
        <v>0</v>
      </c>
      <c r="K296" s="208" t="s">
        <v>19</v>
      </c>
      <c r="L296" s="44"/>
      <c r="M296" s="213" t="s">
        <v>19</v>
      </c>
      <c r="N296" s="214" t="s">
        <v>46</v>
      </c>
      <c r="O296" s="84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7" t="s">
        <v>150</v>
      </c>
      <c r="AT296" s="217" t="s">
        <v>152</v>
      </c>
      <c r="AU296" s="217" t="s">
        <v>79</v>
      </c>
      <c r="AY296" s="17" t="s">
        <v>151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7" t="s">
        <v>150</v>
      </c>
      <c r="BK296" s="218">
        <f>ROUND(I296*H296,2)</f>
        <v>0</v>
      </c>
      <c r="BL296" s="17" t="s">
        <v>150</v>
      </c>
      <c r="BM296" s="217" t="s">
        <v>679</v>
      </c>
    </row>
    <row r="297" s="2" customFormat="1">
      <c r="A297" s="38"/>
      <c r="B297" s="39"/>
      <c r="C297" s="40"/>
      <c r="D297" s="219" t="s">
        <v>157</v>
      </c>
      <c r="E297" s="40"/>
      <c r="F297" s="220" t="s">
        <v>436</v>
      </c>
      <c r="G297" s="40"/>
      <c r="H297" s="40"/>
      <c r="I297" s="221"/>
      <c r="J297" s="40"/>
      <c r="K297" s="40"/>
      <c r="L297" s="44"/>
      <c r="M297" s="222"/>
      <c r="N297" s="223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157</v>
      </c>
      <c r="AU297" s="17" t="s">
        <v>79</v>
      </c>
    </row>
    <row r="298" s="12" customFormat="1">
      <c r="A298" s="12"/>
      <c r="B298" s="224"/>
      <c r="C298" s="225"/>
      <c r="D298" s="219" t="s">
        <v>159</v>
      </c>
      <c r="E298" s="226" t="s">
        <v>680</v>
      </c>
      <c r="F298" s="227" t="s">
        <v>681</v>
      </c>
      <c r="G298" s="225"/>
      <c r="H298" s="228">
        <v>455.39999999999998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34" t="s">
        <v>159</v>
      </c>
      <c r="AU298" s="234" t="s">
        <v>79</v>
      </c>
      <c r="AV298" s="12" t="s">
        <v>86</v>
      </c>
      <c r="AW298" s="12" t="s">
        <v>35</v>
      </c>
      <c r="AX298" s="12" t="s">
        <v>79</v>
      </c>
      <c r="AY298" s="234" t="s">
        <v>151</v>
      </c>
    </row>
    <row r="299" s="2" customFormat="1" ht="16.5" customHeight="1">
      <c r="A299" s="38"/>
      <c r="B299" s="39"/>
      <c r="C299" s="206" t="s">
        <v>150</v>
      </c>
      <c r="D299" s="206" t="s">
        <v>152</v>
      </c>
      <c r="E299" s="207" t="s">
        <v>438</v>
      </c>
      <c r="F299" s="208" t="s">
        <v>439</v>
      </c>
      <c r="G299" s="209" t="s">
        <v>242</v>
      </c>
      <c r="H299" s="210">
        <v>30.359999999999999</v>
      </c>
      <c r="I299" s="211"/>
      <c r="J299" s="212">
        <f>ROUND(I299*H299,2)</f>
        <v>0</v>
      </c>
      <c r="K299" s="208" t="s">
        <v>19</v>
      </c>
      <c r="L299" s="44"/>
      <c r="M299" s="213" t="s">
        <v>19</v>
      </c>
      <c r="N299" s="214" t="s">
        <v>46</v>
      </c>
      <c r="O299" s="84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7" t="s">
        <v>150</v>
      </c>
      <c r="AT299" s="217" t="s">
        <v>152</v>
      </c>
      <c r="AU299" s="217" t="s">
        <v>79</v>
      </c>
      <c r="AY299" s="17" t="s">
        <v>151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7" t="s">
        <v>150</v>
      </c>
      <c r="BK299" s="218">
        <f>ROUND(I299*H299,2)</f>
        <v>0</v>
      </c>
      <c r="BL299" s="17" t="s">
        <v>150</v>
      </c>
      <c r="BM299" s="217" t="s">
        <v>682</v>
      </c>
    </row>
    <row r="300" s="2" customFormat="1">
      <c r="A300" s="38"/>
      <c r="B300" s="39"/>
      <c r="C300" s="40"/>
      <c r="D300" s="219" t="s">
        <v>157</v>
      </c>
      <c r="E300" s="40"/>
      <c r="F300" s="220" t="s">
        <v>439</v>
      </c>
      <c r="G300" s="40"/>
      <c r="H300" s="40"/>
      <c r="I300" s="221"/>
      <c r="J300" s="40"/>
      <c r="K300" s="40"/>
      <c r="L300" s="44"/>
      <c r="M300" s="222"/>
      <c r="N300" s="223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157</v>
      </c>
      <c r="AU300" s="17" t="s">
        <v>79</v>
      </c>
    </row>
    <row r="301" s="12" customFormat="1">
      <c r="A301" s="12"/>
      <c r="B301" s="224"/>
      <c r="C301" s="225"/>
      <c r="D301" s="219" t="s">
        <v>159</v>
      </c>
      <c r="E301" s="226" t="s">
        <v>683</v>
      </c>
      <c r="F301" s="227" t="s">
        <v>684</v>
      </c>
      <c r="G301" s="225"/>
      <c r="H301" s="228">
        <v>30.359999999999999</v>
      </c>
      <c r="I301" s="229"/>
      <c r="J301" s="225"/>
      <c r="K301" s="225"/>
      <c r="L301" s="230"/>
      <c r="M301" s="259"/>
      <c r="N301" s="260"/>
      <c r="O301" s="260"/>
      <c r="P301" s="260"/>
      <c r="Q301" s="260"/>
      <c r="R301" s="260"/>
      <c r="S301" s="260"/>
      <c r="T301" s="261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34" t="s">
        <v>159</v>
      </c>
      <c r="AU301" s="234" t="s">
        <v>79</v>
      </c>
      <c r="AV301" s="12" t="s">
        <v>86</v>
      </c>
      <c r="AW301" s="12" t="s">
        <v>35</v>
      </c>
      <c r="AX301" s="12" t="s">
        <v>79</v>
      </c>
      <c r="AY301" s="234" t="s">
        <v>151</v>
      </c>
    </row>
    <row r="302" s="2" customFormat="1" ht="6.96" customHeight="1">
      <c r="A302" s="38"/>
      <c r="B302" s="59"/>
      <c r="C302" s="60"/>
      <c r="D302" s="60"/>
      <c r="E302" s="60"/>
      <c r="F302" s="60"/>
      <c r="G302" s="60"/>
      <c r="H302" s="60"/>
      <c r="I302" s="60"/>
      <c r="J302" s="60"/>
      <c r="K302" s="60"/>
      <c r="L302" s="44"/>
      <c r="M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</row>
  </sheetData>
  <sheetProtection sheet="1" autoFilter="0" formatColumns="0" formatRows="0" objects="1" scenarios="1" spinCount="100000" saltValue="sJVY99dKGsFhj/mxD3sRgnN7FJ3bTH4KL+z9O6R539vbk798NhUBsi6YdD+J0phBXmx/XD5G0kI2rwMIIfIM+w==" hashValue="FdIsXcmrAtCHaSMKqg9VSMu+neoE6e6CT7yz5z6sBPpFlE4wFQPayv/N9J4/KWGMEh9x1zXKWibLjW6quPKlVA==" algorithmName="SHA-512" password="CC35"/>
  <autoFilter ref="C89:K3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  <c r="AZ2" s="138" t="s">
        <v>610</v>
      </c>
      <c r="BA2" s="138" t="s">
        <v>610</v>
      </c>
      <c r="BB2" s="138" t="s">
        <v>19</v>
      </c>
      <c r="BC2" s="138" t="s">
        <v>685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686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ROUND(J92,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ROUND((SUM(BE92:BE296)),  2)</f>
        <v>0</v>
      </c>
      <c r="G35" s="38"/>
      <c r="H35" s="38"/>
      <c r="I35" s="158">
        <v>0.20999999999999999</v>
      </c>
      <c r="J35" s="157">
        <f>ROUND(((SUM(BE92:BE296))*I35),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ROUND((SUM(BF92:BF296)),  2)</f>
        <v>0</v>
      </c>
      <c r="G36" s="38"/>
      <c r="H36" s="38"/>
      <c r="I36" s="158">
        <v>0</v>
      </c>
      <c r="J36" s="157">
        <f>ROUND(((SUM(BF92:BF296))*I36),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ROUND((SUM(BG92:BG296)),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ROUND((SUM(BH92:BH296)),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ROUND((SUM(BI92:BI296)),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101.3   - Zpevněné plochy - účelová komunikace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J92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227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228</v>
      </c>
      <c r="E65" s="178"/>
      <c r="F65" s="178"/>
      <c r="G65" s="178"/>
      <c r="H65" s="178"/>
      <c r="I65" s="178"/>
      <c r="J65" s="179">
        <f>J159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687</v>
      </c>
      <c r="E66" s="178"/>
      <c r="F66" s="178"/>
      <c r="G66" s="178"/>
      <c r="H66" s="178"/>
      <c r="I66" s="178"/>
      <c r="J66" s="179">
        <f>J163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688</v>
      </c>
      <c r="E67" s="178"/>
      <c r="F67" s="178"/>
      <c r="G67" s="178"/>
      <c r="H67" s="178"/>
      <c r="I67" s="178"/>
      <c r="J67" s="179">
        <f>J170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229</v>
      </c>
      <c r="E68" s="178"/>
      <c r="F68" s="178"/>
      <c r="G68" s="178"/>
      <c r="H68" s="178"/>
      <c r="I68" s="178"/>
      <c r="J68" s="179">
        <f>J183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134</v>
      </c>
      <c r="E69" s="178"/>
      <c r="F69" s="178"/>
      <c r="G69" s="178"/>
      <c r="H69" s="178"/>
      <c r="I69" s="178"/>
      <c r="J69" s="179">
        <f>J227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230</v>
      </c>
      <c r="E70" s="178"/>
      <c r="F70" s="178"/>
      <c r="G70" s="178"/>
      <c r="H70" s="178"/>
      <c r="I70" s="178"/>
      <c r="J70" s="179">
        <f>J284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135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70" t="str">
        <f>E7</f>
        <v>VD Les Království, rekonstrukce komunikace a zpevněných ploch</v>
      </c>
      <c r="F80" s="32"/>
      <c r="G80" s="32"/>
      <c r="H80" s="32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127</v>
      </c>
      <c r="D81" s="22"/>
      <c r="E81" s="22"/>
      <c r="F81" s="22"/>
      <c r="G81" s="22"/>
      <c r="H81" s="22"/>
      <c r="I81" s="22"/>
      <c r="J81" s="22"/>
      <c r="K81" s="22"/>
      <c r="L81" s="20"/>
    </row>
    <row r="82" s="2" customFormat="1" ht="16.5" customHeight="1">
      <c r="A82" s="38"/>
      <c r="B82" s="39"/>
      <c r="C82" s="40"/>
      <c r="D82" s="40"/>
      <c r="E82" s="170" t="s">
        <v>128</v>
      </c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129</v>
      </c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E11</f>
        <v xml:space="preserve">SO 101.3   - Zpevněné plochy - účelová komunikace</v>
      </c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F14</f>
        <v>Les Království</v>
      </c>
      <c r="G86" s="40"/>
      <c r="H86" s="40"/>
      <c r="I86" s="32" t="s">
        <v>23</v>
      </c>
      <c r="J86" s="72" t="str">
        <f>IF(J14="","",J14)</f>
        <v>21.12.2023</v>
      </c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E17</f>
        <v>Povodí Labe, státní podnik</v>
      </c>
      <c r="G88" s="40"/>
      <c r="H88" s="40"/>
      <c r="I88" s="32" t="s">
        <v>33</v>
      </c>
      <c r="J88" s="36" t="str">
        <f>E23</f>
        <v xml:space="preserve"> 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31</v>
      </c>
      <c r="D89" s="40"/>
      <c r="E89" s="40"/>
      <c r="F89" s="27" t="str">
        <f>IF(E20="","",E20)</f>
        <v>Vyplň údaj</v>
      </c>
      <c r="G89" s="40"/>
      <c r="H89" s="40"/>
      <c r="I89" s="32" t="s">
        <v>36</v>
      </c>
      <c r="J89" s="36" t="str">
        <f>E26</f>
        <v xml:space="preserve"> </v>
      </c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0" customFormat="1" ht="29.28" customHeight="1">
      <c r="A91" s="181"/>
      <c r="B91" s="182"/>
      <c r="C91" s="183" t="s">
        <v>136</v>
      </c>
      <c r="D91" s="184" t="s">
        <v>58</v>
      </c>
      <c r="E91" s="184" t="s">
        <v>54</v>
      </c>
      <c r="F91" s="184" t="s">
        <v>55</v>
      </c>
      <c r="G91" s="184" t="s">
        <v>137</v>
      </c>
      <c r="H91" s="184" t="s">
        <v>138</v>
      </c>
      <c r="I91" s="184" t="s">
        <v>139</v>
      </c>
      <c r="J91" s="184" t="s">
        <v>133</v>
      </c>
      <c r="K91" s="185" t="s">
        <v>140</v>
      </c>
      <c r="L91" s="186"/>
      <c r="M91" s="92" t="s">
        <v>19</v>
      </c>
      <c r="N91" s="93" t="s">
        <v>43</v>
      </c>
      <c r="O91" s="93" t="s">
        <v>141</v>
      </c>
      <c r="P91" s="93" t="s">
        <v>142</v>
      </c>
      <c r="Q91" s="93" t="s">
        <v>143</v>
      </c>
      <c r="R91" s="93" t="s">
        <v>144</v>
      </c>
      <c r="S91" s="93" t="s">
        <v>145</v>
      </c>
      <c r="T91" s="94" t="s">
        <v>146</v>
      </c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</row>
    <row r="92" s="2" customFormat="1" ht="22.8" customHeight="1">
      <c r="A92" s="38"/>
      <c r="B92" s="39"/>
      <c r="C92" s="99" t="s">
        <v>147</v>
      </c>
      <c r="D92" s="40"/>
      <c r="E92" s="40"/>
      <c r="F92" s="40"/>
      <c r="G92" s="40"/>
      <c r="H92" s="40"/>
      <c r="I92" s="40"/>
      <c r="J92" s="187">
        <f>BK92</f>
        <v>0</v>
      </c>
      <c r="K92" s="40"/>
      <c r="L92" s="44"/>
      <c r="M92" s="95"/>
      <c r="N92" s="188"/>
      <c r="O92" s="96"/>
      <c r="P92" s="189">
        <f>P93+P159+P163+P170+P183+P227+P284</f>
        <v>0</v>
      </c>
      <c r="Q92" s="96"/>
      <c r="R92" s="189">
        <f>R93+R159+R163+R170+R183+R227+R284</f>
        <v>270.95374992000001</v>
      </c>
      <c r="S92" s="96"/>
      <c r="T92" s="190">
        <f>T93+T159+T163+T170+T183+T227+T284</f>
        <v>118.68000000000001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81</v>
      </c>
      <c r="BK92" s="191">
        <f>BK93+BK159+BK163+BK170+BK183+BK227+BK284</f>
        <v>0</v>
      </c>
    </row>
    <row r="93" s="11" customFormat="1" ht="25.92" customHeight="1">
      <c r="A93" s="11"/>
      <c r="B93" s="192"/>
      <c r="C93" s="193"/>
      <c r="D93" s="194" t="s">
        <v>72</v>
      </c>
      <c r="E93" s="195" t="s">
        <v>231</v>
      </c>
      <c r="F93" s="195" t="s">
        <v>232</v>
      </c>
      <c r="G93" s="193"/>
      <c r="H93" s="193"/>
      <c r="I93" s="196"/>
      <c r="J93" s="197">
        <f>BK93</f>
        <v>0</v>
      </c>
      <c r="K93" s="193"/>
      <c r="L93" s="198"/>
      <c r="M93" s="199"/>
      <c r="N93" s="200"/>
      <c r="O93" s="200"/>
      <c r="P93" s="201">
        <f>SUM(P94:P158)</f>
        <v>0</v>
      </c>
      <c r="Q93" s="200"/>
      <c r="R93" s="201">
        <f>SUM(R94:R158)</f>
        <v>44.951525000000004</v>
      </c>
      <c r="S93" s="200"/>
      <c r="T93" s="202">
        <f>SUM(T94:T158)</f>
        <v>118.68000000000001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3" t="s">
        <v>150</v>
      </c>
      <c r="AT93" s="204" t="s">
        <v>72</v>
      </c>
      <c r="AU93" s="204" t="s">
        <v>8</v>
      </c>
      <c r="AY93" s="203" t="s">
        <v>151</v>
      </c>
      <c r="BK93" s="205">
        <f>SUM(BK94:BK158)</f>
        <v>0</v>
      </c>
    </row>
    <row r="94" s="2" customFormat="1" ht="16.5" customHeight="1">
      <c r="A94" s="38"/>
      <c r="B94" s="39"/>
      <c r="C94" s="239" t="s">
        <v>79</v>
      </c>
      <c r="D94" s="239" t="s">
        <v>233</v>
      </c>
      <c r="E94" s="240" t="s">
        <v>234</v>
      </c>
      <c r="F94" s="241" t="s">
        <v>235</v>
      </c>
      <c r="G94" s="242" t="s">
        <v>236</v>
      </c>
      <c r="H94" s="243">
        <v>14.244999999999999</v>
      </c>
      <c r="I94" s="244"/>
      <c r="J94" s="245">
        <f>ROUND(I94*H94,2)</f>
        <v>0</v>
      </c>
      <c r="K94" s="241" t="s">
        <v>19</v>
      </c>
      <c r="L94" s="246"/>
      <c r="M94" s="247" t="s">
        <v>19</v>
      </c>
      <c r="N94" s="248" t="s">
        <v>46</v>
      </c>
      <c r="O94" s="84"/>
      <c r="P94" s="215">
        <f>O94*H94</f>
        <v>0</v>
      </c>
      <c r="Q94" s="215">
        <v>0.001</v>
      </c>
      <c r="R94" s="215">
        <f>Q94*H94</f>
        <v>0.014244999999999999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184</v>
      </c>
      <c r="AT94" s="217" t="s">
        <v>233</v>
      </c>
      <c r="AU94" s="217" t="s">
        <v>79</v>
      </c>
      <c r="AY94" s="17" t="s">
        <v>151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150</v>
      </c>
      <c r="BK94" s="218">
        <f>ROUND(I94*H94,2)</f>
        <v>0</v>
      </c>
      <c r="BL94" s="17" t="s">
        <v>150</v>
      </c>
      <c r="BM94" s="217" t="s">
        <v>689</v>
      </c>
    </row>
    <row r="95" s="2" customFormat="1">
      <c r="A95" s="38"/>
      <c r="B95" s="39"/>
      <c r="C95" s="40"/>
      <c r="D95" s="219" t="s">
        <v>157</v>
      </c>
      <c r="E95" s="40"/>
      <c r="F95" s="220" t="s">
        <v>235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157</v>
      </c>
      <c r="AU95" s="17" t="s">
        <v>79</v>
      </c>
    </row>
    <row r="96" s="12" customFormat="1">
      <c r="A96" s="12"/>
      <c r="B96" s="224"/>
      <c r="C96" s="225"/>
      <c r="D96" s="219" t="s">
        <v>159</v>
      </c>
      <c r="E96" s="226" t="s">
        <v>306</v>
      </c>
      <c r="F96" s="227" t="s">
        <v>690</v>
      </c>
      <c r="G96" s="225"/>
      <c r="H96" s="228">
        <v>14.244999999999999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34" t="s">
        <v>159</v>
      </c>
      <c r="AU96" s="234" t="s">
        <v>79</v>
      </c>
      <c r="AV96" s="12" t="s">
        <v>86</v>
      </c>
      <c r="AW96" s="12" t="s">
        <v>35</v>
      </c>
      <c r="AX96" s="12" t="s">
        <v>79</v>
      </c>
      <c r="AY96" s="234" t="s">
        <v>151</v>
      </c>
    </row>
    <row r="97" s="2" customFormat="1" ht="16.5" customHeight="1">
      <c r="A97" s="38"/>
      <c r="B97" s="39"/>
      <c r="C97" s="239" t="s">
        <v>86</v>
      </c>
      <c r="D97" s="239" t="s">
        <v>233</v>
      </c>
      <c r="E97" s="240" t="s">
        <v>240</v>
      </c>
      <c r="F97" s="241" t="s">
        <v>241</v>
      </c>
      <c r="G97" s="242" t="s">
        <v>242</v>
      </c>
      <c r="H97" s="243">
        <v>44.896000000000001</v>
      </c>
      <c r="I97" s="244"/>
      <c r="J97" s="245">
        <f>ROUND(I97*H97,2)</f>
        <v>0</v>
      </c>
      <c r="K97" s="241" t="s">
        <v>19</v>
      </c>
      <c r="L97" s="246"/>
      <c r="M97" s="247" t="s">
        <v>19</v>
      </c>
      <c r="N97" s="248" t="s">
        <v>46</v>
      </c>
      <c r="O97" s="84"/>
      <c r="P97" s="215">
        <f>O97*H97</f>
        <v>0</v>
      </c>
      <c r="Q97" s="215">
        <v>1</v>
      </c>
      <c r="R97" s="215">
        <f>Q97*H97</f>
        <v>44.896000000000001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184</v>
      </c>
      <c r="AT97" s="217" t="s">
        <v>233</v>
      </c>
      <c r="AU97" s="217" t="s">
        <v>79</v>
      </c>
      <c r="AY97" s="17" t="s">
        <v>151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150</v>
      </c>
      <c r="BK97" s="218">
        <f>ROUND(I97*H97,2)</f>
        <v>0</v>
      </c>
      <c r="BL97" s="17" t="s">
        <v>150</v>
      </c>
      <c r="BM97" s="217" t="s">
        <v>691</v>
      </c>
    </row>
    <row r="98" s="2" customFormat="1">
      <c r="A98" s="38"/>
      <c r="B98" s="39"/>
      <c r="C98" s="40"/>
      <c r="D98" s="219" t="s">
        <v>157</v>
      </c>
      <c r="E98" s="40"/>
      <c r="F98" s="220" t="s">
        <v>241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79</v>
      </c>
    </row>
    <row r="99" s="12" customFormat="1">
      <c r="A99" s="12"/>
      <c r="B99" s="224"/>
      <c r="C99" s="225"/>
      <c r="D99" s="219" t="s">
        <v>159</v>
      </c>
      <c r="E99" s="226" t="s">
        <v>312</v>
      </c>
      <c r="F99" s="227" t="s">
        <v>692</v>
      </c>
      <c r="G99" s="225"/>
      <c r="H99" s="228">
        <v>40.25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34" t="s">
        <v>159</v>
      </c>
      <c r="AU99" s="234" t="s">
        <v>79</v>
      </c>
      <c r="AV99" s="12" t="s">
        <v>86</v>
      </c>
      <c r="AW99" s="12" t="s">
        <v>35</v>
      </c>
      <c r="AX99" s="12" t="s">
        <v>8</v>
      </c>
      <c r="AY99" s="234" t="s">
        <v>151</v>
      </c>
    </row>
    <row r="100" s="12" customFormat="1">
      <c r="A100" s="12"/>
      <c r="B100" s="224"/>
      <c r="C100" s="225"/>
      <c r="D100" s="219" t="s">
        <v>159</v>
      </c>
      <c r="E100" s="226" t="s">
        <v>693</v>
      </c>
      <c r="F100" s="227" t="s">
        <v>694</v>
      </c>
      <c r="G100" s="225"/>
      <c r="H100" s="228">
        <v>4.6459999999999999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4" t="s">
        <v>159</v>
      </c>
      <c r="AU100" s="234" t="s">
        <v>79</v>
      </c>
      <c r="AV100" s="12" t="s">
        <v>86</v>
      </c>
      <c r="AW100" s="12" t="s">
        <v>35</v>
      </c>
      <c r="AX100" s="12" t="s">
        <v>8</v>
      </c>
      <c r="AY100" s="234" t="s">
        <v>151</v>
      </c>
    </row>
    <row r="101" s="14" customFormat="1">
      <c r="A101" s="14"/>
      <c r="B101" s="262"/>
      <c r="C101" s="263"/>
      <c r="D101" s="219" t="s">
        <v>159</v>
      </c>
      <c r="E101" s="264" t="s">
        <v>19</v>
      </c>
      <c r="F101" s="265" t="s">
        <v>695</v>
      </c>
      <c r="G101" s="263"/>
      <c r="H101" s="266">
        <v>44.896000000000001</v>
      </c>
      <c r="I101" s="267"/>
      <c r="J101" s="263"/>
      <c r="K101" s="263"/>
      <c r="L101" s="268"/>
      <c r="M101" s="269"/>
      <c r="N101" s="270"/>
      <c r="O101" s="270"/>
      <c r="P101" s="270"/>
      <c r="Q101" s="270"/>
      <c r="R101" s="270"/>
      <c r="S101" s="270"/>
      <c r="T101" s="27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72" t="s">
        <v>159</v>
      </c>
      <c r="AU101" s="272" t="s">
        <v>79</v>
      </c>
      <c r="AV101" s="14" t="s">
        <v>150</v>
      </c>
      <c r="AW101" s="14" t="s">
        <v>35</v>
      </c>
      <c r="AX101" s="14" t="s">
        <v>79</v>
      </c>
      <c r="AY101" s="272" t="s">
        <v>151</v>
      </c>
    </row>
    <row r="102" s="2" customFormat="1" ht="21.75" customHeight="1">
      <c r="A102" s="38"/>
      <c r="B102" s="39"/>
      <c r="C102" s="206" t="s">
        <v>164</v>
      </c>
      <c r="D102" s="206" t="s">
        <v>152</v>
      </c>
      <c r="E102" s="207" t="s">
        <v>451</v>
      </c>
      <c r="F102" s="208" t="s">
        <v>452</v>
      </c>
      <c r="G102" s="209" t="s">
        <v>248</v>
      </c>
      <c r="H102" s="210">
        <v>100</v>
      </c>
      <c r="I102" s="211"/>
      <c r="J102" s="212">
        <f>ROUND(I102*H102,2)</f>
        <v>0</v>
      </c>
      <c r="K102" s="208" t="s">
        <v>19</v>
      </c>
      <c r="L102" s="44"/>
      <c r="M102" s="213" t="s">
        <v>19</v>
      </c>
      <c r="N102" s="214" t="s">
        <v>46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150</v>
      </c>
      <c r="AT102" s="217" t="s">
        <v>152</v>
      </c>
      <c r="AU102" s="217" t="s">
        <v>79</v>
      </c>
      <c r="AY102" s="17" t="s">
        <v>151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150</v>
      </c>
      <c r="BK102" s="218">
        <f>ROUND(I102*H102,2)</f>
        <v>0</v>
      </c>
      <c r="BL102" s="17" t="s">
        <v>150</v>
      </c>
      <c r="BM102" s="217" t="s">
        <v>696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452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79</v>
      </c>
    </row>
    <row r="104" s="12" customFormat="1">
      <c r="A104" s="12"/>
      <c r="B104" s="224"/>
      <c r="C104" s="225"/>
      <c r="D104" s="219" t="s">
        <v>159</v>
      </c>
      <c r="E104" s="226" t="s">
        <v>266</v>
      </c>
      <c r="F104" s="227" t="s">
        <v>697</v>
      </c>
      <c r="G104" s="225"/>
      <c r="H104" s="228">
        <v>100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34" t="s">
        <v>159</v>
      </c>
      <c r="AU104" s="234" t="s">
        <v>79</v>
      </c>
      <c r="AV104" s="12" t="s">
        <v>86</v>
      </c>
      <c r="AW104" s="12" t="s">
        <v>35</v>
      </c>
      <c r="AX104" s="12" t="s">
        <v>79</v>
      </c>
      <c r="AY104" s="234" t="s">
        <v>151</v>
      </c>
    </row>
    <row r="105" s="2" customFormat="1" ht="16.5" customHeight="1">
      <c r="A105" s="38"/>
      <c r="B105" s="39"/>
      <c r="C105" s="206" t="s">
        <v>150</v>
      </c>
      <c r="D105" s="206" t="s">
        <v>152</v>
      </c>
      <c r="E105" s="207" t="s">
        <v>462</v>
      </c>
      <c r="F105" s="208" t="s">
        <v>463</v>
      </c>
      <c r="G105" s="209" t="s">
        <v>359</v>
      </c>
      <c r="H105" s="210">
        <v>3</v>
      </c>
      <c r="I105" s="211"/>
      <c r="J105" s="212">
        <f>ROUND(I105*H105,2)</f>
        <v>0</v>
      </c>
      <c r="K105" s="208" t="s">
        <v>19</v>
      </c>
      <c r="L105" s="44"/>
      <c r="M105" s="213" t="s">
        <v>19</v>
      </c>
      <c r="N105" s="214" t="s">
        <v>46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150</v>
      </c>
      <c r="AT105" s="217" t="s">
        <v>152</v>
      </c>
      <c r="AU105" s="217" t="s">
        <v>79</v>
      </c>
      <c r="AY105" s="17" t="s">
        <v>151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150</v>
      </c>
      <c r="BK105" s="218">
        <f>ROUND(I105*H105,2)</f>
        <v>0</v>
      </c>
      <c r="BL105" s="17" t="s">
        <v>150</v>
      </c>
      <c r="BM105" s="217" t="s">
        <v>698</v>
      </c>
    </row>
    <row r="106" s="2" customFormat="1">
      <c r="A106" s="38"/>
      <c r="B106" s="39"/>
      <c r="C106" s="40"/>
      <c r="D106" s="219" t="s">
        <v>157</v>
      </c>
      <c r="E106" s="40"/>
      <c r="F106" s="220" t="s">
        <v>463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157</v>
      </c>
      <c r="AU106" s="17" t="s">
        <v>79</v>
      </c>
    </row>
    <row r="107" s="2" customFormat="1" ht="16.5" customHeight="1">
      <c r="A107" s="38"/>
      <c r="B107" s="39"/>
      <c r="C107" s="206" t="s">
        <v>171</v>
      </c>
      <c r="D107" s="206" t="s">
        <v>152</v>
      </c>
      <c r="E107" s="207" t="s">
        <v>466</v>
      </c>
      <c r="F107" s="208" t="s">
        <v>467</v>
      </c>
      <c r="G107" s="209" t="s">
        <v>359</v>
      </c>
      <c r="H107" s="210">
        <v>2</v>
      </c>
      <c r="I107" s="211"/>
      <c r="J107" s="212">
        <f>ROUND(I107*H107,2)</f>
        <v>0</v>
      </c>
      <c r="K107" s="208" t="s">
        <v>19</v>
      </c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150</v>
      </c>
      <c r="AT107" s="217" t="s">
        <v>152</v>
      </c>
      <c r="AU107" s="217" t="s">
        <v>79</v>
      </c>
      <c r="AY107" s="17" t="s">
        <v>151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150</v>
      </c>
      <c r="BK107" s="218">
        <f>ROUND(I107*H107,2)</f>
        <v>0</v>
      </c>
      <c r="BL107" s="17" t="s">
        <v>150</v>
      </c>
      <c r="BM107" s="217" t="s">
        <v>699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467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79</v>
      </c>
    </row>
    <row r="109" s="2" customFormat="1" ht="16.5" customHeight="1">
      <c r="A109" s="38"/>
      <c r="B109" s="39"/>
      <c r="C109" s="206" t="s">
        <v>176</v>
      </c>
      <c r="D109" s="206" t="s">
        <v>152</v>
      </c>
      <c r="E109" s="207" t="s">
        <v>474</v>
      </c>
      <c r="F109" s="208" t="s">
        <v>475</v>
      </c>
      <c r="G109" s="209" t="s">
        <v>359</v>
      </c>
      <c r="H109" s="210">
        <v>3</v>
      </c>
      <c r="I109" s="211"/>
      <c r="J109" s="212">
        <f>ROUND(I109*H109,2)</f>
        <v>0</v>
      </c>
      <c r="K109" s="208" t="s">
        <v>19</v>
      </c>
      <c r="L109" s="44"/>
      <c r="M109" s="213" t="s">
        <v>19</v>
      </c>
      <c r="N109" s="214" t="s">
        <v>46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150</v>
      </c>
      <c r="AT109" s="217" t="s">
        <v>152</v>
      </c>
      <c r="AU109" s="217" t="s">
        <v>79</v>
      </c>
      <c r="AY109" s="17" t="s">
        <v>151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150</v>
      </c>
      <c r="BK109" s="218">
        <f>ROUND(I109*H109,2)</f>
        <v>0</v>
      </c>
      <c r="BL109" s="17" t="s">
        <v>150</v>
      </c>
      <c r="BM109" s="217" t="s">
        <v>700</v>
      </c>
    </row>
    <row r="110" s="2" customFormat="1">
      <c r="A110" s="38"/>
      <c r="B110" s="39"/>
      <c r="C110" s="40"/>
      <c r="D110" s="219" t="s">
        <v>157</v>
      </c>
      <c r="E110" s="40"/>
      <c r="F110" s="220" t="s">
        <v>475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157</v>
      </c>
      <c r="AU110" s="17" t="s">
        <v>79</v>
      </c>
    </row>
    <row r="111" s="12" customFormat="1">
      <c r="A111" s="12"/>
      <c r="B111" s="224"/>
      <c r="C111" s="225"/>
      <c r="D111" s="219" t="s">
        <v>159</v>
      </c>
      <c r="E111" s="226" t="s">
        <v>294</v>
      </c>
      <c r="F111" s="227" t="s">
        <v>701</v>
      </c>
      <c r="G111" s="225"/>
      <c r="H111" s="228">
        <v>3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34" t="s">
        <v>159</v>
      </c>
      <c r="AU111" s="234" t="s">
        <v>79</v>
      </c>
      <c r="AV111" s="12" t="s">
        <v>86</v>
      </c>
      <c r="AW111" s="12" t="s">
        <v>35</v>
      </c>
      <c r="AX111" s="12" t="s">
        <v>79</v>
      </c>
      <c r="AY111" s="234" t="s">
        <v>151</v>
      </c>
    </row>
    <row r="112" s="2" customFormat="1" ht="16.5" customHeight="1">
      <c r="A112" s="38"/>
      <c r="B112" s="39"/>
      <c r="C112" s="206" t="s">
        <v>180</v>
      </c>
      <c r="D112" s="206" t="s">
        <v>152</v>
      </c>
      <c r="E112" s="207" t="s">
        <v>478</v>
      </c>
      <c r="F112" s="208" t="s">
        <v>479</v>
      </c>
      <c r="G112" s="209" t="s">
        <v>359</v>
      </c>
      <c r="H112" s="210">
        <v>2</v>
      </c>
      <c r="I112" s="211"/>
      <c r="J112" s="212">
        <f>ROUND(I112*H112,2)</f>
        <v>0</v>
      </c>
      <c r="K112" s="208" t="s">
        <v>19</v>
      </c>
      <c r="L112" s="44"/>
      <c r="M112" s="213" t="s">
        <v>19</v>
      </c>
      <c r="N112" s="214" t="s">
        <v>46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150</v>
      </c>
      <c r="AT112" s="217" t="s">
        <v>152</v>
      </c>
      <c r="AU112" s="217" t="s">
        <v>79</v>
      </c>
      <c r="AY112" s="17" t="s">
        <v>151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150</v>
      </c>
      <c r="BK112" s="218">
        <f>ROUND(I112*H112,2)</f>
        <v>0</v>
      </c>
      <c r="BL112" s="17" t="s">
        <v>150</v>
      </c>
      <c r="BM112" s="217" t="s">
        <v>702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479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79</v>
      </c>
    </row>
    <row r="114" s="12" customFormat="1">
      <c r="A114" s="12"/>
      <c r="B114" s="224"/>
      <c r="C114" s="225"/>
      <c r="D114" s="219" t="s">
        <v>159</v>
      </c>
      <c r="E114" s="226" t="s">
        <v>280</v>
      </c>
      <c r="F114" s="227" t="s">
        <v>703</v>
      </c>
      <c r="G114" s="225"/>
      <c r="H114" s="228">
        <v>2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34" t="s">
        <v>159</v>
      </c>
      <c r="AU114" s="234" t="s">
        <v>79</v>
      </c>
      <c r="AV114" s="12" t="s">
        <v>86</v>
      </c>
      <c r="AW114" s="12" t="s">
        <v>35</v>
      </c>
      <c r="AX114" s="12" t="s">
        <v>79</v>
      </c>
      <c r="AY114" s="234" t="s">
        <v>151</v>
      </c>
    </row>
    <row r="115" s="2" customFormat="1" ht="16.5" customHeight="1">
      <c r="A115" s="38"/>
      <c r="B115" s="39"/>
      <c r="C115" s="206" t="s">
        <v>184</v>
      </c>
      <c r="D115" s="206" t="s">
        <v>152</v>
      </c>
      <c r="E115" s="207" t="s">
        <v>482</v>
      </c>
      <c r="F115" s="208" t="s">
        <v>483</v>
      </c>
      <c r="G115" s="209" t="s">
        <v>248</v>
      </c>
      <c r="H115" s="210">
        <v>100</v>
      </c>
      <c r="I115" s="211"/>
      <c r="J115" s="212">
        <f>ROUND(I115*H115,2)</f>
        <v>0</v>
      </c>
      <c r="K115" s="208" t="s">
        <v>19</v>
      </c>
      <c r="L115" s="44"/>
      <c r="M115" s="213" t="s">
        <v>19</v>
      </c>
      <c r="N115" s="214" t="s">
        <v>46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150</v>
      </c>
      <c r="AT115" s="217" t="s">
        <v>152</v>
      </c>
      <c r="AU115" s="217" t="s">
        <v>79</v>
      </c>
      <c r="AY115" s="17" t="s">
        <v>151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150</v>
      </c>
      <c r="BK115" s="218">
        <f>ROUND(I115*H115,2)</f>
        <v>0</v>
      </c>
      <c r="BL115" s="17" t="s">
        <v>150</v>
      </c>
      <c r="BM115" s="217" t="s">
        <v>704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483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79</v>
      </c>
    </row>
    <row r="117" s="12" customFormat="1">
      <c r="A117" s="12"/>
      <c r="B117" s="224"/>
      <c r="C117" s="225"/>
      <c r="D117" s="219" t="s">
        <v>159</v>
      </c>
      <c r="E117" s="226" t="s">
        <v>124</v>
      </c>
      <c r="F117" s="227" t="s">
        <v>705</v>
      </c>
      <c r="G117" s="225"/>
      <c r="H117" s="228">
        <v>100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34" t="s">
        <v>159</v>
      </c>
      <c r="AU117" s="234" t="s">
        <v>79</v>
      </c>
      <c r="AV117" s="12" t="s">
        <v>86</v>
      </c>
      <c r="AW117" s="12" t="s">
        <v>35</v>
      </c>
      <c r="AX117" s="12" t="s">
        <v>79</v>
      </c>
      <c r="AY117" s="234" t="s">
        <v>151</v>
      </c>
    </row>
    <row r="118" s="2" customFormat="1" ht="21.75" customHeight="1">
      <c r="A118" s="38"/>
      <c r="B118" s="39"/>
      <c r="C118" s="206" t="s">
        <v>188</v>
      </c>
      <c r="D118" s="206" t="s">
        <v>152</v>
      </c>
      <c r="E118" s="207" t="s">
        <v>490</v>
      </c>
      <c r="F118" s="208" t="s">
        <v>491</v>
      </c>
      <c r="G118" s="209" t="s">
        <v>359</v>
      </c>
      <c r="H118" s="210">
        <v>2</v>
      </c>
      <c r="I118" s="211"/>
      <c r="J118" s="212">
        <f>ROUND(I118*H118,2)</f>
        <v>0</v>
      </c>
      <c r="K118" s="208" t="s">
        <v>19</v>
      </c>
      <c r="L118" s="44"/>
      <c r="M118" s="213" t="s">
        <v>19</v>
      </c>
      <c r="N118" s="214" t="s">
        <v>46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150</v>
      </c>
      <c r="AT118" s="217" t="s">
        <v>152</v>
      </c>
      <c r="AU118" s="217" t="s">
        <v>79</v>
      </c>
      <c r="AY118" s="17" t="s">
        <v>151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150</v>
      </c>
      <c r="BK118" s="218">
        <f>ROUND(I118*H118,2)</f>
        <v>0</v>
      </c>
      <c r="BL118" s="17" t="s">
        <v>150</v>
      </c>
      <c r="BM118" s="217" t="s">
        <v>706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491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79</v>
      </c>
    </row>
    <row r="120" s="2" customFormat="1" ht="21.75" customHeight="1">
      <c r="A120" s="38"/>
      <c r="B120" s="39"/>
      <c r="C120" s="206" t="s">
        <v>194</v>
      </c>
      <c r="D120" s="206" t="s">
        <v>152</v>
      </c>
      <c r="E120" s="207" t="s">
        <v>493</v>
      </c>
      <c r="F120" s="208" t="s">
        <v>494</v>
      </c>
      <c r="G120" s="209" t="s">
        <v>359</v>
      </c>
      <c r="H120" s="210">
        <v>1</v>
      </c>
      <c r="I120" s="211"/>
      <c r="J120" s="212">
        <f>ROUND(I120*H120,2)</f>
        <v>0</v>
      </c>
      <c r="K120" s="208" t="s">
        <v>19</v>
      </c>
      <c r="L120" s="44"/>
      <c r="M120" s="213" t="s">
        <v>19</v>
      </c>
      <c r="N120" s="214" t="s">
        <v>46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150</v>
      </c>
      <c r="AT120" s="217" t="s">
        <v>152</v>
      </c>
      <c r="AU120" s="217" t="s">
        <v>79</v>
      </c>
      <c r="AY120" s="17" t="s">
        <v>151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150</v>
      </c>
      <c r="BK120" s="218">
        <f>ROUND(I120*H120,2)</f>
        <v>0</v>
      </c>
      <c r="BL120" s="17" t="s">
        <v>150</v>
      </c>
      <c r="BM120" s="217" t="s">
        <v>707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494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79</v>
      </c>
    </row>
    <row r="122" s="2" customFormat="1" ht="21.75" customHeight="1">
      <c r="A122" s="38"/>
      <c r="B122" s="39"/>
      <c r="C122" s="206" t="s">
        <v>198</v>
      </c>
      <c r="D122" s="206" t="s">
        <v>152</v>
      </c>
      <c r="E122" s="207" t="s">
        <v>496</v>
      </c>
      <c r="F122" s="208" t="s">
        <v>497</v>
      </c>
      <c r="G122" s="209" t="s">
        <v>359</v>
      </c>
      <c r="H122" s="210">
        <v>2</v>
      </c>
      <c r="I122" s="211"/>
      <c r="J122" s="212">
        <f>ROUND(I122*H122,2)</f>
        <v>0</v>
      </c>
      <c r="K122" s="208" t="s">
        <v>19</v>
      </c>
      <c r="L122" s="44"/>
      <c r="M122" s="213" t="s">
        <v>19</v>
      </c>
      <c r="N122" s="214" t="s">
        <v>46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150</v>
      </c>
      <c r="AT122" s="217" t="s">
        <v>152</v>
      </c>
      <c r="AU122" s="217" t="s">
        <v>79</v>
      </c>
      <c r="AY122" s="17" t="s">
        <v>151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150</v>
      </c>
      <c r="BK122" s="218">
        <f>ROUND(I122*H122,2)</f>
        <v>0</v>
      </c>
      <c r="BL122" s="17" t="s">
        <v>150</v>
      </c>
      <c r="BM122" s="217" t="s">
        <v>708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497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79</v>
      </c>
    </row>
    <row r="124" s="2" customFormat="1" ht="16.5" customHeight="1">
      <c r="A124" s="38"/>
      <c r="B124" s="39"/>
      <c r="C124" s="206" t="s">
        <v>202</v>
      </c>
      <c r="D124" s="206" t="s">
        <v>152</v>
      </c>
      <c r="E124" s="207" t="s">
        <v>246</v>
      </c>
      <c r="F124" s="208" t="s">
        <v>247</v>
      </c>
      <c r="G124" s="209" t="s">
        <v>248</v>
      </c>
      <c r="H124" s="210">
        <v>516</v>
      </c>
      <c r="I124" s="211"/>
      <c r="J124" s="212">
        <f>ROUND(I124*H124,2)</f>
        <v>0</v>
      </c>
      <c r="K124" s="208" t="s">
        <v>19</v>
      </c>
      <c r="L124" s="44"/>
      <c r="M124" s="213" t="s">
        <v>19</v>
      </c>
      <c r="N124" s="214" t="s">
        <v>46</v>
      </c>
      <c r="O124" s="84"/>
      <c r="P124" s="215">
        <f>O124*H124</f>
        <v>0</v>
      </c>
      <c r="Q124" s="215">
        <v>8.0000000000000007E-05</v>
      </c>
      <c r="R124" s="215">
        <f>Q124*H124</f>
        <v>0.041280000000000004</v>
      </c>
      <c r="S124" s="215">
        <v>0.23000000000000001</v>
      </c>
      <c r="T124" s="216">
        <f>S124*H124</f>
        <v>118.68000000000001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150</v>
      </c>
      <c r="AT124" s="217" t="s">
        <v>152</v>
      </c>
      <c r="AU124" s="217" t="s">
        <v>79</v>
      </c>
      <c r="AY124" s="17" t="s">
        <v>151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150</v>
      </c>
      <c r="BK124" s="218">
        <f>ROUND(I124*H124,2)</f>
        <v>0</v>
      </c>
      <c r="BL124" s="17" t="s">
        <v>150</v>
      </c>
      <c r="BM124" s="217" t="s">
        <v>709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247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79</v>
      </c>
    </row>
    <row r="126" s="12" customFormat="1">
      <c r="A126" s="12"/>
      <c r="B126" s="224"/>
      <c r="C126" s="225"/>
      <c r="D126" s="219" t="s">
        <v>159</v>
      </c>
      <c r="E126" s="226" t="s">
        <v>317</v>
      </c>
      <c r="F126" s="227" t="s">
        <v>710</v>
      </c>
      <c r="G126" s="225"/>
      <c r="H126" s="228">
        <v>516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4" t="s">
        <v>159</v>
      </c>
      <c r="AU126" s="234" t="s">
        <v>79</v>
      </c>
      <c r="AV126" s="12" t="s">
        <v>86</v>
      </c>
      <c r="AW126" s="12" t="s">
        <v>35</v>
      </c>
      <c r="AX126" s="12" t="s">
        <v>79</v>
      </c>
      <c r="AY126" s="234" t="s">
        <v>151</v>
      </c>
    </row>
    <row r="127" s="2" customFormat="1" ht="21.75" customHeight="1">
      <c r="A127" s="38"/>
      <c r="B127" s="39"/>
      <c r="C127" s="206" t="s">
        <v>206</v>
      </c>
      <c r="D127" s="206" t="s">
        <v>152</v>
      </c>
      <c r="E127" s="207" t="s">
        <v>252</v>
      </c>
      <c r="F127" s="208" t="s">
        <v>253</v>
      </c>
      <c r="G127" s="209" t="s">
        <v>254</v>
      </c>
      <c r="H127" s="210">
        <v>483.85000000000002</v>
      </c>
      <c r="I127" s="211"/>
      <c r="J127" s="212">
        <f>ROUND(I127*H127,2)</f>
        <v>0</v>
      </c>
      <c r="K127" s="208" t="s">
        <v>19</v>
      </c>
      <c r="L127" s="44"/>
      <c r="M127" s="213" t="s">
        <v>19</v>
      </c>
      <c r="N127" s="214" t="s">
        <v>46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150</v>
      </c>
      <c r="AT127" s="217" t="s">
        <v>152</v>
      </c>
      <c r="AU127" s="217" t="s">
        <v>79</v>
      </c>
      <c r="AY127" s="17" t="s">
        <v>151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150</v>
      </c>
      <c r="BK127" s="218">
        <f>ROUND(I127*H127,2)</f>
        <v>0</v>
      </c>
      <c r="BL127" s="17" t="s">
        <v>150</v>
      </c>
      <c r="BM127" s="217" t="s">
        <v>711</v>
      </c>
    </row>
    <row r="128" s="2" customFormat="1">
      <c r="A128" s="38"/>
      <c r="B128" s="39"/>
      <c r="C128" s="40"/>
      <c r="D128" s="219" t="s">
        <v>157</v>
      </c>
      <c r="E128" s="40"/>
      <c r="F128" s="220" t="s">
        <v>253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157</v>
      </c>
      <c r="AU128" s="17" t="s">
        <v>79</v>
      </c>
    </row>
    <row r="129" s="2" customFormat="1" ht="16.5" customHeight="1">
      <c r="A129" s="38"/>
      <c r="B129" s="39"/>
      <c r="C129" s="206" t="s">
        <v>210</v>
      </c>
      <c r="D129" s="206" t="s">
        <v>152</v>
      </c>
      <c r="E129" s="207" t="s">
        <v>507</v>
      </c>
      <c r="F129" s="208" t="s">
        <v>508</v>
      </c>
      <c r="G129" s="209" t="s">
        <v>359</v>
      </c>
      <c r="H129" s="210">
        <v>3</v>
      </c>
      <c r="I129" s="211"/>
      <c r="J129" s="212">
        <f>ROUND(I129*H129,2)</f>
        <v>0</v>
      </c>
      <c r="K129" s="208" t="s">
        <v>19</v>
      </c>
      <c r="L129" s="44"/>
      <c r="M129" s="213" t="s">
        <v>19</v>
      </c>
      <c r="N129" s="214" t="s">
        <v>46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150</v>
      </c>
      <c r="AT129" s="217" t="s">
        <v>152</v>
      </c>
      <c r="AU129" s="217" t="s">
        <v>79</v>
      </c>
      <c r="AY129" s="17" t="s">
        <v>151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150</v>
      </c>
      <c r="BK129" s="218">
        <f>ROUND(I129*H129,2)</f>
        <v>0</v>
      </c>
      <c r="BL129" s="17" t="s">
        <v>150</v>
      </c>
      <c r="BM129" s="217" t="s">
        <v>712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508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79</v>
      </c>
    </row>
    <row r="131" s="2" customFormat="1" ht="16.5" customHeight="1">
      <c r="A131" s="38"/>
      <c r="B131" s="39"/>
      <c r="C131" s="206" t="s">
        <v>214</v>
      </c>
      <c r="D131" s="206" t="s">
        <v>152</v>
      </c>
      <c r="E131" s="207" t="s">
        <v>511</v>
      </c>
      <c r="F131" s="208" t="s">
        <v>512</v>
      </c>
      <c r="G131" s="209" t="s">
        <v>359</v>
      </c>
      <c r="H131" s="210">
        <v>2</v>
      </c>
      <c r="I131" s="211"/>
      <c r="J131" s="212">
        <f>ROUND(I131*H131,2)</f>
        <v>0</v>
      </c>
      <c r="K131" s="208" t="s">
        <v>19</v>
      </c>
      <c r="L131" s="44"/>
      <c r="M131" s="213" t="s">
        <v>19</v>
      </c>
      <c r="N131" s="214" t="s">
        <v>46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150</v>
      </c>
      <c r="AT131" s="217" t="s">
        <v>152</v>
      </c>
      <c r="AU131" s="217" t="s">
        <v>79</v>
      </c>
      <c r="AY131" s="17" t="s">
        <v>151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150</v>
      </c>
      <c r="BK131" s="218">
        <f>ROUND(I131*H131,2)</f>
        <v>0</v>
      </c>
      <c r="BL131" s="17" t="s">
        <v>150</v>
      </c>
      <c r="BM131" s="217" t="s">
        <v>713</v>
      </c>
    </row>
    <row r="132" s="2" customFormat="1">
      <c r="A132" s="38"/>
      <c r="B132" s="39"/>
      <c r="C132" s="40"/>
      <c r="D132" s="219" t="s">
        <v>157</v>
      </c>
      <c r="E132" s="40"/>
      <c r="F132" s="220" t="s">
        <v>512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157</v>
      </c>
      <c r="AU132" s="17" t="s">
        <v>79</v>
      </c>
    </row>
    <row r="133" s="2" customFormat="1" ht="16.5" customHeight="1">
      <c r="A133" s="38"/>
      <c r="B133" s="39"/>
      <c r="C133" s="206" t="s">
        <v>218</v>
      </c>
      <c r="D133" s="206" t="s">
        <v>152</v>
      </c>
      <c r="E133" s="207" t="s">
        <v>518</v>
      </c>
      <c r="F133" s="208" t="s">
        <v>519</v>
      </c>
      <c r="G133" s="209" t="s">
        <v>359</v>
      </c>
      <c r="H133" s="210">
        <v>3</v>
      </c>
      <c r="I133" s="211"/>
      <c r="J133" s="212">
        <f>ROUND(I133*H133,2)</f>
        <v>0</v>
      </c>
      <c r="K133" s="208" t="s">
        <v>19</v>
      </c>
      <c r="L133" s="44"/>
      <c r="M133" s="213" t="s">
        <v>19</v>
      </c>
      <c r="N133" s="214" t="s">
        <v>46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150</v>
      </c>
      <c r="AT133" s="217" t="s">
        <v>152</v>
      </c>
      <c r="AU133" s="217" t="s">
        <v>79</v>
      </c>
      <c r="AY133" s="17" t="s">
        <v>151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150</v>
      </c>
      <c r="BK133" s="218">
        <f>ROUND(I133*H133,2)</f>
        <v>0</v>
      </c>
      <c r="BL133" s="17" t="s">
        <v>150</v>
      </c>
      <c r="BM133" s="217" t="s">
        <v>714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519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79</v>
      </c>
    </row>
    <row r="135" s="2" customFormat="1" ht="16.5" customHeight="1">
      <c r="A135" s="38"/>
      <c r="B135" s="39"/>
      <c r="C135" s="206" t="s">
        <v>222</v>
      </c>
      <c r="D135" s="206" t="s">
        <v>152</v>
      </c>
      <c r="E135" s="207" t="s">
        <v>522</v>
      </c>
      <c r="F135" s="208" t="s">
        <v>523</v>
      </c>
      <c r="G135" s="209" t="s">
        <v>359</v>
      </c>
      <c r="H135" s="210">
        <v>2</v>
      </c>
      <c r="I135" s="211"/>
      <c r="J135" s="212">
        <f>ROUND(I135*H135,2)</f>
        <v>0</v>
      </c>
      <c r="K135" s="208" t="s">
        <v>19</v>
      </c>
      <c r="L135" s="44"/>
      <c r="M135" s="213" t="s">
        <v>19</v>
      </c>
      <c r="N135" s="214" t="s">
        <v>46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150</v>
      </c>
      <c r="AT135" s="217" t="s">
        <v>152</v>
      </c>
      <c r="AU135" s="217" t="s">
        <v>79</v>
      </c>
      <c r="AY135" s="17" t="s">
        <v>151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150</v>
      </c>
      <c r="BK135" s="218">
        <f>ROUND(I135*H135,2)</f>
        <v>0</v>
      </c>
      <c r="BL135" s="17" t="s">
        <v>150</v>
      </c>
      <c r="BM135" s="217" t="s">
        <v>715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523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79</v>
      </c>
    </row>
    <row r="137" s="2" customFormat="1" ht="21.75" customHeight="1">
      <c r="A137" s="38"/>
      <c r="B137" s="39"/>
      <c r="C137" s="206" t="s">
        <v>503</v>
      </c>
      <c r="D137" s="206" t="s">
        <v>152</v>
      </c>
      <c r="E137" s="207" t="s">
        <v>263</v>
      </c>
      <c r="F137" s="208" t="s">
        <v>264</v>
      </c>
      <c r="G137" s="209" t="s">
        <v>254</v>
      </c>
      <c r="H137" s="210">
        <v>452.94999999999999</v>
      </c>
      <c r="I137" s="211"/>
      <c r="J137" s="212">
        <f>ROUND(I137*H137,2)</f>
        <v>0</v>
      </c>
      <c r="K137" s="208" t="s">
        <v>19</v>
      </c>
      <c r="L137" s="44"/>
      <c r="M137" s="213" t="s">
        <v>19</v>
      </c>
      <c r="N137" s="214" t="s">
        <v>46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150</v>
      </c>
      <c r="AT137" s="217" t="s">
        <v>152</v>
      </c>
      <c r="AU137" s="217" t="s">
        <v>79</v>
      </c>
      <c r="AY137" s="17" t="s">
        <v>151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150</v>
      </c>
      <c r="BK137" s="218">
        <f>ROUND(I137*H137,2)</f>
        <v>0</v>
      </c>
      <c r="BL137" s="17" t="s">
        <v>150</v>
      </c>
      <c r="BM137" s="217" t="s">
        <v>716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264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79</v>
      </c>
    </row>
    <row r="139" s="12" customFormat="1">
      <c r="A139" s="12"/>
      <c r="B139" s="224"/>
      <c r="C139" s="225"/>
      <c r="D139" s="219" t="s">
        <v>159</v>
      </c>
      <c r="E139" s="226" t="s">
        <v>261</v>
      </c>
      <c r="F139" s="227" t="s">
        <v>717</v>
      </c>
      <c r="G139" s="225"/>
      <c r="H139" s="228">
        <v>452.94999999999999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4" t="s">
        <v>159</v>
      </c>
      <c r="AU139" s="234" t="s">
        <v>79</v>
      </c>
      <c r="AV139" s="12" t="s">
        <v>86</v>
      </c>
      <c r="AW139" s="12" t="s">
        <v>35</v>
      </c>
      <c r="AX139" s="12" t="s">
        <v>79</v>
      </c>
      <c r="AY139" s="234" t="s">
        <v>151</v>
      </c>
    </row>
    <row r="140" s="2" customFormat="1" ht="24.15" customHeight="1">
      <c r="A140" s="38"/>
      <c r="B140" s="39"/>
      <c r="C140" s="206" t="s">
        <v>506</v>
      </c>
      <c r="D140" s="206" t="s">
        <v>152</v>
      </c>
      <c r="E140" s="207" t="s">
        <v>268</v>
      </c>
      <c r="F140" s="208" t="s">
        <v>269</v>
      </c>
      <c r="G140" s="209" t="s">
        <v>254</v>
      </c>
      <c r="H140" s="210">
        <v>2264.75</v>
      </c>
      <c r="I140" s="211"/>
      <c r="J140" s="212">
        <f>ROUND(I140*H140,2)</f>
        <v>0</v>
      </c>
      <c r="K140" s="208" t="s">
        <v>19</v>
      </c>
      <c r="L140" s="44"/>
      <c r="M140" s="213" t="s">
        <v>19</v>
      </c>
      <c r="N140" s="214" t="s">
        <v>46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150</v>
      </c>
      <c r="AT140" s="217" t="s">
        <v>152</v>
      </c>
      <c r="AU140" s="217" t="s">
        <v>79</v>
      </c>
      <c r="AY140" s="17" t="s">
        <v>151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150</v>
      </c>
      <c r="BK140" s="218">
        <f>ROUND(I140*H140,2)</f>
        <v>0</v>
      </c>
      <c r="BL140" s="17" t="s">
        <v>150</v>
      </c>
      <c r="BM140" s="217" t="s">
        <v>718</v>
      </c>
    </row>
    <row r="141" s="2" customFormat="1">
      <c r="A141" s="38"/>
      <c r="B141" s="39"/>
      <c r="C141" s="40"/>
      <c r="D141" s="219" t="s">
        <v>157</v>
      </c>
      <c r="E141" s="40"/>
      <c r="F141" s="220" t="s">
        <v>269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79</v>
      </c>
    </row>
    <row r="142" s="12" customFormat="1">
      <c r="A142" s="12"/>
      <c r="B142" s="224"/>
      <c r="C142" s="225"/>
      <c r="D142" s="219" t="s">
        <v>159</v>
      </c>
      <c r="E142" s="226" t="s">
        <v>256</v>
      </c>
      <c r="F142" s="227" t="s">
        <v>719</v>
      </c>
      <c r="G142" s="225"/>
      <c r="H142" s="228">
        <v>2264.75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4" t="s">
        <v>159</v>
      </c>
      <c r="AU142" s="234" t="s">
        <v>79</v>
      </c>
      <c r="AV142" s="12" t="s">
        <v>86</v>
      </c>
      <c r="AW142" s="12" t="s">
        <v>35</v>
      </c>
      <c r="AX142" s="12" t="s">
        <v>79</v>
      </c>
      <c r="AY142" s="234" t="s">
        <v>151</v>
      </c>
    </row>
    <row r="143" s="2" customFormat="1" ht="21.75" customHeight="1">
      <c r="A143" s="38"/>
      <c r="B143" s="39"/>
      <c r="C143" s="206" t="s">
        <v>510</v>
      </c>
      <c r="D143" s="206" t="s">
        <v>152</v>
      </c>
      <c r="E143" s="207" t="s">
        <v>720</v>
      </c>
      <c r="F143" s="208" t="s">
        <v>721</v>
      </c>
      <c r="G143" s="209" t="s">
        <v>254</v>
      </c>
      <c r="H143" s="210">
        <v>30.899999999999999</v>
      </c>
      <c r="I143" s="211"/>
      <c r="J143" s="212">
        <f>ROUND(I143*H143,2)</f>
        <v>0</v>
      </c>
      <c r="K143" s="208" t="s">
        <v>19</v>
      </c>
      <c r="L143" s="44"/>
      <c r="M143" s="213" t="s">
        <v>19</v>
      </c>
      <c r="N143" s="214" t="s">
        <v>46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150</v>
      </c>
      <c r="AT143" s="217" t="s">
        <v>152</v>
      </c>
      <c r="AU143" s="217" t="s">
        <v>79</v>
      </c>
      <c r="AY143" s="17" t="s">
        <v>151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150</v>
      </c>
      <c r="BK143" s="218">
        <f>ROUND(I143*H143,2)</f>
        <v>0</v>
      </c>
      <c r="BL143" s="17" t="s">
        <v>150</v>
      </c>
      <c r="BM143" s="217" t="s">
        <v>722</v>
      </c>
    </row>
    <row r="144" s="2" customFormat="1">
      <c r="A144" s="38"/>
      <c r="B144" s="39"/>
      <c r="C144" s="40"/>
      <c r="D144" s="219" t="s">
        <v>157</v>
      </c>
      <c r="E144" s="40"/>
      <c r="F144" s="220" t="s">
        <v>721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157</v>
      </c>
      <c r="AU144" s="17" t="s">
        <v>79</v>
      </c>
    </row>
    <row r="145" s="12" customFormat="1">
      <c r="A145" s="12"/>
      <c r="B145" s="224"/>
      <c r="C145" s="225"/>
      <c r="D145" s="219" t="s">
        <v>159</v>
      </c>
      <c r="E145" s="226" t="s">
        <v>289</v>
      </c>
      <c r="F145" s="227" t="s">
        <v>723</v>
      </c>
      <c r="G145" s="225"/>
      <c r="H145" s="228">
        <v>30.899999999999999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4" t="s">
        <v>159</v>
      </c>
      <c r="AU145" s="234" t="s">
        <v>79</v>
      </c>
      <c r="AV145" s="12" t="s">
        <v>86</v>
      </c>
      <c r="AW145" s="12" t="s">
        <v>35</v>
      </c>
      <c r="AX145" s="12" t="s">
        <v>79</v>
      </c>
      <c r="AY145" s="234" t="s">
        <v>151</v>
      </c>
    </row>
    <row r="146" s="2" customFormat="1" ht="16.5" customHeight="1">
      <c r="A146" s="38"/>
      <c r="B146" s="39"/>
      <c r="C146" s="206" t="s">
        <v>7</v>
      </c>
      <c r="D146" s="206" t="s">
        <v>152</v>
      </c>
      <c r="E146" s="207" t="s">
        <v>273</v>
      </c>
      <c r="F146" s="208" t="s">
        <v>274</v>
      </c>
      <c r="G146" s="209" t="s">
        <v>242</v>
      </c>
      <c r="H146" s="210">
        <v>860.60500000000002</v>
      </c>
      <c r="I146" s="211"/>
      <c r="J146" s="212">
        <f>ROUND(I146*H146,2)</f>
        <v>0</v>
      </c>
      <c r="K146" s="208" t="s">
        <v>19</v>
      </c>
      <c r="L146" s="44"/>
      <c r="M146" s="213" t="s">
        <v>19</v>
      </c>
      <c r="N146" s="214" t="s">
        <v>46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150</v>
      </c>
      <c r="AT146" s="217" t="s">
        <v>152</v>
      </c>
      <c r="AU146" s="217" t="s">
        <v>79</v>
      </c>
      <c r="AY146" s="17" t="s">
        <v>151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150</v>
      </c>
      <c r="BK146" s="218">
        <f>ROUND(I146*H146,2)</f>
        <v>0</v>
      </c>
      <c r="BL146" s="17" t="s">
        <v>150</v>
      </c>
      <c r="BM146" s="217" t="s">
        <v>724</v>
      </c>
    </row>
    <row r="147" s="2" customFormat="1">
      <c r="A147" s="38"/>
      <c r="B147" s="39"/>
      <c r="C147" s="40"/>
      <c r="D147" s="219" t="s">
        <v>157</v>
      </c>
      <c r="E147" s="40"/>
      <c r="F147" s="220" t="s">
        <v>274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157</v>
      </c>
      <c r="AU147" s="17" t="s">
        <v>79</v>
      </c>
    </row>
    <row r="148" s="12" customFormat="1">
      <c r="A148" s="12"/>
      <c r="B148" s="224"/>
      <c r="C148" s="225"/>
      <c r="D148" s="219" t="s">
        <v>159</v>
      </c>
      <c r="E148" s="226" t="s">
        <v>250</v>
      </c>
      <c r="F148" s="227" t="s">
        <v>725</v>
      </c>
      <c r="G148" s="225"/>
      <c r="H148" s="228">
        <v>860.60500000000002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4" t="s">
        <v>159</v>
      </c>
      <c r="AU148" s="234" t="s">
        <v>79</v>
      </c>
      <c r="AV148" s="12" t="s">
        <v>86</v>
      </c>
      <c r="AW148" s="12" t="s">
        <v>35</v>
      </c>
      <c r="AX148" s="12" t="s">
        <v>79</v>
      </c>
      <c r="AY148" s="234" t="s">
        <v>151</v>
      </c>
    </row>
    <row r="149" s="2" customFormat="1" ht="16.5" customHeight="1">
      <c r="A149" s="38"/>
      <c r="B149" s="39"/>
      <c r="C149" s="206" t="s">
        <v>517</v>
      </c>
      <c r="D149" s="206" t="s">
        <v>152</v>
      </c>
      <c r="E149" s="207" t="s">
        <v>277</v>
      </c>
      <c r="F149" s="208" t="s">
        <v>278</v>
      </c>
      <c r="G149" s="209" t="s">
        <v>254</v>
      </c>
      <c r="H149" s="210">
        <v>451.30000000000001</v>
      </c>
      <c r="I149" s="211"/>
      <c r="J149" s="212">
        <f>ROUND(I149*H149,2)</f>
        <v>0</v>
      </c>
      <c r="K149" s="208" t="s">
        <v>19</v>
      </c>
      <c r="L149" s="44"/>
      <c r="M149" s="213" t="s">
        <v>19</v>
      </c>
      <c r="N149" s="214" t="s">
        <v>46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150</v>
      </c>
      <c r="AT149" s="217" t="s">
        <v>152</v>
      </c>
      <c r="AU149" s="217" t="s">
        <v>79</v>
      </c>
      <c r="AY149" s="17" t="s">
        <v>151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150</v>
      </c>
      <c r="BK149" s="218">
        <f>ROUND(I149*H149,2)</f>
        <v>0</v>
      </c>
      <c r="BL149" s="17" t="s">
        <v>150</v>
      </c>
      <c r="BM149" s="217" t="s">
        <v>726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278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79</v>
      </c>
    </row>
    <row r="151" s="12" customFormat="1">
      <c r="A151" s="12"/>
      <c r="B151" s="224"/>
      <c r="C151" s="225"/>
      <c r="D151" s="219" t="s">
        <v>159</v>
      </c>
      <c r="E151" s="226" t="s">
        <v>271</v>
      </c>
      <c r="F151" s="227" t="s">
        <v>727</v>
      </c>
      <c r="G151" s="225"/>
      <c r="H151" s="228">
        <v>451.30000000000001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4" t="s">
        <v>159</v>
      </c>
      <c r="AU151" s="234" t="s">
        <v>79</v>
      </c>
      <c r="AV151" s="12" t="s">
        <v>86</v>
      </c>
      <c r="AW151" s="12" t="s">
        <v>35</v>
      </c>
      <c r="AX151" s="12" t="s">
        <v>79</v>
      </c>
      <c r="AY151" s="234" t="s">
        <v>151</v>
      </c>
    </row>
    <row r="152" s="2" customFormat="1" ht="21.75" customHeight="1">
      <c r="A152" s="38"/>
      <c r="B152" s="39"/>
      <c r="C152" s="206" t="s">
        <v>521</v>
      </c>
      <c r="D152" s="206" t="s">
        <v>152</v>
      </c>
      <c r="E152" s="207" t="s">
        <v>282</v>
      </c>
      <c r="F152" s="208" t="s">
        <v>283</v>
      </c>
      <c r="G152" s="209" t="s">
        <v>248</v>
      </c>
      <c r="H152" s="210">
        <v>318.5</v>
      </c>
      <c r="I152" s="211"/>
      <c r="J152" s="212">
        <f>ROUND(I152*H152,2)</f>
        <v>0</v>
      </c>
      <c r="K152" s="208" t="s">
        <v>19</v>
      </c>
      <c r="L152" s="44"/>
      <c r="M152" s="213" t="s">
        <v>19</v>
      </c>
      <c r="N152" s="214" t="s">
        <v>46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150</v>
      </c>
      <c r="AT152" s="217" t="s">
        <v>152</v>
      </c>
      <c r="AU152" s="217" t="s">
        <v>79</v>
      </c>
      <c r="AY152" s="17" t="s">
        <v>151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150</v>
      </c>
      <c r="BK152" s="218">
        <f>ROUND(I152*H152,2)</f>
        <v>0</v>
      </c>
      <c r="BL152" s="17" t="s">
        <v>150</v>
      </c>
      <c r="BM152" s="217" t="s">
        <v>728</v>
      </c>
    </row>
    <row r="153" s="2" customFormat="1">
      <c r="A153" s="38"/>
      <c r="B153" s="39"/>
      <c r="C153" s="40"/>
      <c r="D153" s="219" t="s">
        <v>157</v>
      </c>
      <c r="E153" s="40"/>
      <c r="F153" s="220" t="s">
        <v>283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157</v>
      </c>
      <c r="AU153" s="17" t="s">
        <v>79</v>
      </c>
    </row>
    <row r="154" s="2" customFormat="1" ht="16.5" customHeight="1">
      <c r="A154" s="38"/>
      <c r="B154" s="39"/>
      <c r="C154" s="206" t="s">
        <v>525</v>
      </c>
      <c r="D154" s="206" t="s">
        <v>152</v>
      </c>
      <c r="E154" s="207" t="s">
        <v>286</v>
      </c>
      <c r="F154" s="208" t="s">
        <v>287</v>
      </c>
      <c r="G154" s="209" t="s">
        <v>248</v>
      </c>
      <c r="H154" s="210">
        <v>318.5</v>
      </c>
      <c r="I154" s="211"/>
      <c r="J154" s="212">
        <f>ROUND(I154*H154,2)</f>
        <v>0</v>
      </c>
      <c r="K154" s="208" t="s">
        <v>19</v>
      </c>
      <c r="L154" s="44"/>
      <c r="M154" s="213" t="s">
        <v>19</v>
      </c>
      <c r="N154" s="214" t="s">
        <v>46</v>
      </c>
      <c r="O154" s="84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150</v>
      </c>
      <c r="AT154" s="217" t="s">
        <v>152</v>
      </c>
      <c r="AU154" s="217" t="s">
        <v>79</v>
      </c>
      <c r="AY154" s="17" t="s">
        <v>151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150</v>
      </c>
      <c r="BK154" s="218">
        <f>ROUND(I154*H154,2)</f>
        <v>0</v>
      </c>
      <c r="BL154" s="17" t="s">
        <v>150</v>
      </c>
      <c r="BM154" s="217" t="s">
        <v>729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287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79</v>
      </c>
    </row>
    <row r="156" s="2" customFormat="1" ht="16.5" customHeight="1">
      <c r="A156" s="38"/>
      <c r="B156" s="39"/>
      <c r="C156" s="206" t="s">
        <v>528</v>
      </c>
      <c r="D156" s="206" t="s">
        <v>152</v>
      </c>
      <c r="E156" s="207" t="s">
        <v>291</v>
      </c>
      <c r="F156" s="208" t="s">
        <v>292</v>
      </c>
      <c r="G156" s="209" t="s">
        <v>248</v>
      </c>
      <c r="H156" s="210">
        <v>640.95000000000005</v>
      </c>
      <c r="I156" s="211"/>
      <c r="J156" s="212">
        <f>ROUND(I156*H156,2)</f>
        <v>0</v>
      </c>
      <c r="K156" s="208" t="s">
        <v>19</v>
      </c>
      <c r="L156" s="44"/>
      <c r="M156" s="213" t="s">
        <v>19</v>
      </c>
      <c r="N156" s="214" t="s">
        <v>46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150</v>
      </c>
      <c r="AT156" s="217" t="s">
        <v>152</v>
      </c>
      <c r="AU156" s="217" t="s">
        <v>79</v>
      </c>
      <c r="AY156" s="17" t="s">
        <v>151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150</v>
      </c>
      <c r="BK156" s="218">
        <f>ROUND(I156*H156,2)</f>
        <v>0</v>
      </c>
      <c r="BL156" s="17" t="s">
        <v>150</v>
      </c>
      <c r="BM156" s="217" t="s">
        <v>730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292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79</v>
      </c>
    </row>
    <row r="158" s="12" customFormat="1">
      <c r="A158" s="12"/>
      <c r="B158" s="224"/>
      <c r="C158" s="225"/>
      <c r="D158" s="219" t="s">
        <v>159</v>
      </c>
      <c r="E158" s="226" t="s">
        <v>125</v>
      </c>
      <c r="F158" s="227" t="s">
        <v>731</v>
      </c>
      <c r="G158" s="225"/>
      <c r="H158" s="228">
        <v>640.95000000000005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4" t="s">
        <v>159</v>
      </c>
      <c r="AU158" s="234" t="s">
        <v>79</v>
      </c>
      <c r="AV158" s="12" t="s">
        <v>86</v>
      </c>
      <c r="AW158" s="12" t="s">
        <v>35</v>
      </c>
      <c r="AX158" s="12" t="s">
        <v>79</v>
      </c>
      <c r="AY158" s="234" t="s">
        <v>151</v>
      </c>
    </row>
    <row r="159" s="11" customFormat="1" ht="25.92" customHeight="1">
      <c r="A159" s="11"/>
      <c r="B159" s="192"/>
      <c r="C159" s="193"/>
      <c r="D159" s="194" t="s">
        <v>72</v>
      </c>
      <c r="E159" s="195" t="s">
        <v>296</v>
      </c>
      <c r="F159" s="195" t="s">
        <v>297</v>
      </c>
      <c r="G159" s="193"/>
      <c r="H159" s="193"/>
      <c r="I159" s="196"/>
      <c r="J159" s="197">
        <f>BK159</f>
        <v>0</v>
      </c>
      <c r="K159" s="193"/>
      <c r="L159" s="198"/>
      <c r="M159" s="199"/>
      <c r="N159" s="200"/>
      <c r="O159" s="200"/>
      <c r="P159" s="201">
        <f>SUM(P160:P162)</f>
        <v>0</v>
      </c>
      <c r="Q159" s="200"/>
      <c r="R159" s="201">
        <f>SUM(R160:R162)</f>
        <v>3.6827526399999995</v>
      </c>
      <c r="S159" s="200"/>
      <c r="T159" s="202">
        <f>SUM(T160:T162)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03" t="s">
        <v>150</v>
      </c>
      <c r="AT159" s="204" t="s">
        <v>72</v>
      </c>
      <c r="AU159" s="204" t="s">
        <v>8</v>
      </c>
      <c r="AY159" s="203" t="s">
        <v>151</v>
      </c>
      <c r="BK159" s="205">
        <f>SUM(BK160:BK162)</f>
        <v>0</v>
      </c>
    </row>
    <row r="160" s="2" customFormat="1" ht="16.5" customHeight="1">
      <c r="A160" s="38"/>
      <c r="B160" s="39"/>
      <c r="C160" s="206" t="s">
        <v>79</v>
      </c>
      <c r="D160" s="206" t="s">
        <v>152</v>
      </c>
      <c r="E160" s="207" t="s">
        <v>732</v>
      </c>
      <c r="F160" s="208" t="s">
        <v>733</v>
      </c>
      <c r="G160" s="209" t="s">
        <v>254</v>
      </c>
      <c r="H160" s="210">
        <v>1.472</v>
      </c>
      <c r="I160" s="211"/>
      <c r="J160" s="212">
        <f>ROUND(I160*H160,2)</f>
        <v>0</v>
      </c>
      <c r="K160" s="208" t="s">
        <v>19</v>
      </c>
      <c r="L160" s="44"/>
      <c r="M160" s="213" t="s">
        <v>19</v>
      </c>
      <c r="N160" s="214" t="s">
        <v>46</v>
      </c>
      <c r="O160" s="84"/>
      <c r="P160" s="215">
        <f>O160*H160</f>
        <v>0</v>
      </c>
      <c r="Q160" s="215">
        <v>2.5018699999999998</v>
      </c>
      <c r="R160" s="215">
        <f>Q160*H160</f>
        <v>3.6827526399999995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150</v>
      </c>
      <c r="AT160" s="217" t="s">
        <v>152</v>
      </c>
      <c r="AU160" s="217" t="s">
        <v>79</v>
      </c>
      <c r="AY160" s="17" t="s">
        <v>151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150</v>
      </c>
      <c r="BK160" s="218">
        <f>ROUND(I160*H160,2)</f>
        <v>0</v>
      </c>
      <c r="BL160" s="17" t="s">
        <v>150</v>
      </c>
      <c r="BM160" s="217" t="s">
        <v>734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733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79</v>
      </c>
    </row>
    <row r="162" s="12" customFormat="1">
      <c r="A162" s="12"/>
      <c r="B162" s="224"/>
      <c r="C162" s="225"/>
      <c r="D162" s="219" t="s">
        <v>159</v>
      </c>
      <c r="E162" s="226" t="s">
        <v>390</v>
      </c>
      <c r="F162" s="227" t="s">
        <v>735</v>
      </c>
      <c r="G162" s="225"/>
      <c r="H162" s="228">
        <v>1.472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4" t="s">
        <v>159</v>
      </c>
      <c r="AU162" s="234" t="s">
        <v>79</v>
      </c>
      <c r="AV162" s="12" t="s">
        <v>86</v>
      </c>
      <c r="AW162" s="12" t="s">
        <v>35</v>
      </c>
      <c r="AX162" s="12" t="s">
        <v>79</v>
      </c>
      <c r="AY162" s="234" t="s">
        <v>151</v>
      </c>
    </row>
    <row r="163" s="11" customFormat="1" ht="25.92" customHeight="1">
      <c r="A163" s="11"/>
      <c r="B163" s="192"/>
      <c r="C163" s="193"/>
      <c r="D163" s="194" t="s">
        <v>72</v>
      </c>
      <c r="E163" s="195" t="s">
        <v>736</v>
      </c>
      <c r="F163" s="195" t="s">
        <v>737</v>
      </c>
      <c r="G163" s="193"/>
      <c r="H163" s="193"/>
      <c r="I163" s="196"/>
      <c r="J163" s="197">
        <f>BK163</f>
        <v>0</v>
      </c>
      <c r="K163" s="193"/>
      <c r="L163" s="198"/>
      <c r="M163" s="199"/>
      <c r="N163" s="200"/>
      <c r="O163" s="200"/>
      <c r="P163" s="201">
        <f>SUM(P164:P169)</f>
        <v>0</v>
      </c>
      <c r="Q163" s="200"/>
      <c r="R163" s="201">
        <f>SUM(R164:R169)</f>
        <v>2.57600608</v>
      </c>
      <c r="S163" s="200"/>
      <c r="T163" s="202">
        <f>SUM(T164:T169)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03" t="s">
        <v>150</v>
      </c>
      <c r="AT163" s="204" t="s">
        <v>72</v>
      </c>
      <c r="AU163" s="204" t="s">
        <v>8</v>
      </c>
      <c r="AY163" s="203" t="s">
        <v>151</v>
      </c>
      <c r="BK163" s="205">
        <f>SUM(BK164:BK169)</f>
        <v>0</v>
      </c>
    </row>
    <row r="164" s="2" customFormat="1" ht="21.75" customHeight="1">
      <c r="A164" s="38"/>
      <c r="B164" s="39"/>
      <c r="C164" s="206" t="s">
        <v>79</v>
      </c>
      <c r="D164" s="206" t="s">
        <v>152</v>
      </c>
      <c r="E164" s="207" t="s">
        <v>738</v>
      </c>
      <c r="F164" s="208" t="s">
        <v>739</v>
      </c>
      <c r="G164" s="209" t="s">
        <v>254</v>
      </c>
      <c r="H164" s="210">
        <v>0.82799999999999996</v>
      </c>
      <c r="I164" s="211"/>
      <c r="J164" s="212">
        <f>ROUND(I164*H164,2)</f>
        <v>0</v>
      </c>
      <c r="K164" s="208" t="s">
        <v>19</v>
      </c>
      <c r="L164" s="44"/>
      <c r="M164" s="213" t="s">
        <v>19</v>
      </c>
      <c r="N164" s="214" t="s">
        <v>46</v>
      </c>
      <c r="O164" s="84"/>
      <c r="P164" s="215">
        <f>O164*H164</f>
        <v>0</v>
      </c>
      <c r="Q164" s="215">
        <v>0.71135999999999999</v>
      </c>
      <c r="R164" s="215">
        <f>Q164*H164</f>
        <v>0.58900607999999999</v>
      </c>
      <c r="S164" s="215">
        <v>0</v>
      </c>
      <c r="T164" s="21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7" t="s">
        <v>150</v>
      </c>
      <c r="AT164" s="217" t="s">
        <v>152</v>
      </c>
      <c r="AU164" s="217" t="s">
        <v>79</v>
      </c>
      <c r="AY164" s="17" t="s">
        <v>151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7" t="s">
        <v>150</v>
      </c>
      <c r="BK164" s="218">
        <f>ROUND(I164*H164,2)</f>
        <v>0</v>
      </c>
      <c r="BL164" s="17" t="s">
        <v>150</v>
      </c>
      <c r="BM164" s="217" t="s">
        <v>740</v>
      </c>
    </row>
    <row r="165" s="2" customFormat="1">
      <c r="A165" s="38"/>
      <c r="B165" s="39"/>
      <c r="C165" s="40"/>
      <c r="D165" s="219" t="s">
        <v>157</v>
      </c>
      <c r="E165" s="40"/>
      <c r="F165" s="220" t="s">
        <v>739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157</v>
      </c>
      <c r="AU165" s="17" t="s">
        <v>79</v>
      </c>
    </row>
    <row r="166" s="12" customFormat="1">
      <c r="A166" s="12"/>
      <c r="B166" s="224"/>
      <c r="C166" s="225"/>
      <c r="D166" s="219" t="s">
        <v>159</v>
      </c>
      <c r="E166" s="226" t="s">
        <v>410</v>
      </c>
      <c r="F166" s="227" t="s">
        <v>741</v>
      </c>
      <c r="G166" s="225"/>
      <c r="H166" s="228">
        <v>0.82799999999999996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4" t="s">
        <v>159</v>
      </c>
      <c r="AU166" s="234" t="s">
        <v>79</v>
      </c>
      <c r="AV166" s="12" t="s">
        <v>86</v>
      </c>
      <c r="AW166" s="12" t="s">
        <v>35</v>
      </c>
      <c r="AX166" s="12" t="s">
        <v>79</v>
      </c>
      <c r="AY166" s="234" t="s">
        <v>151</v>
      </c>
    </row>
    <row r="167" s="2" customFormat="1" ht="16.5" customHeight="1">
      <c r="A167" s="38"/>
      <c r="B167" s="39"/>
      <c r="C167" s="239" t="s">
        <v>86</v>
      </c>
      <c r="D167" s="239" t="s">
        <v>233</v>
      </c>
      <c r="E167" s="240" t="s">
        <v>742</v>
      </c>
      <c r="F167" s="241" t="s">
        <v>743</v>
      </c>
      <c r="G167" s="242" t="s">
        <v>242</v>
      </c>
      <c r="H167" s="243">
        <v>1.9870000000000001</v>
      </c>
      <c r="I167" s="244"/>
      <c r="J167" s="245">
        <f>ROUND(I167*H167,2)</f>
        <v>0</v>
      </c>
      <c r="K167" s="241" t="s">
        <v>19</v>
      </c>
      <c r="L167" s="246"/>
      <c r="M167" s="247" t="s">
        <v>19</v>
      </c>
      <c r="N167" s="248" t="s">
        <v>46</v>
      </c>
      <c r="O167" s="84"/>
      <c r="P167" s="215">
        <f>O167*H167</f>
        <v>0</v>
      </c>
      <c r="Q167" s="215">
        <v>1</v>
      </c>
      <c r="R167" s="215">
        <f>Q167*H167</f>
        <v>1.9870000000000001</v>
      </c>
      <c r="S167" s="215">
        <v>0</v>
      </c>
      <c r="T167" s="21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7" t="s">
        <v>184</v>
      </c>
      <c r="AT167" s="217" t="s">
        <v>233</v>
      </c>
      <c r="AU167" s="217" t="s">
        <v>79</v>
      </c>
      <c r="AY167" s="17" t="s">
        <v>151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7" t="s">
        <v>150</v>
      </c>
      <c r="BK167" s="218">
        <f>ROUND(I167*H167,2)</f>
        <v>0</v>
      </c>
      <c r="BL167" s="17" t="s">
        <v>150</v>
      </c>
      <c r="BM167" s="217" t="s">
        <v>744</v>
      </c>
    </row>
    <row r="168" s="2" customFormat="1">
      <c r="A168" s="38"/>
      <c r="B168" s="39"/>
      <c r="C168" s="40"/>
      <c r="D168" s="219" t="s">
        <v>157</v>
      </c>
      <c r="E168" s="40"/>
      <c r="F168" s="220" t="s">
        <v>743</v>
      </c>
      <c r="G168" s="40"/>
      <c r="H168" s="40"/>
      <c r="I168" s="221"/>
      <c r="J168" s="40"/>
      <c r="K168" s="40"/>
      <c r="L168" s="44"/>
      <c r="M168" s="222"/>
      <c r="N168" s="22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157</v>
      </c>
      <c r="AU168" s="17" t="s">
        <v>79</v>
      </c>
    </row>
    <row r="169" s="12" customFormat="1">
      <c r="A169" s="12"/>
      <c r="B169" s="224"/>
      <c r="C169" s="225"/>
      <c r="D169" s="219" t="s">
        <v>159</v>
      </c>
      <c r="E169" s="226" t="s">
        <v>414</v>
      </c>
      <c r="F169" s="227" t="s">
        <v>745</v>
      </c>
      <c r="G169" s="225"/>
      <c r="H169" s="228">
        <v>1.9870000000000001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4" t="s">
        <v>159</v>
      </c>
      <c r="AU169" s="234" t="s">
        <v>79</v>
      </c>
      <c r="AV169" s="12" t="s">
        <v>86</v>
      </c>
      <c r="AW169" s="12" t="s">
        <v>35</v>
      </c>
      <c r="AX169" s="12" t="s">
        <v>79</v>
      </c>
      <c r="AY169" s="234" t="s">
        <v>151</v>
      </c>
    </row>
    <row r="170" s="11" customFormat="1" ht="25.92" customHeight="1">
      <c r="A170" s="11"/>
      <c r="B170" s="192"/>
      <c r="C170" s="193"/>
      <c r="D170" s="194" t="s">
        <v>72</v>
      </c>
      <c r="E170" s="195" t="s">
        <v>746</v>
      </c>
      <c r="F170" s="195" t="s">
        <v>747</v>
      </c>
      <c r="G170" s="193"/>
      <c r="H170" s="193"/>
      <c r="I170" s="196"/>
      <c r="J170" s="197">
        <f>BK170</f>
        <v>0</v>
      </c>
      <c r="K170" s="193"/>
      <c r="L170" s="198"/>
      <c r="M170" s="199"/>
      <c r="N170" s="200"/>
      <c r="O170" s="200"/>
      <c r="P170" s="201">
        <f>SUM(P171:P182)</f>
        <v>0</v>
      </c>
      <c r="Q170" s="200"/>
      <c r="R170" s="201">
        <f>SUM(R171:R182)</f>
        <v>1.1976956999999999</v>
      </c>
      <c r="S170" s="200"/>
      <c r="T170" s="202">
        <f>SUM(T171:T182)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03" t="s">
        <v>150</v>
      </c>
      <c r="AT170" s="204" t="s">
        <v>72</v>
      </c>
      <c r="AU170" s="204" t="s">
        <v>8</v>
      </c>
      <c r="AY170" s="203" t="s">
        <v>151</v>
      </c>
      <c r="BK170" s="205">
        <f>SUM(BK171:BK182)</f>
        <v>0</v>
      </c>
    </row>
    <row r="171" s="2" customFormat="1" ht="16.5" customHeight="1">
      <c r="A171" s="38"/>
      <c r="B171" s="39"/>
      <c r="C171" s="206" t="s">
        <v>79</v>
      </c>
      <c r="D171" s="206" t="s">
        <v>152</v>
      </c>
      <c r="E171" s="207" t="s">
        <v>748</v>
      </c>
      <c r="F171" s="208" t="s">
        <v>749</v>
      </c>
      <c r="G171" s="209" t="s">
        <v>254</v>
      </c>
      <c r="H171" s="210">
        <v>0.23999999999999999</v>
      </c>
      <c r="I171" s="211"/>
      <c r="J171" s="212">
        <f>ROUND(I171*H171,2)</f>
        <v>0</v>
      </c>
      <c r="K171" s="208" t="s">
        <v>19</v>
      </c>
      <c r="L171" s="44"/>
      <c r="M171" s="213" t="s">
        <v>19</v>
      </c>
      <c r="N171" s="214" t="s">
        <v>46</v>
      </c>
      <c r="O171" s="84"/>
      <c r="P171" s="215">
        <f>O171*H171</f>
        <v>0</v>
      </c>
      <c r="Q171" s="215">
        <v>2.5019499999999999</v>
      </c>
      <c r="R171" s="215">
        <f>Q171*H171</f>
        <v>0.600468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150</v>
      </c>
      <c r="AT171" s="217" t="s">
        <v>152</v>
      </c>
      <c r="AU171" s="217" t="s">
        <v>79</v>
      </c>
      <c r="AY171" s="17" t="s">
        <v>151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150</v>
      </c>
      <c r="BK171" s="218">
        <f>ROUND(I171*H171,2)</f>
        <v>0</v>
      </c>
      <c r="BL171" s="17" t="s">
        <v>150</v>
      </c>
      <c r="BM171" s="217" t="s">
        <v>750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749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79</v>
      </c>
    </row>
    <row r="173" s="12" customFormat="1">
      <c r="A173" s="12"/>
      <c r="B173" s="224"/>
      <c r="C173" s="225"/>
      <c r="D173" s="219" t="s">
        <v>159</v>
      </c>
      <c r="E173" s="226" t="s">
        <v>366</v>
      </c>
      <c r="F173" s="227" t="s">
        <v>751</v>
      </c>
      <c r="G173" s="225"/>
      <c r="H173" s="228">
        <v>0.23999999999999999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4" t="s">
        <v>159</v>
      </c>
      <c r="AU173" s="234" t="s">
        <v>79</v>
      </c>
      <c r="AV173" s="12" t="s">
        <v>86</v>
      </c>
      <c r="AW173" s="12" t="s">
        <v>35</v>
      </c>
      <c r="AX173" s="12" t="s">
        <v>79</v>
      </c>
      <c r="AY173" s="234" t="s">
        <v>151</v>
      </c>
    </row>
    <row r="174" s="2" customFormat="1" ht="16.5" customHeight="1">
      <c r="A174" s="38"/>
      <c r="B174" s="39"/>
      <c r="C174" s="206" t="s">
        <v>86</v>
      </c>
      <c r="D174" s="206" t="s">
        <v>152</v>
      </c>
      <c r="E174" s="207" t="s">
        <v>752</v>
      </c>
      <c r="F174" s="208" t="s">
        <v>753</v>
      </c>
      <c r="G174" s="209" t="s">
        <v>242</v>
      </c>
      <c r="H174" s="210">
        <v>0.01</v>
      </c>
      <c r="I174" s="211"/>
      <c r="J174" s="212">
        <f>ROUND(I174*H174,2)</f>
        <v>0</v>
      </c>
      <c r="K174" s="208" t="s">
        <v>19</v>
      </c>
      <c r="L174" s="44"/>
      <c r="M174" s="213" t="s">
        <v>19</v>
      </c>
      <c r="N174" s="214" t="s">
        <v>46</v>
      </c>
      <c r="O174" s="84"/>
      <c r="P174" s="215">
        <f>O174*H174</f>
        <v>0</v>
      </c>
      <c r="Q174" s="215">
        <v>1.06277</v>
      </c>
      <c r="R174" s="215">
        <f>Q174*H174</f>
        <v>0.0106277</v>
      </c>
      <c r="S174" s="215">
        <v>0</v>
      </c>
      <c r="T174" s="21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150</v>
      </c>
      <c r="AT174" s="217" t="s">
        <v>152</v>
      </c>
      <c r="AU174" s="217" t="s">
        <v>79</v>
      </c>
      <c r="AY174" s="17" t="s">
        <v>151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7" t="s">
        <v>150</v>
      </c>
      <c r="BK174" s="218">
        <f>ROUND(I174*H174,2)</f>
        <v>0</v>
      </c>
      <c r="BL174" s="17" t="s">
        <v>150</v>
      </c>
      <c r="BM174" s="217" t="s">
        <v>754</v>
      </c>
    </row>
    <row r="175" s="2" customFormat="1">
      <c r="A175" s="38"/>
      <c r="B175" s="39"/>
      <c r="C175" s="40"/>
      <c r="D175" s="219" t="s">
        <v>157</v>
      </c>
      <c r="E175" s="40"/>
      <c r="F175" s="220" t="s">
        <v>753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157</v>
      </c>
      <c r="AU175" s="17" t="s">
        <v>79</v>
      </c>
    </row>
    <row r="176" s="12" customFormat="1">
      <c r="A176" s="12"/>
      <c r="B176" s="224"/>
      <c r="C176" s="225"/>
      <c r="D176" s="219" t="s">
        <v>159</v>
      </c>
      <c r="E176" s="226" t="s">
        <v>370</v>
      </c>
      <c r="F176" s="227" t="s">
        <v>755</v>
      </c>
      <c r="G176" s="225"/>
      <c r="H176" s="228">
        <v>0.01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4" t="s">
        <v>159</v>
      </c>
      <c r="AU176" s="234" t="s">
        <v>79</v>
      </c>
      <c r="AV176" s="12" t="s">
        <v>86</v>
      </c>
      <c r="AW176" s="12" t="s">
        <v>35</v>
      </c>
      <c r="AX176" s="12" t="s">
        <v>79</v>
      </c>
      <c r="AY176" s="234" t="s">
        <v>151</v>
      </c>
    </row>
    <row r="177" s="2" customFormat="1" ht="16.5" customHeight="1">
      <c r="A177" s="38"/>
      <c r="B177" s="39"/>
      <c r="C177" s="206" t="s">
        <v>164</v>
      </c>
      <c r="D177" s="206" t="s">
        <v>152</v>
      </c>
      <c r="E177" s="207" t="s">
        <v>756</v>
      </c>
      <c r="F177" s="208" t="s">
        <v>757</v>
      </c>
      <c r="G177" s="209" t="s">
        <v>310</v>
      </c>
      <c r="H177" s="210">
        <v>4</v>
      </c>
      <c r="I177" s="211"/>
      <c r="J177" s="212">
        <f>ROUND(I177*H177,2)</f>
        <v>0</v>
      </c>
      <c r="K177" s="208" t="s">
        <v>19</v>
      </c>
      <c r="L177" s="44"/>
      <c r="M177" s="213" t="s">
        <v>19</v>
      </c>
      <c r="N177" s="214" t="s">
        <v>46</v>
      </c>
      <c r="O177" s="84"/>
      <c r="P177" s="215">
        <f>O177*H177</f>
        <v>0</v>
      </c>
      <c r="Q177" s="215">
        <v>0.03465</v>
      </c>
      <c r="R177" s="215">
        <f>Q177*H177</f>
        <v>0.1386</v>
      </c>
      <c r="S177" s="215">
        <v>0</v>
      </c>
      <c r="T177" s="21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7" t="s">
        <v>150</v>
      </c>
      <c r="AT177" s="217" t="s">
        <v>152</v>
      </c>
      <c r="AU177" s="217" t="s">
        <v>79</v>
      </c>
      <c r="AY177" s="17" t="s">
        <v>151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7" t="s">
        <v>150</v>
      </c>
      <c r="BK177" s="218">
        <f>ROUND(I177*H177,2)</f>
        <v>0</v>
      </c>
      <c r="BL177" s="17" t="s">
        <v>150</v>
      </c>
      <c r="BM177" s="217" t="s">
        <v>758</v>
      </c>
    </row>
    <row r="178" s="2" customFormat="1">
      <c r="A178" s="38"/>
      <c r="B178" s="39"/>
      <c r="C178" s="40"/>
      <c r="D178" s="219" t="s">
        <v>157</v>
      </c>
      <c r="E178" s="40"/>
      <c r="F178" s="220" t="s">
        <v>757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157</v>
      </c>
      <c r="AU178" s="17" t="s">
        <v>79</v>
      </c>
    </row>
    <row r="179" s="12" customFormat="1">
      <c r="A179" s="12"/>
      <c r="B179" s="224"/>
      <c r="C179" s="225"/>
      <c r="D179" s="219" t="s">
        <v>159</v>
      </c>
      <c r="E179" s="226" t="s">
        <v>379</v>
      </c>
      <c r="F179" s="227" t="s">
        <v>759</v>
      </c>
      <c r="G179" s="225"/>
      <c r="H179" s="228">
        <v>4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4" t="s">
        <v>159</v>
      </c>
      <c r="AU179" s="234" t="s">
        <v>79</v>
      </c>
      <c r="AV179" s="12" t="s">
        <v>86</v>
      </c>
      <c r="AW179" s="12" t="s">
        <v>35</v>
      </c>
      <c r="AX179" s="12" t="s">
        <v>79</v>
      </c>
      <c r="AY179" s="234" t="s">
        <v>151</v>
      </c>
    </row>
    <row r="180" s="2" customFormat="1" ht="16.5" customHeight="1">
      <c r="A180" s="38"/>
      <c r="B180" s="39"/>
      <c r="C180" s="239" t="s">
        <v>150</v>
      </c>
      <c r="D180" s="239" t="s">
        <v>233</v>
      </c>
      <c r="E180" s="240" t="s">
        <v>760</v>
      </c>
      <c r="F180" s="241" t="s">
        <v>761</v>
      </c>
      <c r="G180" s="242" t="s">
        <v>359</v>
      </c>
      <c r="H180" s="243">
        <v>4</v>
      </c>
      <c r="I180" s="244"/>
      <c r="J180" s="245">
        <f>ROUND(I180*H180,2)</f>
        <v>0</v>
      </c>
      <c r="K180" s="241" t="s">
        <v>19</v>
      </c>
      <c r="L180" s="246"/>
      <c r="M180" s="247" t="s">
        <v>19</v>
      </c>
      <c r="N180" s="248" t="s">
        <v>46</v>
      </c>
      <c r="O180" s="84"/>
      <c r="P180" s="215">
        <f>O180*H180</f>
        <v>0</v>
      </c>
      <c r="Q180" s="215">
        <v>0.112</v>
      </c>
      <c r="R180" s="215">
        <f>Q180*H180</f>
        <v>0.44800000000000001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184</v>
      </c>
      <c r="AT180" s="217" t="s">
        <v>233</v>
      </c>
      <c r="AU180" s="217" t="s">
        <v>79</v>
      </c>
      <c r="AY180" s="17" t="s">
        <v>151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150</v>
      </c>
      <c r="BK180" s="218">
        <f>ROUND(I180*H180,2)</f>
        <v>0</v>
      </c>
      <c r="BL180" s="17" t="s">
        <v>150</v>
      </c>
      <c r="BM180" s="217" t="s">
        <v>762</v>
      </c>
    </row>
    <row r="181" s="2" customFormat="1">
      <c r="A181" s="38"/>
      <c r="B181" s="39"/>
      <c r="C181" s="40"/>
      <c r="D181" s="219" t="s">
        <v>157</v>
      </c>
      <c r="E181" s="40"/>
      <c r="F181" s="220" t="s">
        <v>761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157</v>
      </c>
      <c r="AU181" s="17" t="s">
        <v>79</v>
      </c>
    </row>
    <row r="182" s="12" customFormat="1">
      <c r="A182" s="12"/>
      <c r="B182" s="224"/>
      <c r="C182" s="225"/>
      <c r="D182" s="219" t="s">
        <v>159</v>
      </c>
      <c r="E182" s="226" t="s">
        <v>361</v>
      </c>
      <c r="F182" s="227" t="s">
        <v>759</v>
      </c>
      <c r="G182" s="225"/>
      <c r="H182" s="228">
        <v>4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4" t="s">
        <v>159</v>
      </c>
      <c r="AU182" s="234" t="s">
        <v>79</v>
      </c>
      <c r="AV182" s="12" t="s">
        <v>86</v>
      </c>
      <c r="AW182" s="12" t="s">
        <v>35</v>
      </c>
      <c r="AX182" s="12" t="s">
        <v>79</v>
      </c>
      <c r="AY182" s="234" t="s">
        <v>151</v>
      </c>
    </row>
    <row r="183" s="11" customFormat="1" ht="25.92" customHeight="1">
      <c r="A183" s="11"/>
      <c r="B183" s="192"/>
      <c r="C183" s="193"/>
      <c r="D183" s="194" t="s">
        <v>72</v>
      </c>
      <c r="E183" s="195" t="s">
        <v>323</v>
      </c>
      <c r="F183" s="195" t="s">
        <v>324</v>
      </c>
      <c r="G183" s="193"/>
      <c r="H183" s="193"/>
      <c r="I183" s="196"/>
      <c r="J183" s="197">
        <f>BK183</f>
        <v>0</v>
      </c>
      <c r="K183" s="193"/>
      <c r="L183" s="198"/>
      <c r="M183" s="199"/>
      <c r="N183" s="200"/>
      <c r="O183" s="200"/>
      <c r="P183" s="201">
        <f>SUM(P184:P226)</f>
        <v>0</v>
      </c>
      <c r="Q183" s="200"/>
      <c r="R183" s="201">
        <f>SUM(R184:R226)</f>
        <v>124.90009599999999</v>
      </c>
      <c r="S183" s="200"/>
      <c r="T183" s="202">
        <f>SUM(T184:T226)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03" t="s">
        <v>150</v>
      </c>
      <c r="AT183" s="204" t="s">
        <v>72</v>
      </c>
      <c r="AU183" s="204" t="s">
        <v>8</v>
      </c>
      <c r="AY183" s="203" t="s">
        <v>151</v>
      </c>
      <c r="BK183" s="205">
        <f>SUM(BK184:BK226)</f>
        <v>0</v>
      </c>
    </row>
    <row r="184" s="2" customFormat="1" ht="16.5" customHeight="1">
      <c r="A184" s="38"/>
      <c r="B184" s="39"/>
      <c r="C184" s="206" t="s">
        <v>79</v>
      </c>
      <c r="D184" s="206" t="s">
        <v>152</v>
      </c>
      <c r="E184" s="207" t="s">
        <v>763</v>
      </c>
      <c r="F184" s="208" t="s">
        <v>764</v>
      </c>
      <c r="G184" s="209" t="s">
        <v>248</v>
      </c>
      <c r="H184" s="210">
        <v>201.5</v>
      </c>
      <c r="I184" s="211"/>
      <c r="J184" s="212">
        <f>ROUND(I184*H184,2)</f>
        <v>0</v>
      </c>
      <c r="K184" s="208" t="s">
        <v>19</v>
      </c>
      <c r="L184" s="44"/>
      <c r="M184" s="213" t="s">
        <v>19</v>
      </c>
      <c r="N184" s="214" t="s">
        <v>46</v>
      </c>
      <c r="O184" s="84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150</v>
      </c>
      <c r="AT184" s="217" t="s">
        <v>152</v>
      </c>
      <c r="AU184" s="217" t="s">
        <v>79</v>
      </c>
      <c r="AY184" s="17" t="s">
        <v>151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150</v>
      </c>
      <c r="BK184" s="218">
        <f>ROUND(I184*H184,2)</f>
        <v>0</v>
      </c>
      <c r="BL184" s="17" t="s">
        <v>150</v>
      </c>
      <c r="BM184" s="217" t="s">
        <v>765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764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79</v>
      </c>
    </row>
    <row r="186" s="12" customFormat="1">
      <c r="A186" s="12"/>
      <c r="B186" s="224"/>
      <c r="C186" s="225"/>
      <c r="D186" s="219" t="s">
        <v>159</v>
      </c>
      <c r="E186" s="226" t="s">
        <v>578</v>
      </c>
      <c r="F186" s="227" t="s">
        <v>766</v>
      </c>
      <c r="G186" s="225"/>
      <c r="H186" s="228">
        <v>201.5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4" t="s">
        <v>159</v>
      </c>
      <c r="AU186" s="234" t="s">
        <v>79</v>
      </c>
      <c r="AV186" s="12" t="s">
        <v>86</v>
      </c>
      <c r="AW186" s="12" t="s">
        <v>35</v>
      </c>
      <c r="AX186" s="12" t="s">
        <v>79</v>
      </c>
      <c r="AY186" s="234" t="s">
        <v>151</v>
      </c>
    </row>
    <row r="187" s="2" customFormat="1" ht="16.5" customHeight="1">
      <c r="A187" s="38"/>
      <c r="B187" s="39"/>
      <c r="C187" s="206" t="s">
        <v>86</v>
      </c>
      <c r="D187" s="206" t="s">
        <v>152</v>
      </c>
      <c r="E187" s="207" t="s">
        <v>767</v>
      </c>
      <c r="F187" s="208" t="s">
        <v>768</v>
      </c>
      <c r="G187" s="209" t="s">
        <v>248</v>
      </c>
      <c r="H187" s="210">
        <v>201.5</v>
      </c>
      <c r="I187" s="211"/>
      <c r="J187" s="212">
        <f>ROUND(I187*H187,2)</f>
        <v>0</v>
      </c>
      <c r="K187" s="208" t="s">
        <v>19</v>
      </c>
      <c r="L187" s="44"/>
      <c r="M187" s="213" t="s">
        <v>19</v>
      </c>
      <c r="N187" s="214" t="s">
        <v>46</v>
      </c>
      <c r="O187" s="84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150</v>
      </c>
      <c r="AT187" s="217" t="s">
        <v>152</v>
      </c>
      <c r="AU187" s="217" t="s">
        <v>79</v>
      </c>
      <c r="AY187" s="17" t="s">
        <v>151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150</v>
      </c>
      <c r="BK187" s="218">
        <f>ROUND(I187*H187,2)</f>
        <v>0</v>
      </c>
      <c r="BL187" s="17" t="s">
        <v>150</v>
      </c>
      <c r="BM187" s="217" t="s">
        <v>769</v>
      </c>
    </row>
    <row r="188" s="2" customFormat="1">
      <c r="A188" s="38"/>
      <c r="B188" s="39"/>
      <c r="C188" s="40"/>
      <c r="D188" s="219" t="s">
        <v>157</v>
      </c>
      <c r="E188" s="40"/>
      <c r="F188" s="220" t="s">
        <v>768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157</v>
      </c>
      <c r="AU188" s="17" t="s">
        <v>79</v>
      </c>
    </row>
    <row r="189" s="12" customFormat="1">
      <c r="A189" s="12"/>
      <c r="B189" s="224"/>
      <c r="C189" s="225"/>
      <c r="D189" s="219" t="s">
        <v>159</v>
      </c>
      <c r="E189" s="226" t="s">
        <v>556</v>
      </c>
      <c r="F189" s="227" t="s">
        <v>766</v>
      </c>
      <c r="G189" s="225"/>
      <c r="H189" s="228">
        <v>201.5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4" t="s">
        <v>159</v>
      </c>
      <c r="AU189" s="234" t="s">
        <v>79</v>
      </c>
      <c r="AV189" s="12" t="s">
        <v>86</v>
      </c>
      <c r="AW189" s="12" t="s">
        <v>35</v>
      </c>
      <c r="AX189" s="12" t="s">
        <v>79</v>
      </c>
      <c r="AY189" s="234" t="s">
        <v>151</v>
      </c>
    </row>
    <row r="190" s="2" customFormat="1" ht="16.5" customHeight="1">
      <c r="A190" s="38"/>
      <c r="B190" s="39"/>
      <c r="C190" s="206" t="s">
        <v>164</v>
      </c>
      <c r="D190" s="206" t="s">
        <v>152</v>
      </c>
      <c r="E190" s="207" t="s">
        <v>553</v>
      </c>
      <c r="F190" s="208" t="s">
        <v>554</v>
      </c>
      <c r="G190" s="209" t="s">
        <v>248</v>
      </c>
      <c r="H190" s="210">
        <v>169.30000000000001</v>
      </c>
      <c r="I190" s="211"/>
      <c r="J190" s="212">
        <f>ROUND(I190*H190,2)</f>
        <v>0</v>
      </c>
      <c r="K190" s="208" t="s">
        <v>19</v>
      </c>
      <c r="L190" s="44"/>
      <c r="M190" s="213" t="s">
        <v>19</v>
      </c>
      <c r="N190" s="214" t="s">
        <v>46</v>
      </c>
      <c r="O190" s="84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150</v>
      </c>
      <c r="AT190" s="217" t="s">
        <v>152</v>
      </c>
      <c r="AU190" s="217" t="s">
        <v>79</v>
      </c>
      <c r="AY190" s="17" t="s">
        <v>151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150</v>
      </c>
      <c r="BK190" s="218">
        <f>ROUND(I190*H190,2)</f>
        <v>0</v>
      </c>
      <c r="BL190" s="17" t="s">
        <v>150</v>
      </c>
      <c r="BM190" s="217" t="s">
        <v>770</v>
      </c>
    </row>
    <row r="191" s="2" customFormat="1">
      <c r="A191" s="38"/>
      <c r="B191" s="39"/>
      <c r="C191" s="40"/>
      <c r="D191" s="219" t="s">
        <v>157</v>
      </c>
      <c r="E191" s="40"/>
      <c r="F191" s="220" t="s">
        <v>554</v>
      </c>
      <c r="G191" s="40"/>
      <c r="H191" s="40"/>
      <c r="I191" s="221"/>
      <c r="J191" s="40"/>
      <c r="K191" s="40"/>
      <c r="L191" s="44"/>
      <c r="M191" s="222"/>
      <c r="N191" s="22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157</v>
      </c>
      <c r="AU191" s="17" t="s">
        <v>79</v>
      </c>
    </row>
    <row r="192" s="2" customFormat="1" ht="16.5" customHeight="1">
      <c r="A192" s="38"/>
      <c r="B192" s="39"/>
      <c r="C192" s="206" t="s">
        <v>150</v>
      </c>
      <c r="D192" s="206" t="s">
        <v>152</v>
      </c>
      <c r="E192" s="207" t="s">
        <v>325</v>
      </c>
      <c r="F192" s="208" t="s">
        <v>326</v>
      </c>
      <c r="G192" s="209" t="s">
        <v>248</v>
      </c>
      <c r="H192" s="210">
        <v>270.14999999999998</v>
      </c>
      <c r="I192" s="211"/>
      <c r="J192" s="212">
        <f>ROUND(I192*H192,2)</f>
        <v>0</v>
      </c>
      <c r="K192" s="208" t="s">
        <v>19</v>
      </c>
      <c r="L192" s="44"/>
      <c r="M192" s="213" t="s">
        <v>19</v>
      </c>
      <c r="N192" s="214" t="s">
        <v>46</v>
      </c>
      <c r="O192" s="84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150</v>
      </c>
      <c r="AT192" s="217" t="s">
        <v>152</v>
      </c>
      <c r="AU192" s="217" t="s">
        <v>79</v>
      </c>
      <c r="AY192" s="17" t="s">
        <v>151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150</v>
      </c>
      <c r="BK192" s="218">
        <f>ROUND(I192*H192,2)</f>
        <v>0</v>
      </c>
      <c r="BL192" s="17" t="s">
        <v>150</v>
      </c>
      <c r="BM192" s="217" t="s">
        <v>771</v>
      </c>
    </row>
    <row r="193" s="2" customFormat="1">
      <c r="A193" s="38"/>
      <c r="B193" s="39"/>
      <c r="C193" s="40"/>
      <c r="D193" s="219" t="s">
        <v>157</v>
      </c>
      <c r="E193" s="40"/>
      <c r="F193" s="220" t="s">
        <v>326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157</v>
      </c>
      <c r="AU193" s="17" t="s">
        <v>79</v>
      </c>
    </row>
    <row r="194" s="2" customFormat="1" ht="16.5" customHeight="1">
      <c r="A194" s="38"/>
      <c r="B194" s="39"/>
      <c r="C194" s="206" t="s">
        <v>171</v>
      </c>
      <c r="D194" s="206" t="s">
        <v>152</v>
      </c>
      <c r="E194" s="207" t="s">
        <v>329</v>
      </c>
      <c r="F194" s="208" t="s">
        <v>330</v>
      </c>
      <c r="G194" s="209" t="s">
        <v>248</v>
      </c>
      <c r="H194" s="210">
        <v>185</v>
      </c>
      <c r="I194" s="211"/>
      <c r="J194" s="212">
        <f>ROUND(I194*H194,2)</f>
        <v>0</v>
      </c>
      <c r="K194" s="208" t="s">
        <v>19</v>
      </c>
      <c r="L194" s="44"/>
      <c r="M194" s="213" t="s">
        <v>19</v>
      </c>
      <c r="N194" s="214" t="s">
        <v>46</v>
      </c>
      <c r="O194" s="84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150</v>
      </c>
      <c r="AT194" s="217" t="s">
        <v>152</v>
      </c>
      <c r="AU194" s="217" t="s">
        <v>79</v>
      </c>
      <c r="AY194" s="17" t="s">
        <v>151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150</v>
      </c>
      <c r="BK194" s="218">
        <f>ROUND(I194*H194,2)</f>
        <v>0</v>
      </c>
      <c r="BL194" s="17" t="s">
        <v>150</v>
      </c>
      <c r="BM194" s="217" t="s">
        <v>772</v>
      </c>
    </row>
    <row r="195" s="2" customFormat="1">
      <c r="A195" s="38"/>
      <c r="B195" s="39"/>
      <c r="C195" s="40"/>
      <c r="D195" s="219" t="s">
        <v>157</v>
      </c>
      <c r="E195" s="40"/>
      <c r="F195" s="220" t="s">
        <v>330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157</v>
      </c>
      <c r="AU195" s="17" t="s">
        <v>79</v>
      </c>
    </row>
    <row r="196" s="2" customFormat="1" ht="16.5" customHeight="1">
      <c r="A196" s="38"/>
      <c r="B196" s="39"/>
      <c r="C196" s="206" t="s">
        <v>176</v>
      </c>
      <c r="D196" s="206" t="s">
        <v>152</v>
      </c>
      <c r="E196" s="207" t="s">
        <v>334</v>
      </c>
      <c r="F196" s="208" t="s">
        <v>335</v>
      </c>
      <c r="G196" s="209" t="s">
        <v>254</v>
      </c>
      <c r="H196" s="210">
        <v>2.7999999999999998</v>
      </c>
      <c r="I196" s="211"/>
      <c r="J196" s="212">
        <f>ROUND(I196*H196,2)</f>
        <v>0</v>
      </c>
      <c r="K196" s="208" t="s">
        <v>19</v>
      </c>
      <c r="L196" s="44"/>
      <c r="M196" s="213" t="s">
        <v>19</v>
      </c>
      <c r="N196" s="214" t="s">
        <v>46</v>
      </c>
      <c r="O196" s="84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150</v>
      </c>
      <c r="AT196" s="217" t="s">
        <v>152</v>
      </c>
      <c r="AU196" s="217" t="s">
        <v>79</v>
      </c>
      <c r="AY196" s="17" t="s">
        <v>151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150</v>
      </c>
      <c r="BK196" s="218">
        <f>ROUND(I196*H196,2)</f>
        <v>0</v>
      </c>
      <c r="BL196" s="17" t="s">
        <v>150</v>
      </c>
      <c r="BM196" s="217" t="s">
        <v>773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335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79</v>
      </c>
    </row>
    <row r="198" s="12" customFormat="1">
      <c r="A198" s="12"/>
      <c r="B198" s="224"/>
      <c r="C198" s="225"/>
      <c r="D198" s="219" t="s">
        <v>159</v>
      </c>
      <c r="E198" s="226" t="s">
        <v>774</v>
      </c>
      <c r="F198" s="227" t="s">
        <v>775</v>
      </c>
      <c r="G198" s="225"/>
      <c r="H198" s="228">
        <v>2.7999999999999998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4" t="s">
        <v>159</v>
      </c>
      <c r="AU198" s="234" t="s">
        <v>79</v>
      </c>
      <c r="AV198" s="12" t="s">
        <v>86</v>
      </c>
      <c r="AW198" s="12" t="s">
        <v>35</v>
      </c>
      <c r="AX198" s="12" t="s">
        <v>79</v>
      </c>
      <c r="AY198" s="234" t="s">
        <v>151</v>
      </c>
    </row>
    <row r="199" s="2" customFormat="1" ht="16.5" customHeight="1">
      <c r="A199" s="38"/>
      <c r="B199" s="39"/>
      <c r="C199" s="206" t="s">
        <v>180</v>
      </c>
      <c r="D199" s="206" t="s">
        <v>152</v>
      </c>
      <c r="E199" s="207" t="s">
        <v>337</v>
      </c>
      <c r="F199" s="208" t="s">
        <v>338</v>
      </c>
      <c r="G199" s="209" t="s">
        <v>248</v>
      </c>
      <c r="H199" s="210">
        <v>185</v>
      </c>
      <c r="I199" s="211"/>
      <c r="J199" s="212">
        <f>ROUND(I199*H199,2)</f>
        <v>0</v>
      </c>
      <c r="K199" s="208" t="s">
        <v>19</v>
      </c>
      <c r="L199" s="44"/>
      <c r="M199" s="213" t="s">
        <v>19</v>
      </c>
      <c r="N199" s="214" t="s">
        <v>46</v>
      </c>
      <c r="O199" s="8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150</v>
      </c>
      <c r="AT199" s="217" t="s">
        <v>152</v>
      </c>
      <c r="AU199" s="217" t="s">
        <v>79</v>
      </c>
      <c r="AY199" s="17" t="s">
        <v>151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150</v>
      </c>
      <c r="BK199" s="218">
        <f>ROUND(I199*H199,2)</f>
        <v>0</v>
      </c>
      <c r="BL199" s="17" t="s">
        <v>150</v>
      </c>
      <c r="BM199" s="217" t="s">
        <v>776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338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79</v>
      </c>
    </row>
    <row r="201" s="12" customFormat="1">
      <c r="A201" s="12"/>
      <c r="B201" s="224"/>
      <c r="C201" s="225"/>
      <c r="D201" s="219" t="s">
        <v>159</v>
      </c>
      <c r="E201" s="226" t="s">
        <v>400</v>
      </c>
      <c r="F201" s="227" t="s">
        <v>777</v>
      </c>
      <c r="G201" s="225"/>
      <c r="H201" s="228">
        <v>185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4" t="s">
        <v>159</v>
      </c>
      <c r="AU201" s="234" t="s">
        <v>79</v>
      </c>
      <c r="AV201" s="12" t="s">
        <v>86</v>
      </c>
      <c r="AW201" s="12" t="s">
        <v>35</v>
      </c>
      <c r="AX201" s="12" t="s">
        <v>79</v>
      </c>
      <c r="AY201" s="234" t="s">
        <v>151</v>
      </c>
    </row>
    <row r="202" s="2" customFormat="1" ht="16.5" customHeight="1">
      <c r="A202" s="38"/>
      <c r="B202" s="39"/>
      <c r="C202" s="206" t="s">
        <v>184</v>
      </c>
      <c r="D202" s="206" t="s">
        <v>152</v>
      </c>
      <c r="E202" s="207" t="s">
        <v>342</v>
      </c>
      <c r="F202" s="208" t="s">
        <v>343</v>
      </c>
      <c r="G202" s="209" t="s">
        <v>248</v>
      </c>
      <c r="H202" s="210">
        <v>819</v>
      </c>
      <c r="I202" s="211"/>
      <c r="J202" s="212">
        <f>ROUND(I202*H202,2)</f>
        <v>0</v>
      </c>
      <c r="K202" s="208" t="s">
        <v>19</v>
      </c>
      <c r="L202" s="44"/>
      <c r="M202" s="213" t="s">
        <v>19</v>
      </c>
      <c r="N202" s="214" t="s">
        <v>46</v>
      </c>
      <c r="O202" s="84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150</v>
      </c>
      <c r="AT202" s="217" t="s">
        <v>152</v>
      </c>
      <c r="AU202" s="217" t="s">
        <v>79</v>
      </c>
      <c r="AY202" s="17" t="s">
        <v>151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150</v>
      </c>
      <c r="BK202" s="218">
        <f>ROUND(I202*H202,2)</f>
        <v>0</v>
      </c>
      <c r="BL202" s="17" t="s">
        <v>150</v>
      </c>
      <c r="BM202" s="217" t="s">
        <v>778</v>
      </c>
    </row>
    <row r="203" s="2" customFormat="1">
      <c r="A203" s="38"/>
      <c r="B203" s="39"/>
      <c r="C203" s="40"/>
      <c r="D203" s="219" t="s">
        <v>157</v>
      </c>
      <c r="E203" s="40"/>
      <c r="F203" s="220" t="s">
        <v>343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157</v>
      </c>
      <c r="AU203" s="17" t="s">
        <v>79</v>
      </c>
    </row>
    <row r="204" s="12" customFormat="1">
      <c r="A204" s="12"/>
      <c r="B204" s="224"/>
      <c r="C204" s="225"/>
      <c r="D204" s="219" t="s">
        <v>159</v>
      </c>
      <c r="E204" s="226" t="s">
        <v>374</v>
      </c>
      <c r="F204" s="227" t="s">
        <v>779</v>
      </c>
      <c r="G204" s="225"/>
      <c r="H204" s="228">
        <v>819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4" t="s">
        <v>159</v>
      </c>
      <c r="AU204" s="234" t="s">
        <v>79</v>
      </c>
      <c r="AV204" s="12" t="s">
        <v>86</v>
      </c>
      <c r="AW204" s="12" t="s">
        <v>35</v>
      </c>
      <c r="AX204" s="12" t="s">
        <v>79</v>
      </c>
      <c r="AY204" s="234" t="s">
        <v>151</v>
      </c>
    </row>
    <row r="205" s="2" customFormat="1" ht="21.75" customHeight="1">
      <c r="A205" s="38"/>
      <c r="B205" s="39"/>
      <c r="C205" s="206" t="s">
        <v>188</v>
      </c>
      <c r="D205" s="206" t="s">
        <v>152</v>
      </c>
      <c r="E205" s="207" t="s">
        <v>347</v>
      </c>
      <c r="F205" s="208" t="s">
        <v>348</v>
      </c>
      <c r="G205" s="209" t="s">
        <v>248</v>
      </c>
      <c r="H205" s="210">
        <v>502</v>
      </c>
      <c r="I205" s="211"/>
      <c r="J205" s="212">
        <f>ROUND(I205*H205,2)</f>
        <v>0</v>
      </c>
      <c r="K205" s="208" t="s">
        <v>19</v>
      </c>
      <c r="L205" s="44"/>
      <c r="M205" s="213" t="s">
        <v>19</v>
      </c>
      <c r="N205" s="214" t="s">
        <v>46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150</v>
      </c>
      <c r="AT205" s="217" t="s">
        <v>152</v>
      </c>
      <c r="AU205" s="217" t="s">
        <v>79</v>
      </c>
      <c r="AY205" s="17" t="s">
        <v>151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150</v>
      </c>
      <c r="BK205" s="218">
        <f>ROUND(I205*H205,2)</f>
        <v>0</v>
      </c>
      <c r="BL205" s="17" t="s">
        <v>150</v>
      </c>
      <c r="BM205" s="217" t="s">
        <v>780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348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79</v>
      </c>
    </row>
    <row r="207" s="12" customFormat="1">
      <c r="A207" s="12"/>
      <c r="B207" s="224"/>
      <c r="C207" s="225"/>
      <c r="D207" s="219" t="s">
        <v>159</v>
      </c>
      <c r="E207" s="226" t="s">
        <v>405</v>
      </c>
      <c r="F207" s="227" t="s">
        <v>781</v>
      </c>
      <c r="G207" s="225"/>
      <c r="H207" s="228">
        <v>502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4" t="s">
        <v>159</v>
      </c>
      <c r="AU207" s="234" t="s">
        <v>79</v>
      </c>
      <c r="AV207" s="12" t="s">
        <v>86</v>
      </c>
      <c r="AW207" s="12" t="s">
        <v>35</v>
      </c>
      <c r="AX207" s="12" t="s">
        <v>79</v>
      </c>
      <c r="AY207" s="234" t="s">
        <v>151</v>
      </c>
    </row>
    <row r="208" s="2" customFormat="1" ht="16.5" customHeight="1">
      <c r="A208" s="38"/>
      <c r="B208" s="39"/>
      <c r="C208" s="206" t="s">
        <v>194</v>
      </c>
      <c r="D208" s="206" t="s">
        <v>152</v>
      </c>
      <c r="E208" s="207" t="s">
        <v>352</v>
      </c>
      <c r="F208" s="208" t="s">
        <v>353</v>
      </c>
      <c r="G208" s="209" t="s">
        <v>248</v>
      </c>
      <c r="H208" s="210">
        <v>502</v>
      </c>
      <c r="I208" s="211"/>
      <c r="J208" s="212">
        <f>ROUND(I208*H208,2)</f>
        <v>0</v>
      </c>
      <c r="K208" s="208" t="s">
        <v>19</v>
      </c>
      <c r="L208" s="44"/>
      <c r="M208" s="213" t="s">
        <v>19</v>
      </c>
      <c r="N208" s="214" t="s">
        <v>46</v>
      </c>
      <c r="O208" s="84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150</v>
      </c>
      <c r="AT208" s="217" t="s">
        <v>152</v>
      </c>
      <c r="AU208" s="217" t="s">
        <v>79</v>
      </c>
      <c r="AY208" s="17" t="s">
        <v>151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150</v>
      </c>
      <c r="BK208" s="218">
        <f>ROUND(I208*H208,2)</f>
        <v>0</v>
      </c>
      <c r="BL208" s="17" t="s">
        <v>150</v>
      </c>
      <c r="BM208" s="217" t="s">
        <v>782</v>
      </c>
    </row>
    <row r="209" s="2" customFormat="1">
      <c r="A209" s="38"/>
      <c r="B209" s="39"/>
      <c r="C209" s="40"/>
      <c r="D209" s="219" t="s">
        <v>157</v>
      </c>
      <c r="E209" s="40"/>
      <c r="F209" s="220" t="s">
        <v>353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157</v>
      </c>
      <c r="AU209" s="17" t="s">
        <v>79</v>
      </c>
    </row>
    <row r="210" s="12" customFormat="1">
      <c r="A210" s="12"/>
      <c r="B210" s="224"/>
      <c r="C210" s="225"/>
      <c r="D210" s="219" t="s">
        <v>159</v>
      </c>
      <c r="E210" s="226" t="s">
        <v>395</v>
      </c>
      <c r="F210" s="227" t="s">
        <v>781</v>
      </c>
      <c r="G210" s="225"/>
      <c r="H210" s="228">
        <v>502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4" t="s">
        <v>159</v>
      </c>
      <c r="AU210" s="234" t="s">
        <v>79</v>
      </c>
      <c r="AV210" s="12" t="s">
        <v>86</v>
      </c>
      <c r="AW210" s="12" t="s">
        <v>35</v>
      </c>
      <c r="AX210" s="12" t="s">
        <v>79</v>
      </c>
      <c r="AY210" s="234" t="s">
        <v>151</v>
      </c>
    </row>
    <row r="211" s="2" customFormat="1" ht="16.5" customHeight="1">
      <c r="A211" s="38"/>
      <c r="B211" s="39"/>
      <c r="C211" s="239" t="s">
        <v>198</v>
      </c>
      <c r="D211" s="239" t="s">
        <v>233</v>
      </c>
      <c r="E211" s="240" t="s">
        <v>570</v>
      </c>
      <c r="F211" s="241" t="s">
        <v>571</v>
      </c>
      <c r="G211" s="242" t="s">
        <v>248</v>
      </c>
      <c r="H211" s="243">
        <v>2.2999999999999998</v>
      </c>
      <c r="I211" s="244"/>
      <c r="J211" s="245">
        <f>ROUND(I211*H211,2)</f>
        <v>0</v>
      </c>
      <c r="K211" s="241" t="s">
        <v>19</v>
      </c>
      <c r="L211" s="246"/>
      <c r="M211" s="247" t="s">
        <v>19</v>
      </c>
      <c r="N211" s="248" t="s">
        <v>46</v>
      </c>
      <c r="O211" s="84"/>
      <c r="P211" s="215">
        <f>O211*H211</f>
        <v>0</v>
      </c>
      <c r="Q211" s="215">
        <v>0.13100000000000001</v>
      </c>
      <c r="R211" s="215">
        <f>Q211*H211</f>
        <v>0.30130000000000001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184</v>
      </c>
      <c r="AT211" s="217" t="s">
        <v>233</v>
      </c>
      <c r="AU211" s="217" t="s">
        <v>79</v>
      </c>
      <c r="AY211" s="17" t="s">
        <v>151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150</v>
      </c>
      <c r="BK211" s="218">
        <f>ROUND(I211*H211,2)</f>
        <v>0</v>
      </c>
      <c r="BL211" s="17" t="s">
        <v>150</v>
      </c>
      <c r="BM211" s="217" t="s">
        <v>783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571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79</v>
      </c>
    </row>
    <row r="213" s="12" customFormat="1">
      <c r="A213" s="12"/>
      <c r="B213" s="224"/>
      <c r="C213" s="225"/>
      <c r="D213" s="219" t="s">
        <v>159</v>
      </c>
      <c r="E213" s="226" t="s">
        <v>573</v>
      </c>
      <c r="F213" s="227" t="s">
        <v>784</v>
      </c>
      <c r="G213" s="225"/>
      <c r="H213" s="228">
        <v>2.2999999999999998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4" t="s">
        <v>159</v>
      </c>
      <c r="AU213" s="234" t="s">
        <v>79</v>
      </c>
      <c r="AV213" s="12" t="s">
        <v>86</v>
      </c>
      <c r="AW213" s="12" t="s">
        <v>35</v>
      </c>
      <c r="AX213" s="12" t="s">
        <v>79</v>
      </c>
      <c r="AY213" s="234" t="s">
        <v>151</v>
      </c>
    </row>
    <row r="214" s="2" customFormat="1" ht="16.5" customHeight="1">
      <c r="A214" s="38"/>
      <c r="B214" s="39"/>
      <c r="C214" s="239" t="s">
        <v>202</v>
      </c>
      <c r="D214" s="239" t="s">
        <v>233</v>
      </c>
      <c r="E214" s="240" t="s">
        <v>785</v>
      </c>
      <c r="F214" s="241" t="s">
        <v>786</v>
      </c>
      <c r="G214" s="242" t="s">
        <v>248</v>
      </c>
      <c r="H214" s="243">
        <v>177</v>
      </c>
      <c r="I214" s="244"/>
      <c r="J214" s="245">
        <f>ROUND(I214*H214,2)</f>
        <v>0</v>
      </c>
      <c r="K214" s="241" t="s">
        <v>19</v>
      </c>
      <c r="L214" s="246"/>
      <c r="M214" s="247" t="s">
        <v>19</v>
      </c>
      <c r="N214" s="248" t="s">
        <v>46</v>
      </c>
      <c r="O214" s="84"/>
      <c r="P214" s="215">
        <f>O214*H214</f>
        <v>0</v>
      </c>
      <c r="Q214" s="215">
        <v>0.32286999999999999</v>
      </c>
      <c r="R214" s="215">
        <f>Q214*H214</f>
        <v>57.14799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184</v>
      </c>
      <c r="AT214" s="217" t="s">
        <v>233</v>
      </c>
      <c r="AU214" s="217" t="s">
        <v>79</v>
      </c>
      <c r="AY214" s="17" t="s">
        <v>151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150</v>
      </c>
      <c r="BK214" s="218">
        <f>ROUND(I214*H214,2)</f>
        <v>0</v>
      </c>
      <c r="BL214" s="17" t="s">
        <v>150</v>
      </c>
      <c r="BM214" s="217" t="s">
        <v>787</v>
      </c>
    </row>
    <row r="215" s="2" customFormat="1">
      <c r="A215" s="38"/>
      <c r="B215" s="39"/>
      <c r="C215" s="40"/>
      <c r="D215" s="219" t="s">
        <v>157</v>
      </c>
      <c r="E215" s="40"/>
      <c r="F215" s="220" t="s">
        <v>786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157</v>
      </c>
      <c r="AU215" s="17" t="s">
        <v>79</v>
      </c>
    </row>
    <row r="216" s="12" customFormat="1">
      <c r="A216" s="12"/>
      <c r="B216" s="224"/>
      <c r="C216" s="225"/>
      <c r="D216" s="219" t="s">
        <v>159</v>
      </c>
      <c r="E216" s="226" t="s">
        <v>430</v>
      </c>
      <c r="F216" s="227" t="s">
        <v>788</v>
      </c>
      <c r="G216" s="225"/>
      <c r="H216" s="228">
        <v>177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4" t="s">
        <v>159</v>
      </c>
      <c r="AU216" s="234" t="s">
        <v>79</v>
      </c>
      <c r="AV216" s="12" t="s">
        <v>86</v>
      </c>
      <c r="AW216" s="12" t="s">
        <v>35</v>
      </c>
      <c r="AX216" s="12" t="s">
        <v>79</v>
      </c>
      <c r="AY216" s="234" t="s">
        <v>151</v>
      </c>
    </row>
    <row r="217" s="2" customFormat="1" ht="16.5" customHeight="1">
      <c r="A217" s="38"/>
      <c r="B217" s="39"/>
      <c r="C217" s="239" t="s">
        <v>206</v>
      </c>
      <c r="D217" s="239" t="s">
        <v>233</v>
      </c>
      <c r="E217" s="240" t="s">
        <v>580</v>
      </c>
      <c r="F217" s="241" t="s">
        <v>581</v>
      </c>
      <c r="G217" s="242" t="s">
        <v>248</v>
      </c>
      <c r="H217" s="243">
        <v>167</v>
      </c>
      <c r="I217" s="244"/>
      <c r="J217" s="245">
        <f>ROUND(I217*H217,2)</f>
        <v>0</v>
      </c>
      <c r="K217" s="241" t="s">
        <v>19</v>
      </c>
      <c r="L217" s="246"/>
      <c r="M217" s="247" t="s">
        <v>19</v>
      </c>
      <c r="N217" s="248" t="s">
        <v>46</v>
      </c>
      <c r="O217" s="84"/>
      <c r="P217" s="215">
        <f>O217*H217</f>
        <v>0</v>
      </c>
      <c r="Q217" s="215">
        <v>0.20999999999999999</v>
      </c>
      <c r="R217" s="215">
        <f>Q217*H217</f>
        <v>35.07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184</v>
      </c>
      <c r="AT217" s="217" t="s">
        <v>233</v>
      </c>
      <c r="AU217" s="217" t="s">
        <v>79</v>
      </c>
      <c r="AY217" s="17" t="s">
        <v>151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150</v>
      </c>
      <c r="BK217" s="218">
        <f>ROUND(I217*H217,2)</f>
        <v>0</v>
      </c>
      <c r="BL217" s="17" t="s">
        <v>150</v>
      </c>
      <c r="BM217" s="217" t="s">
        <v>789</v>
      </c>
    </row>
    <row r="218" s="2" customFormat="1">
      <c r="A218" s="38"/>
      <c r="B218" s="39"/>
      <c r="C218" s="40"/>
      <c r="D218" s="219" t="s">
        <v>157</v>
      </c>
      <c r="E218" s="40"/>
      <c r="F218" s="220" t="s">
        <v>581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79</v>
      </c>
    </row>
    <row r="219" s="2" customFormat="1" ht="16.5" customHeight="1">
      <c r="A219" s="38"/>
      <c r="B219" s="39"/>
      <c r="C219" s="206" t="s">
        <v>210</v>
      </c>
      <c r="D219" s="206" t="s">
        <v>152</v>
      </c>
      <c r="E219" s="207" t="s">
        <v>583</v>
      </c>
      <c r="F219" s="208" t="s">
        <v>584</v>
      </c>
      <c r="G219" s="209" t="s">
        <v>248</v>
      </c>
      <c r="H219" s="210">
        <v>2.2999999999999998</v>
      </c>
      <c r="I219" s="211"/>
      <c r="J219" s="212">
        <f>ROUND(I219*H219,2)</f>
        <v>0</v>
      </c>
      <c r="K219" s="208" t="s">
        <v>19</v>
      </c>
      <c r="L219" s="44"/>
      <c r="M219" s="213" t="s">
        <v>19</v>
      </c>
      <c r="N219" s="214" t="s">
        <v>46</v>
      </c>
      <c r="O219" s="84"/>
      <c r="P219" s="215">
        <f>O219*H219</f>
        <v>0</v>
      </c>
      <c r="Q219" s="215">
        <v>0.089219999999999994</v>
      </c>
      <c r="R219" s="215">
        <f>Q219*H219</f>
        <v>0.20520599999999997</v>
      </c>
      <c r="S219" s="215">
        <v>0</v>
      </c>
      <c r="T219" s="21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7" t="s">
        <v>150</v>
      </c>
      <c r="AT219" s="217" t="s">
        <v>152</v>
      </c>
      <c r="AU219" s="217" t="s">
        <v>79</v>
      </c>
      <c r="AY219" s="17" t="s">
        <v>151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7" t="s">
        <v>150</v>
      </c>
      <c r="BK219" s="218">
        <f>ROUND(I219*H219,2)</f>
        <v>0</v>
      </c>
      <c r="BL219" s="17" t="s">
        <v>150</v>
      </c>
      <c r="BM219" s="217" t="s">
        <v>790</v>
      </c>
    </row>
    <row r="220" s="2" customFormat="1">
      <c r="A220" s="38"/>
      <c r="B220" s="39"/>
      <c r="C220" s="40"/>
      <c r="D220" s="219" t="s">
        <v>157</v>
      </c>
      <c r="E220" s="40"/>
      <c r="F220" s="220" t="s">
        <v>584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157</v>
      </c>
      <c r="AU220" s="17" t="s">
        <v>79</v>
      </c>
    </row>
    <row r="221" s="12" customFormat="1">
      <c r="A221" s="12"/>
      <c r="B221" s="224"/>
      <c r="C221" s="225"/>
      <c r="D221" s="219" t="s">
        <v>159</v>
      </c>
      <c r="E221" s="226" t="s">
        <v>441</v>
      </c>
      <c r="F221" s="227" t="s">
        <v>791</v>
      </c>
      <c r="G221" s="225"/>
      <c r="H221" s="228">
        <v>2.2999999999999998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4" t="s">
        <v>159</v>
      </c>
      <c r="AU221" s="234" t="s">
        <v>79</v>
      </c>
      <c r="AV221" s="12" t="s">
        <v>86</v>
      </c>
      <c r="AW221" s="12" t="s">
        <v>35</v>
      </c>
      <c r="AX221" s="12" t="s">
        <v>79</v>
      </c>
      <c r="AY221" s="234" t="s">
        <v>151</v>
      </c>
    </row>
    <row r="222" s="2" customFormat="1" ht="16.5" customHeight="1">
      <c r="A222" s="38"/>
      <c r="B222" s="39"/>
      <c r="C222" s="206" t="s">
        <v>214</v>
      </c>
      <c r="D222" s="206" t="s">
        <v>152</v>
      </c>
      <c r="E222" s="207" t="s">
        <v>792</v>
      </c>
      <c r="F222" s="208" t="s">
        <v>793</v>
      </c>
      <c r="G222" s="209" t="s">
        <v>248</v>
      </c>
      <c r="H222" s="210">
        <v>177</v>
      </c>
      <c r="I222" s="211"/>
      <c r="J222" s="212">
        <f>ROUND(I222*H222,2)</f>
        <v>0</v>
      </c>
      <c r="K222" s="208" t="s">
        <v>19</v>
      </c>
      <c r="L222" s="44"/>
      <c r="M222" s="213" t="s">
        <v>19</v>
      </c>
      <c r="N222" s="214" t="s">
        <v>46</v>
      </c>
      <c r="O222" s="84"/>
      <c r="P222" s="215">
        <f>O222*H222</f>
        <v>0</v>
      </c>
      <c r="Q222" s="215">
        <v>0.098000000000000004</v>
      </c>
      <c r="R222" s="215">
        <f>Q222*H222</f>
        <v>17.346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150</v>
      </c>
      <c r="AT222" s="217" t="s">
        <v>152</v>
      </c>
      <c r="AU222" s="217" t="s">
        <v>79</v>
      </c>
      <c r="AY222" s="17" t="s">
        <v>151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150</v>
      </c>
      <c r="BK222" s="218">
        <f>ROUND(I222*H222,2)</f>
        <v>0</v>
      </c>
      <c r="BL222" s="17" t="s">
        <v>150</v>
      </c>
      <c r="BM222" s="217" t="s">
        <v>794</v>
      </c>
    </row>
    <row r="223" s="2" customFormat="1">
      <c r="A223" s="38"/>
      <c r="B223" s="39"/>
      <c r="C223" s="40"/>
      <c r="D223" s="219" t="s">
        <v>157</v>
      </c>
      <c r="E223" s="40"/>
      <c r="F223" s="220" t="s">
        <v>793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157</v>
      </c>
      <c r="AU223" s="17" t="s">
        <v>79</v>
      </c>
    </row>
    <row r="224" s="12" customFormat="1">
      <c r="A224" s="12"/>
      <c r="B224" s="224"/>
      <c r="C224" s="225"/>
      <c r="D224" s="219" t="s">
        <v>159</v>
      </c>
      <c r="E224" s="226" t="s">
        <v>561</v>
      </c>
      <c r="F224" s="227" t="s">
        <v>795</v>
      </c>
      <c r="G224" s="225"/>
      <c r="H224" s="228">
        <v>177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4" t="s">
        <v>159</v>
      </c>
      <c r="AU224" s="234" t="s">
        <v>79</v>
      </c>
      <c r="AV224" s="12" t="s">
        <v>86</v>
      </c>
      <c r="AW224" s="12" t="s">
        <v>35</v>
      </c>
      <c r="AX224" s="12" t="s">
        <v>79</v>
      </c>
      <c r="AY224" s="234" t="s">
        <v>151</v>
      </c>
    </row>
    <row r="225" s="2" customFormat="1" ht="16.5" customHeight="1">
      <c r="A225" s="38"/>
      <c r="B225" s="39"/>
      <c r="C225" s="206" t="s">
        <v>218</v>
      </c>
      <c r="D225" s="206" t="s">
        <v>152</v>
      </c>
      <c r="E225" s="207" t="s">
        <v>586</v>
      </c>
      <c r="F225" s="208" t="s">
        <v>587</v>
      </c>
      <c r="G225" s="209" t="s">
        <v>248</v>
      </c>
      <c r="H225" s="210">
        <v>167</v>
      </c>
      <c r="I225" s="211"/>
      <c r="J225" s="212">
        <f>ROUND(I225*H225,2)</f>
        <v>0</v>
      </c>
      <c r="K225" s="208" t="s">
        <v>19</v>
      </c>
      <c r="L225" s="44"/>
      <c r="M225" s="213" t="s">
        <v>19</v>
      </c>
      <c r="N225" s="214" t="s">
        <v>46</v>
      </c>
      <c r="O225" s="84"/>
      <c r="P225" s="215">
        <f>O225*H225</f>
        <v>0</v>
      </c>
      <c r="Q225" s="215">
        <v>0.088800000000000004</v>
      </c>
      <c r="R225" s="215">
        <f>Q225*H225</f>
        <v>14.829600000000001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150</v>
      </c>
      <c r="AT225" s="217" t="s">
        <v>152</v>
      </c>
      <c r="AU225" s="217" t="s">
        <v>79</v>
      </c>
      <c r="AY225" s="17" t="s">
        <v>151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150</v>
      </c>
      <c r="BK225" s="218">
        <f>ROUND(I225*H225,2)</f>
        <v>0</v>
      </c>
      <c r="BL225" s="17" t="s">
        <v>150</v>
      </c>
      <c r="BM225" s="217" t="s">
        <v>796</v>
      </c>
    </row>
    <row r="226" s="2" customFormat="1">
      <c r="A226" s="38"/>
      <c r="B226" s="39"/>
      <c r="C226" s="40"/>
      <c r="D226" s="219" t="s">
        <v>157</v>
      </c>
      <c r="E226" s="40"/>
      <c r="F226" s="220" t="s">
        <v>587</v>
      </c>
      <c r="G226" s="40"/>
      <c r="H226" s="40"/>
      <c r="I226" s="221"/>
      <c r="J226" s="40"/>
      <c r="K226" s="40"/>
      <c r="L226" s="44"/>
      <c r="M226" s="222"/>
      <c r="N226" s="22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157</v>
      </c>
      <c r="AU226" s="17" t="s">
        <v>79</v>
      </c>
    </row>
    <row r="227" s="11" customFormat="1" ht="25.92" customHeight="1">
      <c r="A227" s="11"/>
      <c r="B227" s="192"/>
      <c r="C227" s="193"/>
      <c r="D227" s="194" t="s">
        <v>72</v>
      </c>
      <c r="E227" s="195" t="s">
        <v>148</v>
      </c>
      <c r="F227" s="195" t="s">
        <v>149</v>
      </c>
      <c r="G227" s="193"/>
      <c r="H227" s="193"/>
      <c r="I227" s="196"/>
      <c r="J227" s="197">
        <f>BK227</f>
        <v>0</v>
      </c>
      <c r="K227" s="193"/>
      <c r="L227" s="198"/>
      <c r="M227" s="199"/>
      <c r="N227" s="200"/>
      <c r="O227" s="200"/>
      <c r="P227" s="201">
        <f>SUM(P228:P283)</f>
        <v>0</v>
      </c>
      <c r="Q227" s="200"/>
      <c r="R227" s="201">
        <f>SUM(R228:R283)</f>
        <v>93.645674500000013</v>
      </c>
      <c r="S227" s="200"/>
      <c r="T227" s="202">
        <f>SUM(T228:T283)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03" t="s">
        <v>150</v>
      </c>
      <c r="AT227" s="204" t="s">
        <v>72</v>
      </c>
      <c r="AU227" s="204" t="s">
        <v>8</v>
      </c>
      <c r="AY227" s="203" t="s">
        <v>151</v>
      </c>
      <c r="BK227" s="205">
        <f>SUM(BK228:BK283)</f>
        <v>0</v>
      </c>
    </row>
    <row r="228" s="2" customFormat="1" ht="16.5" customHeight="1">
      <c r="A228" s="38"/>
      <c r="B228" s="39"/>
      <c r="C228" s="239" t="s">
        <v>79</v>
      </c>
      <c r="D228" s="239" t="s">
        <v>233</v>
      </c>
      <c r="E228" s="240" t="s">
        <v>797</v>
      </c>
      <c r="F228" s="241" t="s">
        <v>798</v>
      </c>
      <c r="G228" s="242" t="s">
        <v>359</v>
      </c>
      <c r="H228" s="243">
        <v>2</v>
      </c>
      <c r="I228" s="244"/>
      <c r="J228" s="245">
        <f>ROUND(I228*H228,2)</f>
        <v>0</v>
      </c>
      <c r="K228" s="241" t="s">
        <v>19</v>
      </c>
      <c r="L228" s="246"/>
      <c r="M228" s="247" t="s">
        <v>19</v>
      </c>
      <c r="N228" s="248" t="s">
        <v>46</v>
      </c>
      <c r="O228" s="84"/>
      <c r="P228" s="215">
        <f>O228*H228</f>
        <v>0</v>
      </c>
      <c r="Q228" s="215">
        <v>0.0020999999999999999</v>
      </c>
      <c r="R228" s="215">
        <f>Q228*H228</f>
        <v>0.0041999999999999997</v>
      </c>
      <c r="S228" s="215">
        <v>0</v>
      </c>
      <c r="T228" s="21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7" t="s">
        <v>184</v>
      </c>
      <c r="AT228" s="217" t="s">
        <v>233</v>
      </c>
      <c r="AU228" s="217" t="s">
        <v>79</v>
      </c>
      <c r="AY228" s="17" t="s">
        <v>151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7" t="s">
        <v>150</v>
      </c>
      <c r="BK228" s="218">
        <f>ROUND(I228*H228,2)</f>
        <v>0</v>
      </c>
      <c r="BL228" s="17" t="s">
        <v>150</v>
      </c>
      <c r="BM228" s="217" t="s">
        <v>799</v>
      </c>
    </row>
    <row r="229" s="2" customFormat="1">
      <c r="A229" s="38"/>
      <c r="B229" s="39"/>
      <c r="C229" s="40"/>
      <c r="D229" s="219" t="s">
        <v>157</v>
      </c>
      <c r="E229" s="40"/>
      <c r="F229" s="220" t="s">
        <v>798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157</v>
      </c>
      <c r="AU229" s="17" t="s">
        <v>79</v>
      </c>
    </row>
    <row r="230" s="12" customFormat="1">
      <c r="A230" s="12"/>
      <c r="B230" s="224"/>
      <c r="C230" s="225"/>
      <c r="D230" s="219" t="s">
        <v>159</v>
      </c>
      <c r="E230" s="226" t="s">
        <v>595</v>
      </c>
      <c r="F230" s="227" t="s">
        <v>800</v>
      </c>
      <c r="G230" s="225"/>
      <c r="H230" s="228">
        <v>2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4" t="s">
        <v>159</v>
      </c>
      <c r="AU230" s="234" t="s">
        <v>79</v>
      </c>
      <c r="AV230" s="12" t="s">
        <v>86</v>
      </c>
      <c r="AW230" s="12" t="s">
        <v>35</v>
      </c>
      <c r="AX230" s="12" t="s">
        <v>79</v>
      </c>
      <c r="AY230" s="234" t="s">
        <v>151</v>
      </c>
    </row>
    <row r="231" s="2" customFormat="1" ht="16.5" customHeight="1">
      <c r="A231" s="38"/>
      <c r="B231" s="39"/>
      <c r="C231" s="239" t="s">
        <v>86</v>
      </c>
      <c r="D231" s="239" t="s">
        <v>233</v>
      </c>
      <c r="E231" s="240" t="s">
        <v>357</v>
      </c>
      <c r="F231" s="241" t="s">
        <v>358</v>
      </c>
      <c r="G231" s="242" t="s">
        <v>359</v>
      </c>
      <c r="H231" s="243">
        <v>2</v>
      </c>
      <c r="I231" s="244"/>
      <c r="J231" s="245">
        <f>ROUND(I231*H231,2)</f>
        <v>0</v>
      </c>
      <c r="K231" s="241" t="s">
        <v>19</v>
      </c>
      <c r="L231" s="246"/>
      <c r="M231" s="247" t="s">
        <v>19</v>
      </c>
      <c r="N231" s="248" t="s">
        <v>46</v>
      </c>
      <c r="O231" s="84"/>
      <c r="P231" s="215">
        <f>O231*H231</f>
        <v>0</v>
      </c>
      <c r="Q231" s="215">
        <v>0.0061000000000000004</v>
      </c>
      <c r="R231" s="215">
        <f>Q231*H231</f>
        <v>0.012200000000000001</v>
      </c>
      <c r="S231" s="215">
        <v>0</v>
      </c>
      <c r="T231" s="21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7" t="s">
        <v>184</v>
      </c>
      <c r="AT231" s="217" t="s">
        <v>233</v>
      </c>
      <c r="AU231" s="217" t="s">
        <v>79</v>
      </c>
      <c r="AY231" s="17" t="s">
        <v>151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7" t="s">
        <v>150</v>
      </c>
      <c r="BK231" s="218">
        <f>ROUND(I231*H231,2)</f>
        <v>0</v>
      </c>
      <c r="BL231" s="17" t="s">
        <v>150</v>
      </c>
      <c r="BM231" s="217" t="s">
        <v>801</v>
      </c>
    </row>
    <row r="232" s="2" customFormat="1">
      <c r="A232" s="38"/>
      <c r="B232" s="39"/>
      <c r="C232" s="40"/>
      <c r="D232" s="219" t="s">
        <v>157</v>
      </c>
      <c r="E232" s="40"/>
      <c r="F232" s="220" t="s">
        <v>358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157</v>
      </c>
      <c r="AU232" s="17" t="s">
        <v>79</v>
      </c>
    </row>
    <row r="233" s="12" customFormat="1">
      <c r="A233" s="12"/>
      <c r="B233" s="224"/>
      <c r="C233" s="225"/>
      <c r="D233" s="219" t="s">
        <v>159</v>
      </c>
      <c r="E233" s="226" t="s">
        <v>605</v>
      </c>
      <c r="F233" s="227" t="s">
        <v>802</v>
      </c>
      <c r="G233" s="225"/>
      <c r="H233" s="228">
        <v>2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4" t="s">
        <v>159</v>
      </c>
      <c r="AU233" s="234" t="s">
        <v>79</v>
      </c>
      <c r="AV233" s="12" t="s">
        <v>86</v>
      </c>
      <c r="AW233" s="12" t="s">
        <v>35</v>
      </c>
      <c r="AX233" s="12" t="s">
        <v>79</v>
      </c>
      <c r="AY233" s="234" t="s">
        <v>151</v>
      </c>
    </row>
    <row r="234" s="2" customFormat="1" ht="16.5" customHeight="1">
      <c r="A234" s="38"/>
      <c r="B234" s="39"/>
      <c r="C234" s="239" t="s">
        <v>164</v>
      </c>
      <c r="D234" s="239" t="s">
        <v>233</v>
      </c>
      <c r="E234" s="240" t="s">
        <v>363</v>
      </c>
      <c r="F234" s="241" t="s">
        <v>364</v>
      </c>
      <c r="G234" s="242" t="s">
        <v>359</v>
      </c>
      <c r="H234" s="243">
        <v>2</v>
      </c>
      <c r="I234" s="244"/>
      <c r="J234" s="245">
        <f>ROUND(I234*H234,2)</f>
        <v>0</v>
      </c>
      <c r="K234" s="241" t="s">
        <v>19</v>
      </c>
      <c r="L234" s="246"/>
      <c r="M234" s="247" t="s">
        <v>19</v>
      </c>
      <c r="N234" s="248" t="s">
        <v>46</v>
      </c>
      <c r="O234" s="84"/>
      <c r="P234" s="215">
        <f>O234*H234</f>
        <v>0</v>
      </c>
      <c r="Q234" s="215">
        <v>0.0030000000000000001</v>
      </c>
      <c r="R234" s="215">
        <f>Q234*H234</f>
        <v>0.0060000000000000001</v>
      </c>
      <c r="S234" s="215">
        <v>0</v>
      </c>
      <c r="T234" s="21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7" t="s">
        <v>184</v>
      </c>
      <c r="AT234" s="217" t="s">
        <v>233</v>
      </c>
      <c r="AU234" s="217" t="s">
        <v>79</v>
      </c>
      <c r="AY234" s="17" t="s">
        <v>151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7" t="s">
        <v>150</v>
      </c>
      <c r="BK234" s="218">
        <f>ROUND(I234*H234,2)</f>
        <v>0</v>
      </c>
      <c r="BL234" s="17" t="s">
        <v>150</v>
      </c>
      <c r="BM234" s="217" t="s">
        <v>803</v>
      </c>
    </row>
    <row r="235" s="2" customFormat="1">
      <c r="A235" s="38"/>
      <c r="B235" s="39"/>
      <c r="C235" s="40"/>
      <c r="D235" s="219" t="s">
        <v>157</v>
      </c>
      <c r="E235" s="40"/>
      <c r="F235" s="220" t="s">
        <v>364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157</v>
      </c>
      <c r="AU235" s="17" t="s">
        <v>79</v>
      </c>
    </row>
    <row r="236" s="12" customFormat="1">
      <c r="A236" s="12"/>
      <c r="B236" s="224"/>
      <c r="C236" s="225"/>
      <c r="D236" s="219" t="s">
        <v>159</v>
      </c>
      <c r="E236" s="226" t="s">
        <v>661</v>
      </c>
      <c r="F236" s="227" t="s">
        <v>802</v>
      </c>
      <c r="G236" s="225"/>
      <c r="H236" s="228">
        <v>2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4" t="s">
        <v>159</v>
      </c>
      <c r="AU236" s="234" t="s">
        <v>79</v>
      </c>
      <c r="AV236" s="12" t="s">
        <v>86</v>
      </c>
      <c r="AW236" s="12" t="s">
        <v>35</v>
      </c>
      <c r="AX236" s="12" t="s">
        <v>79</v>
      </c>
      <c r="AY236" s="234" t="s">
        <v>151</v>
      </c>
    </row>
    <row r="237" s="2" customFormat="1" ht="16.5" customHeight="1">
      <c r="A237" s="38"/>
      <c r="B237" s="39"/>
      <c r="C237" s="239" t="s">
        <v>150</v>
      </c>
      <c r="D237" s="239" t="s">
        <v>233</v>
      </c>
      <c r="E237" s="240" t="s">
        <v>367</v>
      </c>
      <c r="F237" s="241" t="s">
        <v>368</v>
      </c>
      <c r="G237" s="242" t="s">
        <v>359</v>
      </c>
      <c r="H237" s="243">
        <v>2</v>
      </c>
      <c r="I237" s="244"/>
      <c r="J237" s="245">
        <f>ROUND(I237*H237,2)</f>
        <v>0</v>
      </c>
      <c r="K237" s="241" t="s">
        <v>19</v>
      </c>
      <c r="L237" s="246"/>
      <c r="M237" s="247" t="s">
        <v>19</v>
      </c>
      <c r="N237" s="248" t="s">
        <v>46</v>
      </c>
      <c r="O237" s="84"/>
      <c r="P237" s="215">
        <f>O237*H237</f>
        <v>0</v>
      </c>
      <c r="Q237" s="215">
        <v>0.00010000000000000001</v>
      </c>
      <c r="R237" s="215">
        <f>Q237*H237</f>
        <v>0.00020000000000000001</v>
      </c>
      <c r="S237" s="215">
        <v>0</v>
      </c>
      <c r="T237" s="21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7" t="s">
        <v>184</v>
      </c>
      <c r="AT237" s="217" t="s">
        <v>233</v>
      </c>
      <c r="AU237" s="217" t="s">
        <v>79</v>
      </c>
      <c r="AY237" s="17" t="s">
        <v>151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7" t="s">
        <v>150</v>
      </c>
      <c r="BK237" s="218">
        <f>ROUND(I237*H237,2)</f>
        <v>0</v>
      </c>
      <c r="BL237" s="17" t="s">
        <v>150</v>
      </c>
      <c r="BM237" s="217" t="s">
        <v>804</v>
      </c>
    </row>
    <row r="238" s="2" customFormat="1">
      <c r="A238" s="38"/>
      <c r="B238" s="39"/>
      <c r="C238" s="40"/>
      <c r="D238" s="219" t="s">
        <v>157</v>
      </c>
      <c r="E238" s="40"/>
      <c r="F238" s="220" t="s">
        <v>368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157</v>
      </c>
      <c r="AU238" s="17" t="s">
        <v>79</v>
      </c>
    </row>
    <row r="239" s="12" customFormat="1">
      <c r="A239" s="12"/>
      <c r="B239" s="224"/>
      <c r="C239" s="225"/>
      <c r="D239" s="219" t="s">
        <v>159</v>
      </c>
      <c r="E239" s="226" t="s">
        <v>646</v>
      </c>
      <c r="F239" s="227" t="s">
        <v>802</v>
      </c>
      <c r="G239" s="225"/>
      <c r="H239" s="228">
        <v>2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4" t="s">
        <v>159</v>
      </c>
      <c r="AU239" s="234" t="s">
        <v>79</v>
      </c>
      <c r="AV239" s="12" t="s">
        <v>86</v>
      </c>
      <c r="AW239" s="12" t="s">
        <v>35</v>
      </c>
      <c r="AX239" s="12" t="s">
        <v>79</v>
      </c>
      <c r="AY239" s="234" t="s">
        <v>151</v>
      </c>
    </row>
    <row r="240" s="2" customFormat="1" ht="16.5" customHeight="1">
      <c r="A240" s="38"/>
      <c r="B240" s="39"/>
      <c r="C240" s="239" t="s">
        <v>171</v>
      </c>
      <c r="D240" s="239" t="s">
        <v>233</v>
      </c>
      <c r="E240" s="240" t="s">
        <v>371</v>
      </c>
      <c r="F240" s="241" t="s">
        <v>372</v>
      </c>
      <c r="G240" s="242" t="s">
        <v>359</v>
      </c>
      <c r="H240" s="243">
        <v>8</v>
      </c>
      <c r="I240" s="244"/>
      <c r="J240" s="245">
        <f>ROUND(I240*H240,2)</f>
        <v>0</v>
      </c>
      <c r="K240" s="241" t="s">
        <v>19</v>
      </c>
      <c r="L240" s="246"/>
      <c r="M240" s="247" t="s">
        <v>19</v>
      </c>
      <c r="N240" s="248" t="s">
        <v>46</v>
      </c>
      <c r="O240" s="84"/>
      <c r="P240" s="215">
        <f>O240*H240</f>
        <v>0</v>
      </c>
      <c r="Q240" s="215">
        <v>0.00035</v>
      </c>
      <c r="R240" s="215">
        <f>Q240*H240</f>
        <v>0.0028</v>
      </c>
      <c r="S240" s="215">
        <v>0</v>
      </c>
      <c r="T240" s="21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184</v>
      </c>
      <c r="AT240" s="217" t="s">
        <v>233</v>
      </c>
      <c r="AU240" s="217" t="s">
        <v>79</v>
      </c>
      <c r="AY240" s="17" t="s">
        <v>151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150</v>
      </c>
      <c r="BK240" s="218">
        <f>ROUND(I240*H240,2)</f>
        <v>0</v>
      </c>
      <c r="BL240" s="17" t="s">
        <v>150</v>
      </c>
      <c r="BM240" s="217" t="s">
        <v>805</v>
      </c>
    </row>
    <row r="241" s="2" customFormat="1">
      <c r="A241" s="38"/>
      <c r="B241" s="39"/>
      <c r="C241" s="40"/>
      <c r="D241" s="219" t="s">
        <v>157</v>
      </c>
      <c r="E241" s="40"/>
      <c r="F241" s="220" t="s">
        <v>372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79</v>
      </c>
    </row>
    <row r="242" s="12" customFormat="1">
      <c r="A242" s="12"/>
      <c r="B242" s="224"/>
      <c r="C242" s="225"/>
      <c r="D242" s="219" t="s">
        <v>159</v>
      </c>
      <c r="E242" s="226" t="s">
        <v>649</v>
      </c>
      <c r="F242" s="227" t="s">
        <v>806</v>
      </c>
      <c r="G242" s="225"/>
      <c r="H242" s="228">
        <v>8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34" t="s">
        <v>159</v>
      </c>
      <c r="AU242" s="234" t="s">
        <v>79</v>
      </c>
      <c r="AV242" s="12" t="s">
        <v>86</v>
      </c>
      <c r="AW242" s="12" t="s">
        <v>35</v>
      </c>
      <c r="AX242" s="12" t="s">
        <v>79</v>
      </c>
      <c r="AY242" s="234" t="s">
        <v>151</v>
      </c>
    </row>
    <row r="243" s="2" customFormat="1" ht="16.5" customHeight="1">
      <c r="A243" s="38"/>
      <c r="B243" s="39"/>
      <c r="C243" s="239" t="s">
        <v>176</v>
      </c>
      <c r="D243" s="239" t="s">
        <v>233</v>
      </c>
      <c r="E243" s="240" t="s">
        <v>381</v>
      </c>
      <c r="F243" s="241" t="s">
        <v>382</v>
      </c>
      <c r="G243" s="242" t="s">
        <v>359</v>
      </c>
      <c r="H243" s="243">
        <v>1</v>
      </c>
      <c r="I243" s="244"/>
      <c r="J243" s="245">
        <f>ROUND(I243*H243,2)</f>
        <v>0</v>
      </c>
      <c r="K243" s="241" t="s">
        <v>19</v>
      </c>
      <c r="L243" s="246"/>
      <c r="M243" s="247" t="s">
        <v>19</v>
      </c>
      <c r="N243" s="248" t="s">
        <v>46</v>
      </c>
      <c r="O243" s="84"/>
      <c r="P243" s="215">
        <f>O243*H243</f>
        <v>0</v>
      </c>
      <c r="Q243" s="215">
        <v>0.0025000000000000001</v>
      </c>
      <c r="R243" s="215">
        <f>Q243*H243</f>
        <v>0.0025000000000000001</v>
      </c>
      <c r="S243" s="215">
        <v>0</v>
      </c>
      <c r="T243" s="21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7" t="s">
        <v>184</v>
      </c>
      <c r="AT243" s="217" t="s">
        <v>233</v>
      </c>
      <c r="AU243" s="217" t="s">
        <v>79</v>
      </c>
      <c r="AY243" s="17" t="s">
        <v>151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7" t="s">
        <v>150</v>
      </c>
      <c r="BK243" s="218">
        <f>ROUND(I243*H243,2)</f>
        <v>0</v>
      </c>
      <c r="BL243" s="17" t="s">
        <v>150</v>
      </c>
      <c r="BM243" s="217" t="s">
        <v>807</v>
      </c>
    </row>
    <row r="244" s="2" customFormat="1">
      <c r="A244" s="38"/>
      <c r="B244" s="39"/>
      <c r="C244" s="40"/>
      <c r="D244" s="219" t="s">
        <v>157</v>
      </c>
      <c r="E244" s="40"/>
      <c r="F244" s="220" t="s">
        <v>382</v>
      </c>
      <c r="G244" s="40"/>
      <c r="H244" s="40"/>
      <c r="I244" s="221"/>
      <c r="J244" s="40"/>
      <c r="K244" s="40"/>
      <c r="L244" s="44"/>
      <c r="M244" s="222"/>
      <c r="N244" s="223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157</v>
      </c>
      <c r="AU244" s="17" t="s">
        <v>79</v>
      </c>
    </row>
    <row r="245" s="12" customFormat="1">
      <c r="A245" s="12"/>
      <c r="B245" s="224"/>
      <c r="C245" s="225"/>
      <c r="D245" s="219" t="s">
        <v>159</v>
      </c>
      <c r="E245" s="226" t="s">
        <v>597</v>
      </c>
      <c r="F245" s="227" t="s">
        <v>808</v>
      </c>
      <c r="G245" s="225"/>
      <c r="H245" s="228">
        <v>1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34" t="s">
        <v>159</v>
      </c>
      <c r="AU245" s="234" t="s">
        <v>79</v>
      </c>
      <c r="AV245" s="12" t="s">
        <v>86</v>
      </c>
      <c r="AW245" s="12" t="s">
        <v>35</v>
      </c>
      <c r="AX245" s="12" t="s">
        <v>79</v>
      </c>
      <c r="AY245" s="234" t="s">
        <v>151</v>
      </c>
    </row>
    <row r="246" s="2" customFormat="1" ht="16.5" customHeight="1">
      <c r="A246" s="38"/>
      <c r="B246" s="39"/>
      <c r="C246" s="239" t="s">
        <v>180</v>
      </c>
      <c r="D246" s="239" t="s">
        <v>233</v>
      </c>
      <c r="E246" s="240" t="s">
        <v>386</v>
      </c>
      <c r="F246" s="241" t="s">
        <v>387</v>
      </c>
      <c r="G246" s="242" t="s">
        <v>359</v>
      </c>
      <c r="H246" s="243">
        <v>1</v>
      </c>
      <c r="I246" s="244"/>
      <c r="J246" s="245">
        <f>ROUND(I246*H246,2)</f>
        <v>0</v>
      </c>
      <c r="K246" s="241" t="s">
        <v>19</v>
      </c>
      <c r="L246" s="246"/>
      <c r="M246" s="247" t="s">
        <v>19</v>
      </c>
      <c r="N246" s="248" t="s">
        <v>46</v>
      </c>
      <c r="O246" s="84"/>
      <c r="P246" s="215">
        <f>O246*H246</f>
        <v>0</v>
      </c>
      <c r="Q246" s="215">
        <v>0.0035000000000000001</v>
      </c>
      <c r="R246" s="215">
        <f>Q246*H246</f>
        <v>0.0035000000000000001</v>
      </c>
      <c r="S246" s="215">
        <v>0</v>
      </c>
      <c r="T246" s="21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7" t="s">
        <v>184</v>
      </c>
      <c r="AT246" s="217" t="s">
        <v>233</v>
      </c>
      <c r="AU246" s="217" t="s">
        <v>79</v>
      </c>
      <c r="AY246" s="17" t="s">
        <v>151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7" t="s">
        <v>150</v>
      </c>
      <c r="BK246" s="218">
        <f>ROUND(I246*H246,2)</f>
        <v>0</v>
      </c>
      <c r="BL246" s="17" t="s">
        <v>150</v>
      </c>
      <c r="BM246" s="217" t="s">
        <v>809</v>
      </c>
    </row>
    <row r="247" s="2" customFormat="1">
      <c r="A247" s="38"/>
      <c r="B247" s="39"/>
      <c r="C247" s="40"/>
      <c r="D247" s="219" t="s">
        <v>157</v>
      </c>
      <c r="E247" s="40"/>
      <c r="F247" s="220" t="s">
        <v>387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157</v>
      </c>
      <c r="AU247" s="17" t="s">
        <v>79</v>
      </c>
    </row>
    <row r="248" s="12" customFormat="1">
      <c r="A248" s="12"/>
      <c r="B248" s="224"/>
      <c r="C248" s="225"/>
      <c r="D248" s="219" t="s">
        <v>159</v>
      </c>
      <c r="E248" s="226" t="s">
        <v>618</v>
      </c>
      <c r="F248" s="227" t="s">
        <v>810</v>
      </c>
      <c r="G248" s="225"/>
      <c r="H248" s="228">
        <v>1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4" t="s">
        <v>159</v>
      </c>
      <c r="AU248" s="234" t="s">
        <v>79</v>
      </c>
      <c r="AV248" s="12" t="s">
        <v>86</v>
      </c>
      <c r="AW248" s="12" t="s">
        <v>35</v>
      </c>
      <c r="AX248" s="12" t="s">
        <v>79</v>
      </c>
      <c r="AY248" s="234" t="s">
        <v>151</v>
      </c>
    </row>
    <row r="249" s="2" customFormat="1" ht="16.5" customHeight="1">
      <c r="A249" s="38"/>
      <c r="B249" s="39"/>
      <c r="C249" s="239" t="s">
        <v>184</v>
      </c>
      <c r="D249" s="239" t="s">
        <v>233</v>
      </c>
      <c r="E249" s="240" t="s">
        <v>402</v>
      </c>
      <c r="F249" s="241" t="s">
        <v>403</v>
      </c>
      <c r="G249" s="242" t="s">
        <v>359</v>
      </c>
      <c r="H249" s="243">
        <v>2</v>
      </c>
      <c r="I249" s="244"/>
      <c r="J249" s="245">
        <f>ROUND(I249*H249,2)</f>
        <v>0</v>
      </c>
      <c r="K249" s="241" t="s">
        <v>19</v>
      </c>
      <c r="L249" s="246"/>
      <c r="M249" s="247" t="s">
        <v>19</v>
      </c>
      <c r="N249" s="248" t="s">
        <v>46</v>
      </c>
      <c r="O249" s="84"/>
      <c r="P249" s="215">
        <f>O249*H249</f>
        <v>0</v>
      </c>
      <c r="Q249" s="215">
        <v>0.0016999999999999999</v>
      </c>
      <c r="R249" s="215">
        <f>Q249*H249</f>
        <v>0.0033999999999999998</v>
      </c>
      <c r="S249" s="215">
        <v>0</v>
      </c>
      <c r="T249" s="21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184</v>
      </c>
      <c r="AT249" s="217" t="s">
        <v>233</v>
      </c>
      <c r="AU249" s="217" t="s">
        <v>79</v>
      </c>
      <c r="AY249" s="17" t="s">
        <v>151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150</v>
      </c>
      <c r="BK249" s="218">
        <f>ROUND(I249*H249,2)</f>
        <v>0</v>
      </c>
      <c r="BL249" s="17" t="s">
        <v>150</v>
      </c>
      <c r="BM249" s="217" t="s">
        <v>811</v>
      </c>
    </row>
    <row r="250" s="2" customFormat="1">
      <c r="A250" s="38"/>
      <c r="B250" s="39"/>
      <c r="C250" s="40"/>
      <c r="D250" s="219" t="s">
        <v>157</v>
      </c>
      <c r="E250" s="40"/>
      <c r="F250" s="220" t="s">
        <v>403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157</v>
      </c>
      <c r="AU250" s="17" t="s">
        <v>79</v>
      </c>
    </row>
    <row r="251" s="12" customFormat="1">
      <c r="A251" s="12"/>
      <c r="B251" s="224"/>
      <c r="C251" s="225"/>
      <c r="D251" s="219" t="s">
        <v>159</v>
      </c>
      <c r="E251" s="226" t="s">
        <v>593</v>
      </c>
      <c r="F251" s="227" t="s">
        <v>812</v>
      </c>
      <c r="G251" s="225"/>
      <c r="H251" s="228">
        <v>2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34" t="s">
        <v>159</v>
      </c>
      <c r="AU251" s="234" t="s">
        <v>79</v>
      </c>
      <c r="AV251" s="12" t="s">
        <v>86</v>
      </c>
      <c r="AW251" s="12" t="s">
        <v>35</v>
      </c>
      <c r="AX251" s="12" t="s">
        <v>79</v>
      </c>
      <c r="AY251" s="234" t="s">
        <v>151</v>
      </c>
    </row>
    <row r="252" s="2" customFormat="1" ht="16.5" customHeight="1">
      <c r="A252" s="38"/>
      <c r="B252" s="39"/>
      <c r="C252" s="239" t="s">
        <v>188</v>
      </c>
      <c r="D252" s="239" t="s">
        <v>233</v>
      </c>
      <c r="E252" s="240" t="s">
        <v>813</v>
      </c>
      <c r="F252" s="241" t="s">
        <v>814</v>
      </c>
      <c r="G252" s="242" t="s">
        <v>248</v>
      </c>
      <c r="H252" s="243">
        <v>6</v>
      </c>
      <c r="I252" s="244"/>
      <c r="J252" s="245">
        <f>ROUND(I252*H252,2)</f>
        <v>0</v>
      </c>
      <c r="K252" s="241" t="s">
        <v>19</v>
      </c>
      <c r="L252" s="246"/>
      <c r="M252" s="247" t="s">
        <v>19</v>
      </c>
      <c r="N252" s="248" t="s">
        <v>46</v>
      </c>
      <c r="O252" s="84"/>
      <c r="P252" s="215">
        <f>O252*H252</f>
        <v>0</v>
      </c>
      <c r="Q252" s="215">
        <v>0.222</v>
      </c>
      <c r="R252" s="215">
        <f>Q252*H252</f>
        <v>1.3320000000000001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184</v>
      </c>
      <c r="AT252" s="217" t="s">
        <v>233</v>
      </c>
      <c r="AU252" s="217" t="s">
        <v>79</v>
      </c>
      <c r="AY252" s="17" t="s">
        <v>151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150</v>
      </c>
      <c r="BK252" s="218">
        <f>ROUND(I252*H252,2)</f>
        <v>0</v>
      </c>
      <c r="BL252" s="17" t="s">
        <v>150</v>
      </c>
      <c r="BM252" s="217" t="s">
        <v>815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814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79</v>
      </c>
    </row>
    <row r="254" s="12" customFormat="1">
      <c r="A254" s="12"/>
      <c r="B254" s="224"/>
      <c r="C254" s="225"/>
      <c r="D254" s="219" t="s">
        <v>159</v>
      </c>
      <c r="E254" s="226" t="s">
        <v>615</v>
      </c>
      <c r="F254" s="227" t="s">
        <v>816</v>
      </c>
      <c r="G254" s="225"/>
      <c r="H254" s="228">
        <v>6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34" t="s">
        <v>159</v>
      </c>
      <c r="AU254" s="234" t="s">
        <v>79</v>
      </c>
      <c r="AV254" s="12" t="s">
        <v>86</v>
      </c>
      <c r="AW254" s="12" t="s">
        <v>35</v>
      </c>
      <c r="AX254" s="12" t="s">
        <v>79</v>
      </c>
      <c r="AY254" s="234" t="s">
        <v>151</v>
      </c>
    </row>
    <row r="255" s="2" customFormat="1" ht="16.5" customHeight="1">
      <c r="A255" s="38"/>
      <c r="B255" s="39"/>
      <c r="C255" s="239" t="s">
        <v>194</v>
      </c>
      <c r="D255" s="239" t="s">
        <v>233</v>
      </c>
      <c r="E255" s="240" t="s">
        <v>620</v>
      </c>
      <c r="F255" s="241" t="s">
        <v>621</v>
      </c>
      <c r="G255" s="242" t="s">
        <v>310</v>
      </c>
      <c r="H255" s="243">
        <v>42</v>
      </c>
      <c r="I255" s="244"/>
      <c r="J255" s="245">
        <f>ROUND(I255*H255,2)</f>
        <v>0</v>
      </c>
      <c r="K255" s="241" t="s">
        <v>19</v>
      </c>
      <c r="L255" s="246"/>
      <c r="M255" s="247" t="s">
        <v>19</v>
      </c>
      <c r="N255" s="248" t="s">
        <v>46</v>
      </c>
      <c r="O255" s="84"/>
      <c r="P255" s="215">
        <f>O255*H255</f>
        <v>0</v>
      </c>
      <c r="Q255" s="215">
        <v>0.048300000000000003</v>
      </c>
      <c r="R255" s="215">
        <f>Q255*H255</f>
        <v>2.0286</v>
      </c>
      <c r="S255" s="215">
        <v>0</v>
      </c>
      <c r="T255" s="21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7" t="s">
        <v>184</v>
      </c>
      <c r="AT255" s="217" t="s">
        <v>233</v>
      </c>
      <c r="AU255" s="217" t="s">
        <v>79</v>
      </c>
      <c r="AY255" s="17" t="s">
        <v>151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7" t="s">
        <v>150</v>
      </c>
      <c r="BK255" s="218">
        <f>ROUND(I255*H255,2)</f>
        <v>0</v>
      </c>
      <c r="BL255" s="17" t="s">
        <v>150</v>
      </c>
      <c r="BM255" s="217" t="s">
        <v>817</v>
      </c>
    </row>
    <row r="256" s="2" customFormat="1">
      <c r="A256" s="38"/>
      <c r="B256" s="39"/>
      <c r="C256" s="40"/>
      <c r="D256" s="219" t="s">
        <v>157</v>
      </c>
      <c r="E256" s="40"/>
      <c r="F256" s="220" t="s">
        <v>621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157</v>
      </c>
      <c r="AU256" s="17" t="s">
        <v>79</v>
      </c>
    </row>
    <row r="257" s="12" customFormat="1">
      <c r="A257" s="12"/>
      <c r="B257" s="224"/>
      <c r="C257" s="225"/>
      <c r="D257" s="219" t="s">
        <v>159</v>
      </c>
      <c r="E257" s="226" t="s">
        <v>610</v>
      </c>
      <c r="F257" s="227" t="s">
        <v>818</v>
      </c>
      <c r="G257" s="225"/>
      <c r="H257" s="228">
        <v>42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4" t="s">
        <v>159</v>
      </c>
      <c r="AU257" s="234" t="s">
        <v>79</v>
      </c>
      <c r="AV257" s="12" t="s">
        <v>86</v>
      </c>
      <c r="AW257" s="12" t="s">
        <v>35</v>
      </c>
      <c r="AX257" s="12" t="s">
        <v>79</v>
      </c>
      <c r="AY257" s="234" t="s">
        <v>151</v>
      </c>
    </row>
    <row r="258" s="2" customFormat="1" ht="16.5" customHeight="1">
      <c r="A258" s="38"/>
      <c r="B258" s="39"/>
      <c r="C258" s="239" t="s">
        <v>198</v>
      </c>
      <c r="D258" s="239" t="s">
        <v>233</v>
      </c>
      <c r="E258" s="240" t="s">
        <v>625</v>
      </c>
      <c r="F258" s="241" t="s">
        <v>626</v>
      </c>
      <c r="G258" s="242" t="s">
        <v>310</v>
      </c>
      <c r="H258" s="243">
        <v>3</v>
      </c>
      <c r="I258" s="244"/>
      <c r="J258" s="245">
        <f>ROUND(I258*H258,2)</f>
        <v>0</v>
      </c>
      <c r="K258" s="241" t="s">
        <v>19</v>
      </c>
      <c r="L258" s="246"/>
      <c r="M258" s="247" t="s">
        <v>19</v>
      </c>
      <c r="N258" s="248" t="s">
        <v>46</v>
      </c>
      <c r="O258" s="84"/>
      <c r="P258" s="215">
        <f>O258*H258</f>
        <v>0</v>
      </c>
      <c r="Q258" s="215">
        <v>0.065670000000000006</v>
      </c>
      <c r="R258" s="215">
        <f>Q258*H258</f>
        <v>0.19701000000000002</v>
      </c>
      <c r="S258" s="215">
        <v>0</v>
      </c>
      <c r="T258" s="21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7" t="s">
        <v>184</v>
      </c>
      <c r="AT258" s="217" t="s">
        <v>233</v>
      </c>
      <c r="AU258" s="217" t="s">
        <v>79</v>
      </c>
      <c r="AY258" s="17" t="s">
        <v>151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7" t="s">
        <v>150</v>
      </c>
      <c r="BK258" s="218">
        <f>ROUND(I258*H258,2)</f>
        <v>0</v>
      </c>
      <c r="BL258" s="17" t="s">
        <v>150</v>
      </c>
      <c r="BM258" s="217" t="s">
        <v>819</v>
      </c>
    </row>
    <row r="259" s="2" customFormat="1">
      <c r="A259" s="38"/>
      <c r="B259" s="39"/>
      <c r="C259" s="40"/>
      <c r="D259" s="219" t="s">
        <v>157</v>
      </c>
      <c r="E259" s="40"/>
      <c r="F259" s="220" t="s">
        <v>626</v>
      </c>
      <c r="G259" s="40"/>
      <c r="H259" s="40"/>
      <c r="I259" s="221"/>
      <c r="J259" s="40"/>
      <c r="K259" s="40"/>
      <c r="L259" s="44"/>
      <c r="M259" s="222"/>
      <c r="N259" s="223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157</v>
      </c>
      <c r="AU259" s="17" t="s">
        <v>79</v>
      </c>
    </row>
    <row r="260" s="12" customFormat="1">
      <c r="A260" s="12"/>
      <c r="B260" s="224"/>
      <c r="C260" s="225"/>
      <c r="D260" s="219" t="s">
        <v>159</v>
      </c>
      <c r="E260" s="226" t="s">
        <v>641</v>
      </c>
      <c r="F260" s="227" t="s">
        <v>820</v>
      </c>
      <c r="G260" s="225"/>
      <c r="H260" s="228">
        <v>3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34" t="s">
        <v>159</v>
      </c>
      <c r="AU260" s="234" t="s">
        <v>79</v>
      </c>
      <c r="AV260" s="12" t="s">
        <v>86</v>
      </c>
      <c r="AW260" s="12" t="s">
        <v>35</v>
      </c>
      <c r="AX260" s="12" t="s">
        <v>79</v>
      </c>
      <c r="AY260" s="234" t="s">
        <v>151</v>
      </c>
    </row>
    <row r="261" s="2" customFormat="1" ht="16.5" customHeight="1">
      <c r="A261" s="38"/>
      <c r="B261" s="39"/>
      <c r="C261" s="239" t="s">
        <v>202</v>
      </c>
      <c r="D261" s="239" t="s">
        <v>233</v>
      </c>
      <c r="E261" s="240" t="s">
        <v>630</v>
      </c>
      <c r="F261" s="241" t="s">
        <v>631</v>
      </c>
      <c r="G261" s="242" t="s">
        <v>310</v>
      </c>
      <c r="H261" s="243">
        <v>162</v>
      </c>
      <c r="I261" s="244"/>
      <c r="J261" s="245">
        <f>ROUND(I261*H261,2)</f>
        <v>0</v>
      </c>
      <c r="K261" s="241" t="s">
        <v>19</v>
      </c>
      <c r="L261" s="246"/>
      <c r="M261" s="247" t="s">
        <v>19</v>
      </c>
      <c r="N261" s="248" t="s">
        <v>46</v>
      </c>
      <c r="O261" s="84"/>
      <c r="P261" s="215">
        <f>O261*H261</f>
        <v>0</v>
      </c>
      <c r="Q261" s="215">
        <v>0.080000000000000002</v>
      </c>
      <c r="R261" s="215">
        <f>Q261*H261</f>
        <v>12.960000000000001</v>
      </c>
      <c r="S261" s="215">
        <v>0</v>
      </c>
      <c r="T261" s="21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7" t="s">
        <v>184</v>
      </c>
      <c r="AT261" s="217" t="s">
        <v>233</v>
      </c>
      <c r="AU261" s="217" t="s">
        <v>79</v>
      </c>
      <c r="AY261" s="17" t="s">
        <v>151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7" t="s">
        <v>150</v>
      </c>
      <c r="BK261" s="218">
        <f>ROUND(I261*H261,2)</f>
        <v>0</v>
      </c>
      <c r="BL261" s="17" t="s">
        <v>150</v>
      </c>
      <c r="BM261" s="217" t="s">
        <v>821</v>
      </c>
    </row>
    <row r="262" s="2" customFormat="1">
      <c r="A262" s="38"/>
      <c r="B262" s="39"/>
      <c r="C262" s="40"/>
      <c r="D262" s="219" t="s">
        <v>157</v>
      </c>
      <c r="E262" s="40"/>
      <c r="F262" s="220" t="s">
        <v>631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157</v>
      </c>
      <c r="AU262" s="17" t="s">
        <v>79</v>
      </c>
    </row>
    <row r="263" s="2" customFormat="1" ht="16.5" customHeight="1">
      <c r="A263" s="38"/>
      <c r="B263" s="39"/>
      <c r="C263" s="239" t="s">
        <v>206</v>
      </c>
      <c r="D263" s="239" t="s">
        <v>233</v>
      </c>
      <c r="E263" s="240" t="s">
        <v>633</v>
      </c>
      <c r="F263" s="241" t="s">
        <v>634</v>
      </c>
      <c r="G263" s="242" t="s">
        <v>310</v>
      </c>
      <c r="H263" s="243">
        <v>106</v>
      </c>
      <c r="I263" s="244"/>
      <c r="J263" s="245">
        <f>ROUND(I263*H263,2)</f>
        <v>0</v>
      </c>
      <c r="K263" s="241" t="s">
        <v>19</v>
      </c>
      <c r="L263" s="246"/>
      <c r="M263" s="247" t="s">
        <v>19</v>
      </c>
      <c r="N263" s="248" t="s">
        <v>46</v>
      </c>
      <c r="O263" s="84"/>
      <c r="P263" s="215">
        <f>O263*H263</f>
        <v>0</v>
      </c>
      <c r="Q263" s="215">
        <v>0.048000000000000001</v>
      </c>
      <c r="R263" s="215">
        <f>Q263*H263</f>
        <v>5.0880000000000001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184</v>
      </c>
      <c r="AT263" s="217" t="s">
        <v>233</v>
      </c>
      <c r="AU263" s="217" t="s">
        <v>79</v>
      </c>
      <c r="AY263" s="17" t="s">
        <v>151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150</v>
      </c>
      <c r="BK263" s="218">
        <f>ROUND(I263*H263,2)</f>
        <v>0</v>
      </c>
      <c r="BL263" s="17" t="s">
        <v>150</v>
      </c>
      <c r="BM263" s="217" t="s">
        <v>822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634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79</v>
      </c>
    </row>
    <row r="265" s="2" customFormat="1" ht="16.5" customHeight="1">
      <c r="A265" s="38"/>
      <c r="B265" s="39"/>
      <c r="C265" s="206" t="s">
        <v>210</v>
      </c>
      <c r="D265" s="206" t="s">
        <v>152</v>
      </c>
      <c r="E265" s="207" t="s">
        <v>823</v>
      </c>
      <c r="F265" s="208" t="s">
        <v>824</v>
      </c>
      <c r="G265" s="209" t="s">
        <v>359</v>
      </c>
      <c r="H265" s="210">
        <v>2</v>
      </c>
      <c r="I265" s="211"/>
      <c r="J265" s="212">
        <f>ROUND(I265*H265,2)</f>
        <v>0</v>
      </c>
      <c r="K265" s="208" t="s">
        <v>19</v>
      </c>
      <c r="L265" s="44"/>
      <c r="M265" s="213" t="s">
        <v>19</v>
      </c>
      <c r="N265" s="214" t="s">
        <v>46</v>
      </c>
      <c r="O265" s="84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7" t="s">
        <v>150</v>
      </c>
      <c r="AT265" s="217" t="s">
        <v>152</v>
      </c>
      <c r="AU265" s="217" t="s">
        <v>79</v>
      </c>
      <c r="AY265" s="17" t="s">
        <v>151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7" t="s">
        <v>150</v>
      </c>
      <c r="BK265" s="218">
        <f>ROUND(I265*H265,2)</f>
        <v>0</v>
      </c>
      <c r="BL265" s="17" t="s">
        <v>150</v>
      </c>
      <c r="BM265" s="217" t="s">
        <v>825</v>
      </c>
    </row>
    <row r="266" s="2" customFormat="1">
      <c r="A266" s="38"/>
      <c r="B266" s="39"/>
      <c r="C266" s="40"/>
      <c r="D266" s="219" t="s">
        <v>157</v>
      </c>
      <c r="E266" s="40"/>
      <c r="F266" s="220" t="s">
        <v>824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157</v>
      </c>
      <c r="AU266" s="17" t="s">
        <v>79</v>
      </c>
    </row>
    <row r="267" s="12" customFormat="1">
      <c r="A267" s="12"/>
      <c r="B267" s="224"/>
      <c r="C267" s="225"/>
      <c r="D267" s="219" t="s">
        <v>159</v>
      </c>
      <c r="E267" s="226" t="s">
        <v>590</v>
      </c>
      <c r="F267" s="227" t="s">
        <v>800</v>
      </c>
      <c r="G267" s="225"/>
      <c r="H267" s="228">
        <v>2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34" t="s">
        <v>159</v>
      </c>
      <c r="AU267" s="234" t="s">
        <v>79</v>
      </c>
      <c r="AV267" s="12" t="s">
        <v>86</v>
      </c>
      <c r="AW267" s="12" t="s">
        <v>35</v>
      </c>
      <c r="AX267" s="12" t="s">
        <v>79</v>
      </c>
      <c r="AY267" s="234" t="s">
        <v>151</v>
      </c>
    </row>
    <row r="268" s="2" customFormat="1" ht="16.5" customHeight="1">
      <c r="A268" s="38"/>
      <c r="B268" s="39"/>
      <c r="C268" s="206" t="s">
        <v>214</v>
      </c>
      <c r="D268" s="206" t="s">
        <v>152</v>
      </c>
      <c r="E268" s="207" t="s">
        <v>407</v>
      </c>
      <c r="F268" s="208" t="s">
        <v>408</v>
      </c>
      <c r="G268" s="209" t="s">
        <v>359</v>
      </c>
      <c r="H268" s="210">
        <v>4</v>
      </c>
      <c r="I268" s="211"/>
      <c r="J268" s="212">
        <f>ROUND(I268*H268,2)</f>
        <v>0</v>
      </c>
      <c r="K268" s="208" t="s">
        <v>19</v>
      </c>
      <c r="L268" s="44"/>
      <c r="M268" s="213" t="s">
        <v>19</v>
      </c>
      <c r="N268" s="214" t="s">
        <v>46</v>
      </c>
      <c r="O268" s="84"/>
      <c r="P268" s="215">
        <f>O268*H268</f>
        <v>0</v>
      </c>
      <c r="Q268" s="215">
        <v>0.00069999999999999999</v>
      </c>
      <c r="R268" s="215">
        <f>Q268*H268</f>
        <v>0.0028</v>
      </c>
      <c r="S268" s="215">
        <v>0</v>
      </c>
      <c r="T268" s="21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7" t="s">
        <v>150</v>
      </c>
      <c r="AT268" s="217" t="s">
        <v>152</v>
      </c>
      <c r="AU268" s="217" t="s">
        <v>79</v>
      </c>
      <c r="AY268" s="17" t="s">
        <v>151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7" t="s">
        <v>150</v>
      </c>
      <c r="BK268" s="218">
        <f>ROUND(I268*H268,2)</f>
        <v>0</v>
      </c>
      <c r="BL268" s="17" t="s">
        <v>150</v>
      </c>
      <c r="BM268" s="217" t="s">
        <v>826</v>
      </c>
    </row>
    <row r="269" s="2" customFormat="1">
      <c r="A269" s="38"/>
      <c r="B269" s="39"/>
      <c r="C269" s="40"/>
      <c r="D269" s="219" t="s">
        <v>157</v>
      </c>
      <c r="E269" s="40"/>
      <c r="F269" s="220" t="s">
        <v>408</v>
      </c>
      <c r="G269" s="40"/>
      <c r="H269" s="40"/>
      <c r="I269" s="221"/>
      <c r="J269" s="40"/>
      <c r="K269" s="40"/>
      <c r="L269" s="44"/>
      <c r="M269" s="222"/>
      <c r="N269" s="223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157</v>
      </c>
      <c r="AU269" s="17" t="s">
        <v>79</v>
      </c>
    </row>
    <row r="270" s="12" customFormat="1">
      <c r="A270" s="12"/>
      <c r="B270" s="224"/>
      <c r="C270" s="225"/>
      <c r="D270" s="219" t="s">
        <v>159</v>
      </c>
      <c r="E270" s="226" t="s">
        <v>669</v>
      </c>
      <c r="F270" s="227" t="s">
        <v>827</v>
      </c>
      <c r="G270" s="225"/>
      <c r="H270" s="228">
        <v>4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34" t="s">
        <v>159</v>
      </c>
      <c r="AU270" s="234" t="s">
        <v>79</v>
      </c>
      <c r="AV270" s="12" t="s">
        <v>86</v>
      </c>
      <c r="AW270" s="12" t="s">
        <v>35</v>
      </c>
      <c r="AX270" s="12" t="s">
        <v>79</v>
      </c>
      <c r="AY270" s="234" t="s">
        <v>151</v>
      </c>
    </row>
    <row r="271" s="2" customFormat="1" ht="16.5" customHeight="1">
      <c r="A271" s="38"/>
      <c r="B271" s="39"/>
      <c r="C271" s="206" t="s">
        <v>218</v>
      </c>
      <c r="D271" s="206" t="s">
        <v>152</v>
      </c>
      <c r="E271" s="207" t="s">
        <v>411</v>
      </c>
      <c r="F271" s="208" t="s">
        <v>412</v>
      </c>
      <c r="G271" s="209" t="s">
        <v>359</v>
      </c>
      <c r="H271" s="210">
        <v>2</v>
      </c>
      <c r="I271" s="211"/>
      <c r="J271" s="212">
        <f>ROUND(I271*H271,2)</f>
        <v>0</v>
      </c>
      <c r="K271" s="208" t="s">
        <v>19</v>
      </c>
      <c r="L271" s="44"/>
      <c r="M271" s="213" t="s">
        <v>19</v>
      </c>
      <c r="N271" s="214" t="s">
        <v>46</v>
      </c>
      <c r="O271" s="84"/>
      <c r="P271" s="215">
        <f>O271*H271</f>
        <v>0</v>
      </c>
      <c r="Q271" s="215">
        <v>0.11241</v>
      </c>
      <c r="R271" s="215">
        <f>Q271*H271</f>
        <v>0.22481999999999999</v>
      </c>
      <c r="S271" s="215">
        <v>0</v>
      </c>
      <c r="T271" s="21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7" t="s">
        <v>150</v>
      </c>
      <c r="AT271" s="217" t="s">
        <v>152</v>
      </c>
      <c r="AU271" s="217" t="s">
        <v>79</v>
      </c>
      <c r="AY271" s="17" t="s">
        <v>151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7" t="s">
        <v>150</v>
      </c>
      <c r="BK271" s="218">
        <f>ROUND(I271*H271,2)</f>
        <v>0</v>
      </c>
      <c r="BL271" s="17" t="s">
        <v>150</v>
      </c>
      <c r="BM271" s="217" t="s">
        <v>828</v>
      </c>
    </row>
    <row r="272" s="2" customFormat="1">
      <c r="A272" s="38"/>
      <c r="B272" s="39"/>
      <c r="C272" s="40"/>
      <c r="D272" s="219" t="s">
        <v>157</v>
      </c>
      <c r="E272" s="40"/>
      <c r="F272" s="220" t="s">
        <v>412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157</v>
      </c>
      <c r="AU272" s="17" t="s">
        <v>79</v>
      </c>
    </row>
    <row r="273" s="12" customFormat="1">
      <c r="A273" s="12"/>
      <c r="B273" s="224"/>
      <c r="C273" s="225"/>
      <c r="D273" s="219" t="s">
        <v>159</v>
      </c>
      <c r="E273" s="226" t="s">
        <v>829</v>
      </c>
      <c r="F273" s="227" t="s">
        <v>830</v>
      </c>
      <c r="G273" s="225"/>
      <c r="H273" s="228">
        <v>2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4" t="s">
        <v>159</v>
      </c>
      <c r="AU273" s="234" t="s">
        <v>79</v>
      </c>
      <c r="AV273" s="12" t="s">
        <v>86</v>
      </c>
      <c r="AW273" s="12" t="s">
        <v>35</v>
      </c>
      <c r="AX273" s="12" t="s">
        <v>79</v>
      </c>
      <c r="AY273" s="234" t="s">
        <v>151</v>
      </c>
    </row>
    <row r="274" s="2" customFormat="1" ht="16.5" customHeight="1">
      <c r="A274" s="38"/>
      <c r="B274" s="39"/>
      <c r="C274" s="206" t="s">
        <v>222</v>
      </c>
      <c r="D274" s="206" t="s">
        <v>152</v>
      </c>
      <c r="E274" s="207" t="s">
        <v>831</v>
      </c>
      <c r="F274" s="208" t="s">
        <v>832</v>
      </c>
      <c r="G274" s="209" t="s">
        <v>310</v>
      </c>
      <c r="H274" s="210">
        <v>60</v>
      </c>
      <c r="I274" s="211"/>
      <c r="J274" s="212">
        <f>ROUND(I274*H274,2)</f>
        <v>0</v>
      </c>
      <c r="K274" s="208" t="s">
        <v>19</v>
      </c>
      <c r="L274" s="44"/>
      <c r="M274" s="213" t="s">
        <v>19</v>
      </c>
      <c r="N274" s="214" t="s">
        <v>46</v>
      </c>
      <c r="O274" s="84"/>
      <c r="P274" s="215">
        <f>O274*H274</f>
        <v>0</v>
      </c>
      <c r="Q274" s="215">
        <v>0.089779999999999999</v>
      </c>
      <c r="R274" s="215">
        <f>Q274*H274</f>
        <v>5.3868</v>
      </c>
      <c r="S274" s="215">
        <v>0</v>
      </c>
      <c r="T274" s="21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7" t="s">
        <v>150</v>
      </c>
      <c r="AT274" s="217" t="s">
        <v>152</v>
      </c>
      <c r="AU274" s="217" t="s">
        <v>79</v>
      </c>
      <c r="AY274" s="17" t="s">
        <v>151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7" t="s">
        <v>150</v>
      </c>
      <c r="BK274" s="218">
        <f>ROUND(I274*H274,2)</f>
        <v>0</v>
      </c>
      <c r="BL274" s="17" t="s">
        <v>150</v>
      </c>
      <c r="BM274" s="217" t="s">
        <v>833</v>
      </c>
    </row>
    <row r="275" s="2" customFormat="1">
      <c r="A275" s="38"/>
      <c r="B275" s="39"/>
      <c r="C275" s="40"/>
      <c r="D275" s="219" t="s">
        <v>157</v>
      </c>
      <c r="E275" s="40"/>
      <c r="F275" s="220" t="s">
        <v>832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157</v>
      </c>
      <c r="AU275" s="17" t="s">
        <v>79</v>
      </c>
    </row>
    <row r="276" s="12" customFormat="1">
      <c r="A276" s="12"/>
      <c r="B276" s="224"/>
      <c r="C276" s="225"/>
      <c r="D276" s="219" t="s">
        <v>159</v>
      </c>
      <c r="E276" s="226" t="s">
        <v>602</v>
      </c>
      <c r="F276" s="227" t="s">
        <v>834</v>
      </c>
      <c r="G276" s="225"/>
      <c r="H276" s="228">
        <v>60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34" t="s">
        <v>159</v>
      </c>
      <c r="AU276" s="234" t="s">
        <v>79</v>
      </c>
      <c r="AV276" s="12" t="s">
        <v>86</v>
      </c>
      <c r="AW276" s="12" t="s">
        <v>35</v>
      </c>
      <c r="AX276" s="12" t="s">
        <v>79</v>
      </c>
      <c r="AY276" s="234" t="s">
        <v>151</v>
      </c>
    </row>
    <row r="277" s="2" customFormat="1" ht="16.5" customHeight="1">
      <c r="A277" s="38"/>
      <c r="B277" s="39"/>
      <c r="C277" s="206" t="s">
        <v>503</v>
      </c>
      <c r="D277" s="206" t="s">
        <v>152</v>
      </c>
      <c r="E277" s="207" t="s">
        <v>663</v>
      </c>
      <c r="F277" s="208" t="s">
        <v>664</v>
      </c>
      <c r="G277" s="209" t="s">
        <v>310</v>
      </c>
      <c r="H277" s="210">
        <v>207</v>
      </c>
      <c r="I277" s="211"/>
      <c r="J277" s="212">
        <f>ROUND(I277*H277,2)</f>
        <v>0</v>
      </c>
      <c r="K277" s="208" t="s">
        <v>19</v>
      </c>
      <c r="L277" s="44"/>
      <c r="M277" s="213" t="s">
        <v>19</v>
      </c>
      <c r="N277" s="214" t="s">
        <v>46</v>
      </c>
      <c r="O277" s="84"/>
      <c r="P277" s="215">
        <f>O277*H277</f>
        <v>0</v>
      </c>
      <c r="Q277" s="215">
        <v>0.15540000000000001</v>
      </c>
      <c r="R277" s="215">
        <f>Q277*H277</f>
        <v>32.1678</v>
      </c>
      <c r="S277" s="215">
        <v>0</v>
      </c>
      <c r="T277" s="21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7" t="s">
        <v>150</v>
      </c>
      <c r="AT277" s="217" t="s">
        <v>152</v>
      </c>
      <c r="AU277" s="217" t="s">
        <v>79</v>
      </c>
      <c r="AY277" s="17" t="s">
        <v>151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7" t="s">
        <v>150</v>
      </c>
      <c r="BK277" s="218">
        <f>ROUND(I277*H277,2)</f>
        <v>0</v>
      </c>
      <c r="BL277" s="17" t="s">
        <v>150</v>
      </c>
      <c r="BM277" s="217" t="s">
        <v>835</v>
      </c>
    </row>
    <row r="278" s="2" customFormat="1">
      <c r="A278" s="38"/>
      <c r="B278" s="39"/>
      <c r="C278" s="40"/>
      <c r="D278" s="219" t="s">
        <v>157</v>
      </c>
      <c r="E278" s="40"/>
      <c r="F278" s="220" t="s">
        <v>664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157</v>
      </c>
      <c r="AU278" s="17" t="s">
        <v>79</v>
      </c>
    </row>
    <row r="279" s="2" customFormat="1" ht="16.5" customHeight="1">
      <c r="A279" s="38"/>
      <c r="B279" s="39"/>
      <c r="C279" s="206" t="s">
        <v>506</v>
      </c>
      <c r="D279" s="206" t="s">
        <v>152</v>
      </c>
      <c r="E279" s="207" t="s">
        <v>666</v>
      </c>
      <c r="F279" s="208" t="s">
        <v>667</v>
      </c>
      <c r="G279" s="209" t="s">
        <v>310</v>
      </c>
      <c r="H279" s="210">
        <v>106</v>
      </c>
      <c r="I279" s="211"/>
      <c r="J279" s="212">
        <f>ROUND(I279*H279,2)</f>
        <v>0</v>
      </c>
      <c r="K279" s="208" t="s">
        <v>19</v>
      </c>
      <c r="L279" s="44"/>
      <c r="M279" s="213" t="s">
        <v>19</v>
      </c>
      <c r="N279" s="214" t="s">
        <v>46</v>
      </c>
      <c r="O279" s="84"/>
      <c r="P279" s="215">
        <f>O279*H279</f>
        <v>0</v>
      </c>
      <c r="Q279" s="215">
        <v>0.10095</v>
      </c>
      <c r="R279" s="215">
        <f>Q279*H279</f>
        <v>10.700699999999999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150</v>
      </c>
      <c r="AT279" s="217" t="s">
        <v>152</v>
      </c>
      <c r="AU279" s="217" t="s">
        <v>79</v>
      </c>
      <c r="AY279" s="17" t="s">
        <v>151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150</v>
      </c>
      <c r="BK279" s="218">
        <f>ROUND(I279*H279,2)</f>
        <v>0</v>
      </c>
      <c r="BL279" s="17" t="s">
        <v>150</v>
      </c>
      <c r="BM279" s="217" t="s">
        <v>836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667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79</v>
      </c>
    </row>
    <row r="281" s="2" customFormat="1" ht="16.5" customHeight="1">
      <c r="A281" s="38"/>
      <c r="B281" s="39"/>
      <c r="C281" s="206" t="s">
        <v>510</v>
      </c>
      <c r="D281" s="206" t="s">
        <v>152</v>
      </c>
      <c r="E281" s="207" t="s">
        <v>670</v>
      </c>
      <c r="F281" s="208" t="s">
        <v>671</v>
      </c>
      <c r="G281" s="209" t="s">
        <v>254</v>
      </c>
      <c r="H281" s="210">
        <v>10.425000000000001</v>
      </c>
      <c r="I281" s="211"/>
      <c r="J281" s="212">
        <f>ROUND(I281*H281,2)</f>
        <v>0</v>
      </c>
      <c r="K281" s="208" t="s">
        <v>19</v>
      </c>
      <c r="L281" s="44"/>
      <c r="M281" s="213" t="s">
        <v>19</v>
      </c>
      <c r="N281" s="214" t="s">
        <v>46</v>
      </c>
      <c r="O281" s="84"/>
      <c r="P281" s="215">
        <f>O281*H281</f>
        <v>0</v>
      </c>
      <c r="Q281" s="215">
        <v>2.2563399999999998</v>
      </c>
      <c r="R281" s="215">
        <f>Q281*H281</f>
        <v>23.522344499999999</v>
      </c>
      <c r="S281" s="215">
        <v>0</v>
      </c>
      <c r="T281" s="21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7" t="s">
        <v>150</v>
      </c>
      <c r="AT281" s="217" t="s">
        <v>152</v>
      </c>
      <c r="AU281" s="217" t="s">
        <v>79</v>
      </c>
      <c r="AY281" s="17" t="s">
        <v>151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7" t="s">
        <v>150</v>
      </c>
      <c r="BK281" s="218">
        <f>ROUND(I281*H281,2)</f>
        <v>0</v>
      </c>
      <c r="BL281" s="17" t="s">
        <v>150</v>
      </c>
      <c r="BM281" s="217" t="s">
        <v>837</v>
      </c>
    </row>
    <row r="282" s="2" customFormat="1">
      <c r="A282" s="38"/>
      <c r="B282" s="39"/>
      <c r="C282" s="40"/>
      <c r="D282" s="219" t="s">
        <v>157</v>
      </c>
      <c r="E282" s="40"/>
      <c r="F282" s="220" t="s">
        <v>671</v>
      </c>
      <c r="G282" s="40"/>
      <c r="H282" s="40"/>
      <c r="I282" s="221"/>
      <c r="J282" s="40"/>
      <c r="K282" s="40"/>
      <c r="L282" s="44"/>
      <c r="M282" s="222"/>
      <c r="N282" s="223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157</v>
      </c>
      <c r="AU282" s="17" t="s">
        <v>79</v>
      </c>
    </row>
    <row r="283" s="12" customFormat="1">
      <c r="A283" s="12"/>
      <c r="B283" s="224"/>
      <c r="C283" s="225"/>
      <c r="D283" s="219" t="s">
        <v>159</v>
      </c>
      <c r="E283" s="226" t="s">
        <v>623</v>
      </c>
      <c r="F283" s="227" t="s">
        <v>838</v>
      </c>
      <c r="G283" s="225"/>
      <c r="H283" s="228">
        <v>10.425000000000001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34" t="s">
        <v>159</v>
      </c>
      <c r="AU283" s="234" t="s">
        <v>79</v>
      </c>
      <c r="AV283" s="12" t="s">
        <v>86</v>
      </c>
      <c r="AW283" s="12" t="s">
        <v>35</v>
      </c>
      <c r="AX283" s="12" t="s">
        <v>79</v>
      </c>
      <c r="AY283" s="234" t="s">
        <v>151</v>
      </c>
    </row>
    <row r="284" s="11" customFormat="1" ht="25.92" customHeight="1">
      <c r="A284" s="11"/>
      <c r="B284" s="192"/>
      <c r="C284" s="193"/>
      <c r="D284" s="194" t="s">
        <v>72</v>
      </c>
      <c r="E284" s="195" t="s">
        <v>425</v>
      </c>
      <c r="F284" s="195" t="s">
        <v>426</v>
      </c>
      <c r="G284" s="193"/>
      <c r="H284" s="193"/>
      <c r="I284" s="196"/>
      <c r="J284" s="197">
        <f>BK284</f>
        <v>0</v>
      </c>
      <c r="K284" s="193"/>
      <c r="L284" s="198"/>
      <c r="M284" s="199"/>
      <c r="N284" s="200"/>
      <c r="O284" s="200"/>
      <c r="P284" s="201">
        <f>SUM(P285:P296)</f>
        <v>0</v>
      </c>
      <c r="Q284" s="200"/>
      <c r="R284" s="201">
        <f>SUM(R285:R296)</f>
        <v>0</v>
      </c>
      <c r="S284" s="200"/>
      <c r="T284" s="202">
        <f>SUM(T285:T296)</f>
        <v>0</v>
      </c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R284" s="203" t="s">
        <v>150</v>
      </c>
      <c r="AT284" s="204" t="s">
        <v>72</v>
      </c>
      <c r="AU284" s="204" t="s">
        <v>8</v>
      </c>
      <c r="AY284" s="203" t="s">
        <v>151</v>
      </c>
      <c r="BK284" s="205">
        <f>SUM(BK285:BK296)</f>
        <v>0</v>
      </c>
    </row>
    <row r="285" s="2" customFormat="1" ht="24.15" customHeight="1">
      <c r="A285" s="38"/>
      <c r="B285" s="39"/>
      <c r="C285" s="206" t="s">
        <v>79</v>
      </c>
      <c r="D285" s="206" t="s">
        <v>152</v>
      </c>
      <c r="E285" s="207" t="s">
        <v>427</v>
      </c>
      <c r="F285" s="208" t="s">
        <v>428</v>
      </c>
      <c r="G285" s="209" t="s">
        <v>242</v>
      </c>
      <c r="H285" s="210">
        <v>118.68000000000001</v>
      </c>
      <c r="I285" s="211"/>
      <c r="J285" s="212">
        <f>ROUND(I285*H285,2)</f>
        <v>0</v>
      </c>
      <c r="K285" s="208" t="s">
        <v>19</v>
      </c>
      <c r="L285" s="44"/>
      <c r="M285" s="213" t="s">
        <v>19</v>
      </c>
      <c r="N285" s="214" t="s">
        <v>46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150</v>
      </c>
      <c r="AT285" s="217" t="s">
        <v>152</v>
      </c>
      <c r="AU285" s="217" t="s">
        <v>79</v>
      </c>
      <c r="AY285" s="17" t="s">
        <v>151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150</v>
      </c>
      <c r="BK285" s="218">
        <f>ROUND(I285*H285,2)</f>
        <v>0</v>
      </c>
      <c r="BL285" s="17" t="s">
        <v>150</v>
      </c>
      <c r="BM285" s="217" t="s">
        <v>839</v>
      </c>
    </row>
    <row r="286" s="2" customFormat="1">
      <c r="A286" s="38"/>
      <c r="B286" s="39"/>
      <c r="C286" s="40"/>
      <c r="D286" s="219" t="s">
        <v>157</v>
      </c>
      <c r="E286" s="40"/>
      <c r="F286" s="220" t="s">
        <v>428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79</v>
      </c>
    </row>
    <row r="287" s="12" customFormat="1">
      <c r="A287" s="12"/>
      <c r="B287" s="224"/>
      <c r="C287" s="225"/>
      <c r="D287" s="219" t="s">
        <v>159</v>
      </c>
      <c r="E287" s="226" t="s">
        <v>840</v>
      </c>
      <c r="F287" s="227" t="s">
        <v>841</v>
      </c>
      <c r="G287" s="225"/>
      <c r="H287" s="228">
        <v>118.68000000000001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34" t="s">
        <v>159</v>
      </c>
      <c r="AU287" s="234" t="s">
        <v>79</v>
      </c>
      <c r="AV287" s="12" t="s">
        <v>86</v>
      </c>
      <c r="AW287" s="12" t="s">
        <v>35</v>
      </c>
      <c r="AX287" s="12" t="s">
        <v>79</v>
      </c>
      <c r="AY287" s="234" t="s">
        <v>151</v>
      </c>
    </row>
    <row r="288" s="2" customFormat="1" ht="16.5" customHeight="1">
      <c r="A288" s="38"/>
      <c r="B288" s="39"/>
      <c r="C288" s="206" t="s">
        <v>86</v>
      </c>
      <c r="D288" s="206" t="s">
        <v>152</v>
      </c>
      <c r="E288" s="207" t="s">
        <v>432</v>
      </c>
      <c r="F288" s="208" t="s">
        <v>433</v>
      </c>
      <c r="G288" s="209" t="s">
        <v>242</v>
      </c>
      <c r="H288" s="210">
        <v>118.68000000000001</v>
      </c>
      <c r="I288" s="211"/>
      <c r="J288" s="212">
        <f>ROUND(I288*H288,2)</f>
        <v>0</v>
      </c>
      <c r="K288" s="208" t="s">
        <v>19</v>
      </c>
      <c r="L288" s="44"/>
      <c r="M288" s="213" t="s">
        <v>19</v>
      </c>
      <c r="N288" s="214" t="s">
        <v>46</v>
      </c>
      <c r="O288" s="84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7" t="s">
        <v>150</v>
      </c>
      <c r="AT288" s="217" t="s">
        <v>152</v>
      </c>
      <c r="AU288" s="217" t="s">
        <v>79</v>
      </c>
      <c r="AY288" s="17" t="s">
        <v>151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7" t="s">
        <v>150</v>
      </c>
      <c r="BK288" s="218">
        <f>ROUND(I288*H288,2)</f>
        <v>0</v>
      </c>
      <c r="BL288" s="17" t="s">
        <v>150</v>
      </c>
      <c r="BM288" s="217" t="s">
        <v>842</v>
      </c>
    </row>
    <row r="289" s="2" customFormat="1">
      <c r="A289" s="38"/>
      <c r="B289" s="39"/>
      <c r="C289" s="40"/>
      <c r="D289" s="219" t="s">
        <v>157</v>
      </c>
      <c r="E289" s="40"/>
      <c r="F289" s="220" t="s">
        <v>433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157</v>
      </c>
      <c r="AU289" s="17" t="s">
        <v>79</v>
      </c>
    </row>
    <row r="290" s="2" customFormat="1" ht="16.5" customHeight="1">
      <c r="A290" s="38"/>
      <c r="B290" s="39"/>
      <c r="C290" s="206" t="s">
        <v>164</v>
      </c>
      <c r="D290" s="206" t="s">
        <v>152</v>
      </c>
      <c r="E290" s="207" t="s">
        <v>435</v>
      </c>
      <c r="F290" s="208" t="s">
        <v>436</v>
      </c>
      <c r="G290" s="209" t="s">
        <v>242</v>
      </c>
      <c r="H290" s="210">
        <v>118.68000000000001</v>
      </c>
      <c r="I290" s="211"/>
      <c r="J290" s="212">
        <f>ROUND(I290*H290,2)</f>
        <v>0</v>
      </c>
      <c r="K290" s="208" t="s">
        <v>19</v>
      </c>
      <c r="L290" s="44"/>
      <c r="M290" s="213" t="s">
        <v>19</v>
      </c>
      <c r="N290" s="214" t="s">
        <v>46</v>
      </c>
      <c r="O290" s="84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7" t="s">
        <v>150</v>
      </c>
      <c r="AT290" s="217" t="s">
        <v>152</v>
      </c>
      <c r="AU290" s="217" t="s">
        <v>79</v>
      </c>
      <c r="AY290" s="17" t="s">
        <v>151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7" t="s">
        <v>150</v>
      </c>
      <c r="BK290" s="218">
        <f>ROUND(I290*H290,2)</f>
        <v>0</v>
      </c>
      <c r="BL290" s="17" t="s">
        <v>150</v>
      </c>
      <c r="BM290" s="217" t="s">
        <v>843</v>
      </c>
    </row>
    <row r="291" s="2" customFormat="1">
      <c r="A291" s="38"/>
      <c r="B291" s="39"/>
      <c r="C291" s="40"/>
      <c r="D291" s="219" t="s">
        <v>157</v>
      </c>
      <c r="E291" s="40"/>
      <c r="F291" s="220" t="s">
        <v>436</v>
      </c>
      <c r="G291" s="40"/>
      <c r="H291" s="40"/>
      <c r="I291" s="221"/>
      <c r="J291" s="40"/>
      <c r="K291" s="40"/>
      <c r="L291" s="44"/>
      <c r="M291" s="222"/>
      <c r="N291" s="223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157</v>
      </c>
      <c r="AU291" s="17" t="s">
        <v>79</v>
      </c>
    </row>
    <row r="292" s="2" customFormat="1" ht="16.5" customHeight="1">
      <c r="A292" s="38"/>
      <c r="B292" s="39"/>
      <c r="C292" s="206" t="s">
        <v>150</v>
      </c>
      <c r="D292" s="206" t="s">
        <v>152</v>
      </c>
      <c r="E292" s="207" t="s">
        <v>438</v>
      </c>
      <c r="F292" s="208" t="s">
        <v>439</v>
      </c>
      <c r="G292" s="209" t="s">
        <v>242</v>
      </c>
      <c r="H292" s="210">
        <v>118.68000000000001</v>
      </c>
      <c r="I292" s="211"/>
      <c r="J292" s="212">
        <f>ROUND(I292*H292,2)</f>
        <v>0</v>
      </c>
      <c r="K292" s="208" t="s">
        <v>19</v>
      </c>
      <c r="L292" s="44"/>
      <c r="M292" s="213" t="s">
        <v>19</v>
      </c>
      <c r="N292" s="214" t="s">
        <v>46</v>
      </c>
      <c r="O292" s="84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7" t="s">
        <v>150</v>
      </c>
      <c r="AT292" s="217" t="s">
        <v>152</v>
      </c>
      <c r="AU292" s="217" t="s">
        <v>79</v>
      </c>
      <c r="AY292" s="17" t="s">
        <v>151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7" t="s">
        <v>150</v>
      </c>
      <c r="BK292" s="218">
        <f>ROUND(I292*H292,2)</f>
        <v>0</v>
      </c>
      <c r="BL292" s="17" t="s">
        <v>150</v>
      </c>
      <c r="BM292" s="217" t="s">
        <v>844</v>
      </c>
    </row>
    <row r="293" s="2" customFormat="1">
      <c r="A293" s="38"/>
      <c r="B293" s="39"/>
      <c r="C293" s="40"/>
      <c r="D293" s="219" t="s">
        <v>157</v>
      </c>
      <c r="E293" s="40"/>
      <c r="F293" s="220" t="s">
        <v>439</v>
      </c>
      <c r="G293" s="40"/>
      <c r="H293" s="40"/>
      <c r="I293" s="221"/>
      <c r="J293" s="40"/>
      <c r="K293" s="40"/>
      <c r="L293" s="44"/>
      <c r="M293" s="222"/>
      <c r="N293" s="223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157</v>
      </c>
      <c r="AU293" s="17" t="s">
        <v>79</v>
      </c>
    </row>
    <row r="294" s="12" customFormat="1">
      <c r="A294" s="12"/>
      <c r="B294" s="224"/>
      <c r="C294" s="225"/>
      <c r="D294" s="219" t="s">
        <v>159</v>
      </c>
      <c r="E294" s="226" t="s">
        <v>656</v>
      </c>
      <c r="F294" s="227" t="s">
        <v>845</v>
      </c>
      <c r="G294" s="225"/>
      <c r="H294" s="228">
        <v>118.68000000000001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34" t="s">
        <v>159</v>
      </c>
      <c r="AU294" s="234" t="s">
        <v>79</v>
      </c>
      <c r="AV294" s="12" t="s">
        <v>86</v>
      </c>
      <c r="AW294" s="12" t="s">
        <v>35</v>
      </c>
      <c r="AX294" s="12" t="s">
        <v>79</v>
      </c>
      <c r="AY294" s="234" t="s">
        <v>151</v>
      </c>
    </row>
    <row r="295" s="2" customFormat="1" ht="21.75" customHeight="1">
      <c r="A295" s="38"/>
      <c r="B295" s="39"/>
      <c r="C295" s="206" t="s">
        <v>171</v>
      </c>
      <c r="D295" s="206" t="s">
        <v>152</v>
      </c>
      <c r="E295" s="207" t="s">
        <v>443</v>
      </c>
      <c r="F295" s="208" t="s">
        <v>444</v>
      </c>
      <c r="G295" s="209" t="s">
        <v>242</v>
      </c>
      <c r="H295" s="210">
        <v>268.96300000000002</v>
      </c>
      <c r="I295" s="211"/>
      <c r="J295" s="212">
        <f>ROUND(I295*H295,2)</f>
        <v>0</v>
      </c>
      <c r="K295" s="208" t="s">
        <v>19</v>
      </c>
      <c r="L295" s="44"/>
      <c r="M295" s="213" t="s">
        <v>19</v>
      </c>
      <c r="N295" s="214" t="s">
        <v>46</v>
      </c>
      <c r="O295" s="84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7" t="s">
        <v>150</v>
      </c>
      <c r="AT295" s="217" t="s">
        <v>152</v>
      </c>
      <c r="AU295" s="217" t="s">
        <v>79</v>
      </c>
      <c r="AY295" s="17" t="s">
        <v>151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7" t="s">
        <v>150</v>
      </c>
      <c r="BK295" s="218">
        <f>ROUND(I295*H295,2)</f>
        <v>0</v>
      </c>
      <c r="BL295" s="17" t="s">
        <v>150</v>
      </c>
      <c r="BM295" s="217" t="s">
        <v>846</v>
      </c>
    </row>
    <row r="296" s="2" customFormat="1">
      <c r="A296" s="38"/>
      <c r="B296" s="39"/>
      <c r="C296" s="40"/>
      <c r="D296" s="219" t="s">
        <v>157</v>
      </c>
      <c r="E296" s="40"/>
      <c r="F296" s="220" t="s">
        <v>444</v>
      </c>
      <c r="G296" s="40"/>
      <c r="H296" s="40"/>
      <c r="I296" s="221"/>
      <c r="J296" s="40"/>
      <c r="K296" s="40"/>
      <c r="L296" s="44"/>
      <c r="M296" s="235"/>
      <c r="N296" s="236"/>
      <c r="O296" s="237"/>
      <c r="P296" s="237"/>
      <c r="Q296" s="237"/>
      <c r="R296" s="237"/>
      <c r="S296" s="237"/>
      <c r="T296" s="2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157</v>
      </c>
      <c r="AU296" s="17" t="s">
        <v>79</v>
      </c>
    </row>
    <row r="297" s="2" customFormat="1" ht="6.96" customHeight="1">
      <c r="A297" s="38"/>
      <c r="B297" s="59"/>
      <c r="C297" s="60"/>
      <c r="D297" s="60"/>
      <c r="E297" s="60"/>
      <c r="F297" s="60"/>
      <c r="G297" s="60"/>
      <c r="H297" s="60"/>
      <c r="I297" s="60"/>
      <c r="J297" s="60"/>
      <c r="K297" s="60"/>
      <c r="L297" s="44"/>
      <c r="M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</sheetData>
  <sheetProtection sheet="1" autoFilter="0" formatColumns="0" formatRows="0" objects="1" scenarios="1" spinCount="100000" saltValue="y324j2pDoELWFVv44rifVQdQsTANKCTNriTGAj9/WOPnLC62fKrnbdNgOuw5sRlBGcZSWy8jCkjL6S5xWhPH6g==" hashValue="Fu4gBrkcLCejA0RME55gUuDV/HE6oBfn891hf6sW0zfGFnki87b6HPd26B0DxAwjOrJ4cQQB6tRTiTjSqP30EA==" algorithmName="SHA-512" password="CC35"/>
  <autoFilter ref="C91:K2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  <c r="AZ2" s="138" t="s">
        <v>673</v>
      </c>
      <c r="BA2" s="138" t="s">
        <v>673</v>
      </c>
      <c r="BB2" s="138" t="s">
        <v>19</v>
      </c>
      <c r="BC2" s="138" t="s">
        <v>847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  <c r="AZ3" s="138" t="s">
        <v>636</v>
      </c>
      <c r="BA3" s="138" t="s">
        <v>636</v>
      </c>
      <c r="BB3" s="138" t="s">
        <v>19</v>
      </c>
      <c r="BC3" s="138" t="s">
        <v>848</v>
      </c>
      <c r="BD3" s="138" t="s">
        <v>86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  <c r="AZ4" s="138" t="s">
        <v>623</v>
      </c>
      <c r="BA4" s="138" t="s">
        <v>623</v>
      </c>
      <c r="BB4" s="138" t="s">
        <v>19</v>
      </c>
      <c r="BC4" s="138" t="s">
        <v>849</v>
      </c>
      <c r="BD4" s="138" t="s">
        <v>86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850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ROUND(J92,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ROUND((SUM(BE92:BE282)),  2)</f>
        <v>0</v>
      </c>
      <c r="G35" s="38"/>
      <c r="H35" s="38"/>
      <c r="I35" s="158">
        <v>0.20999999999999999</v>
      </c>
      <c r="J35" s="157">
        <f>ROUND(((SUM(BE92:BE282))*I35),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ROUND((SUM(BF92:BF282)),  2)</f>
        <v>0</v>
      </c>
      <c r="G36" s="38"/>
      <c r="H36" s="38"/>
      <c r="I36" s="158">
        <v>0</v>
      </c>
      <c r="J36" s="157">
        <f>ROUND(((SUM(BF92:BF282))*I36),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ROUND((SUM(BG92:BG282)),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ROUND((SUM(BH92:BH282)),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ROUND((SUM(BI92:BI282)),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101.4 - Zpevněné plochy - parkoviště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J92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227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228</v>
      </c>
      <c r="E65" s="178"/>
      <c r="F65" s="178"/>
      <c r="G65" s="178"/>
      <c r="H65" s="178"/>
      <c r="I65" s="178"/>
      <c r="J65" s="179">
        <f>J131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687</v>
      </c>
      <c r="E66" s="178"/>
      <c r="F66" s="178"/>
      <c r="G66" s="178"/>
      <c r="H66" s="178"/>
      <c r="I66" s="178"/>
      <c r="J66" s="179">
        <f>J147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229</v>
      </c>
      <c r="E67" s="178"/>
      <c r="F67" s="178"/>
      <c r="G67" s="178"/>
      <c r="H67" s="178"/>
      <c r="I67" s="178"/>
      <c r="J67" s="179">
        <f>J154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851</v>
      </c>
      <c r="E68" s="178"/>
      <c r="F68" s="178"/>
      <c r="G68" s="178"/>
      <c r="H68" s="178"/>
      <c r="I68" s="178"/>
      <c r="J68" s="179">
        <f>J199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134</v>
      </c>
      <c r="E69" s="178"/>
      <c r="F69" s="178"/>
      <c r="G69" s="178"/>
      <c r="H69" s="178"/>
      <c r="I69" s="178"/>
      <c r="J69" s="179">
        <f>J215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230</v>
      </c>
      <c r="E70" s="178"/>
      <c r="F70" s="178"/>
      <c r="G70" s="178"/>
      <c r="H70" s="178"/>
      <c r="I70" s="178"/>
      <c r="J70" s="179">
        <f>J280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135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70" t="str">
        <f>E7</f>
        <v>VD Les Království, rekonstrukce komunikace a zpevněných ploch</v>
      </c>
      <c r="F80" s="32"/>
      <c r="G80" s="32"/>
      <c r="H80" s="32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127</v>
      </c>
      <c r="D81" s="22"/>
      <c r="E81" s="22"/>
      <c r="F81" s="22"/>
      <c r="G81" s="22"/>
      <c r="H81" s="22"/>
      <c r="I81" s="22"/>
      <c r="J81" s="22"/>
      <c r="K81" s="22"/>
      <c r="L81" s="20"/>
    </row>
    <row r="82" s="2" customFormat="1" ht="16.5" customHeight="1">
      <c r="A82" s="38"/>
      <c r="B82" s="39"/>
      <c r="C82" s="40"/>
      <c r="D82" s="40"/>
      <c r="E82" s="170" t="s">
        <v>128</v>
      </c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129</v>
      </c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E11</f>
        <v>SO 101.4 - Zpevněné plochy - parkoviště</v>
      </c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F14</f>
        <v>Les Království</v>
      </c>
      <c r="G86" s="40"/>
      <c r="H86" s="40"/>
      <c r="I86" s="32" t="s">
        <v>23</v>
      </c>
      <c r="J86" s="72" t="str">
        <f>IF(J14="","",J14)</f>
        <v>21.12.2023</v>
      </c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E17</f>
        <v>Povodí Labe, státní podnik</v>
      </c>
      <c r="G88" s="40"/>
      <c r="H88" s="40"/>
      <c r="I88" s="32" t="s">
        <v>33</v>
      </c>
      <c r="J88" s="36" t="str">
        <f>E23</f>
        <v xml:space="preserve"> 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31</v>
      </c>
      <c r="D89" s="40"/>
      <c r="E89" s="40"/>
      <c r="F89" s="27" t="str">
        <f>IF(E20="","",E20)</f>
        <v>Vyplň údaj</v>
      </c>
      <c r="G89" s="40"/>
      <c r="H89" s="40"/>
      <c r="I89" s="32" t="s">
        <v>36</v>
      </c>
      <c r="J89" s="36" t="str">
        <f>E26</f>
        <v xml:space="preserve"> </v>
      </c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0" customFormat="1" ht="29.28" customHeight="1">
      <c r="A91" s="181"/>
      <c r="B91" s="182"/>
      <c r="C91" s="183" t="s">
        <v>136</v>
      </c>
      <c r="D91" s="184" t="s">
        <v>58</v>
      </c>
      <c r="E91" s="184" t="s">
        <v>54</v>
      </c>
      <c r="F91" s="184" t="s">
        <v>55</v>
      </c>
      <c r="G91" s="184" t="s">
        <v>137</v>
      </c>
      <c r="H91" s="184" t="s">
        <v>138</v>
      </c>
      <c r="I91" s="184" t="s">
        <v>139</v>
      </c>
      <c r="J91" s="184" t="s">
        <v>133</v>
      </c>
      <c r="K91" s="185" t="s">
        <v>140</v>
      </c>
      <c r="L91" s="186"/>
      <c r="M91" s="92" t="s">
        <v>19</v>
      </c>
      <c r="N91" s="93" t="s">
        <v>43</v>
      </c>
      <c r="O91" s="93" t="s">
        <v>141</v>
      </c>
      <c r="P91" s="93" t="s">
        <v>142</v>
      </c>
      <c r="Q91" s="93" t="s">
        <v>143</v>
      </c>
      <c r="R91" s="93" t="s">
        <v>144</v>
      </c>
      <c r="S91" s="93" t="s">
        <v>145</v>
      </c>
      <c r="T91" s="94" t="s">
        <v>146</v>
      </c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</row>
    <row r="92" s="2" customFormat="1" ht="22.8" customHeight="1">
      <c r="A92" s="38"/>
      <c r="B92" s="39"/>
      <c r="C92" s="99" t="s">
        <v>147</v>
      </c>
      <c r="D92" s="40"/>
      <c r="E92" s="40"/>
      <c r="F92" s="40"/>
      <c r="G92" s="40"/>
      <c r="H92" s="40"/>
      <c r="I92" s="40"/>
      <c r="J92" s="187">
        <f>BK92</f>
        <v>0</v>
      </c>
      <c r="K92" s="40"/>
      <c r="L92" s="44"/>
      <c r="M92" s="95"/>
      <c r="N92" s="188"/>
      <c r="O92" s="96"/>
      <c r="P92" s="189">
        <f>P93+P131+P147+P154+P199+P215+P280</f>
        <v>0</v>
      </c>
      <c r="Q92" s="96"/>
      <c r="R92" s="189">
        <f>R93+R131+R147+R154+R199+R215+R280</f>
        <v>878.52258538000001</v>
      </c>
      <c r="S92" s="96"/>
      <c r="T92" s="190">
        <f>T93+T131+T147+T154+T199+T215+T280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81</v>
      </c>
      <c r="BK92" s="191">
        <f>BK93+BK131+BK147+BK154+BK199+BK215+BK280</f>
        <v>0</v>
      </c>
    </row>
    <row r="93" s="11" customFormat="1" ht="25.92" customHeight="1">
      <c r="A93" s="11"/>
      <c r="B93" s="192"/>
      <c r="C93" s="193"/>
      <c r="D93" s="194" t="s">
        <v>72</v>
      </c>
      <c r="E93" s="195" t="s">
        <v>231</v>
      </c>
      <c r="F93" s="195" t="s">
        <v>232</v>
      </c>
      <c r="G93" s="193"/>
      <c r="H93" s="193"/>
      <c r="I93" s="196"/>
      <c r="J93" s="197">
        <f>BK93</f>
        <v>0</v>
      </c>
      <c r="K93" s="193"/>
      <c r="L93" s="198"/>
      <c r="M93" s="199"/>
      <c r="N93" s="200"/>
      <c r="O93" s="200"/>
      <c r="P93" s="201">
        <f>SUM(P94:P130)</f>
        <v>0</v>
      </c>
      <c r="Q93" s="200"/>
      <c r="R93" s="201">
        <f>SUM(R94:R130)</f>
        <v>95.707455999999993</v>
      </c>
      <c r="S93" s="200"/>
      <c r="T93" s="202">
        <f>SUM(T94:T130)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3" t="s">
        <v>150</v>
      </c>
      <c r="AT93" s="204" t="s">
        <v>72</v>
      </c>
      <c r="AU93" s="204" t="s">
        <v>8</v>
      </c>
      <c r="AY93" s="203" t="s">
        <v>151</v>
      </c>
      <c r="BK93" s="205">
        <f>SUM(BK94:BK130)</f>
        <v>0</v>
      </c>
    </row>
    <row r="94" s="2" customFormat="1" ht="16.5" customHeight="1">
      <c r="A94" s="38"/>
      <c r="B94" s="39"/>
      <c r="C94" s="239" t="s">
        <v>79</v>
      </c>
      <c r="D94" s="239" t="s">
        <v>233</v>
      </c>
      <c r="E94" s="240" t="s">
        <v>234</v>
      </c>
      <c r="F94" s="241" t="s">
        <v>235</v>
      </c>
      <c r="G94" s="242" t="s">
        <v>236</v>
      </c>
      <c r="H94" s="243">
        <v>21.456</v>
      </c>
      <c r="I94" s="244"/>
      <c r="J94" s="245">
        <f>ROUND(I94*H94,2)</f>
        <v>0</v>
      </c>
      <c r="K94" s="241" t="s">
        <v>19</v>
      </c>
      <c r="L94" s="246"/>
      <c r="M94" s="247" t="s">
        <v>19</v>
      </c>
      <c r="N94" s="248" t="s">
        <v>46</v>
      </c>
      <c r="O94" s="84"/>
      <c r="P94" s="215">
        <f>O94*H94</f>
        <v>0</v>
      </c>
      <c r="Q94" s="215">
        <v>0.001</v>
      </c>
      <c r="R94" s="215">
        <f>Q94*H94</f>
        <v>0.021455999999999999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184</v>
      </c>
      <c r="AT94" s="217" t="s">
        <v>233</v>
      </c>
      <c r="AU94" s="217" t="s">
        <v>79</v>
      </c>
      <c r="AY94" s="17" t="s">
        <v>151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150</v>
      </c>
      <c r="BK94" s="218">
        <f>ROUND(I94*H94,2)</f>
        <v>0</v>
      </c>
      <c r="BL94" s="17" t="s">
        <v>150</v>
      </c>
      <c r="BM94" s="217" t="s">
        <v>852</v>
      </c>
    </row>
    <row r="95" s="2" customFormat="1">
      <c r="A95" s="38"/>
      <c r="B95" s="39"/>
      <c r="C95" s="40"/>
      <c r="D95" s="219" t="s">
        <v>157</v>
      </c>
      <c r="E95" s="40"/>
      <c r="F95" s="220" t="s">
        <v>235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157</v>
      </c>
      <c r="AU95" s="17" t="s">
        <v>79</v>
      </c>
    </row>
    <row r="96" s="12" customFormat="1">
      <c r="A96" s="12"/>
      <c r="B96" s="224"/>
      <c r="C96" s="225"/>
      <c r="D96" s="219" t="s">
        <v>159</v>
      </c>
      <c r="E96" s="226" t="s">
        <v>238</v>
      </c>
      <c r="F96" s="227" t="s">
        <v>853</v>
      </c>
      <c r="G96" s="225"/>
      <c r="H96" s="228">
        <v>21.456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34" t="s">
        <v>159</v>
      </c>
      <c r="AU96" s="234" t="s">
        <v>79</v>
      </c>
      <c r="AV96" s="12" t="s">
        <v>86</v>
      </c>
      <c r="AW96" s="12" t="s">
        <v>35</v>
      </c>
      <c r="AX96" s="12" t="s">
        <v>79</v>
      </c>
      <c r="AY96" s="234" t="s">
        <v>151</v>
      </c>
    </row>
    <row r="97" s="2" customFormat="1" ht="16.5" customHeight="1">
      <c r="A97" s="38"/>
      <c r="B97" s="39"/>
      <c r="C97" s="239" t="s">
        <v>86</v>
      </c>
      <c r="D97" s="239" t="s">
        <v>233</v>
      </c>
      <c r="E97" s="240" t="s">
        <v>240</v>
      </c>
      <c r="F97" s="241" t="s">
        <v>241</v>
      </c>
      <c r="G97" s="242" t="s">
        <v>242</v>
      </c>
      <c r="H97" s="243">
        <v>67.965999999999994</v>
      </c>
      <c r="I97" s="244"/>
      <c r="J97" s="245">
        <f>ROUND(I97*H97,2)</f>
        <v>0</v>
      </c>
      <c r="K97" s="241" t="s">
        <v>19</v>
      </c>
      <c r="L97" s="246"/>
      <c r="M97" s="247" t="s">
        <v>19</v>
      </c>
      <c r="N97" s="248" t="s">
        <v>46</v>
      </c>
      <c r="O97" s="84"/>
      <c r="P97" s="215">
        <f>O97*H97</f>
        <v>0</v>
      </c>
      <c r="Q97" s="215">
        <v>1</v>
      </c>
      <c r="R97" s="215">
        <f>Q97*H97</f>
        <v>67.965999999999994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184</v>
      </c>
      <c r="AT97" s="217" t="s">
        <v>233</v>
      </c>
      <c r="AU97" s="217" t="s">
        <v>79</v>
      </c>
      <c r="AY97" s="17" t="s">
        <v>151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150</v>
      </c>
      <c r="BK97" s="218">
        <f>ROUND(I97*H97,2)</f>
        <v>0</v>
      </c>
      <c r="BL97" s="17" t="s">
        <v>150</v>
      </c>
      <c r="BM97" s="217" t="s">
        <v>854</v>
      </c>
    </row>
    <row r="98" s="2" customFormat="1">
      <c r="A98" s="38"/>
      <c r="B98" s="39"/>
      <c r="C98" s="40"/>
      <c r="D98" s="219" t="s">
        <v>157</v>
      </c>
      <c r="E98" s="40"/>
      <c r="F98" s="220" t="s">
        <v>241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79</v>
      </c>
    </row>
    <row r="99" s="2" customFormat="1" ht="21.75" customHeight="1">
      <c r="A99" s="38"/>
      <c r="B99" s="39"/>
      <c r="C99" s="206" t="s">
        <v>164</v>
      </c>
      <c r="D99" s="206" t="s">
        <v>152</v>
      </c>
      <c r="E99" s="207" t="s">
        <v>252</v>
      </c>
      <c r="F99" s="208" t="s">
        <v>253</v>
      </c>
      <c r="G99" s="209" t="s">
        <v>254</v>
      </c>
      <c r="H99" s="210">
        <v>495.06</v>
      </c>
      <c r="I99" s="211"/>
      <c r="J99" s="212">
        <f>ROUND(I99*H99,2)</f>
        <v>0</v>
      </c>
      <c r="K99" s="208" t="s">
        <v>19</v>
      </c>
      <c r="L99" s="44"/>
      <c r="M99" s="213" t="s">
        <v>19</v>
      </c>
      <c r="N99" s="214" t="s">
        <v>46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150</v>
      </c>
      <c r="AT99" s="217" t="s">
        <v>152</v>
      </c>
      <c r="AU99" s="217" t="s">
        <v>79</v>
      </c>
      <c r="AY99" s="17" t="s">
        <v>151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150</v>
      </c>
      <c r="BK99" s="218">
        <f>ROUND(I99*H99,2)</f>
        <v>0</v>
      </c>
      <c r="BL99" s="17" t="s">
        <v>150</v>
      </c>
      <c r="BM99" s="217" t="s">
        <v>855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253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79</v>
      </c>
    </row>
    <row r="101" s="12" customFormat="1">
      <c r="A101" s="12"/>
      <c r="B101" s="224"/>
      <c r="C101" s="225"/>
      <c r="D101" s="219" t="s">
        <v>159</v>
      </c>
      <c r="E101" s="226" t="s">
        <v>317</v>
      </c>
      <c r="F101" s="227" t="s">
        <v>856</v>
      </c>
      <c r="G101" s="225"/>
      <c r="H101" s="228">
        <v>495.06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34" t="s">
        <v>159</v>
      </c>
      <c r="AU101" s="234" t="s">
        <v>79</v>
      </c>
      <c r="AV101" s="12" t="s">
        <v>86</v>
      </c>
      <c r="AW101" s="12" t="s">
        <v>35</v>
      </c>
      <c r="AX101" s="12" t="s">
        <v>79</v>
      </c>
      <c r="AY101" s="234" t="s">
        <v>151</v>
      </c>
    </row>
    <row r="102" s="2" customFormat="1" ht="21.75" customHeight="1">
      <c r="A102" s="38"/>
      <c r="B102" s="39"/>
      <c r="C102" s="206" t="s">
        <v>150</v>
      </c>
      <c r="D102" s="206" t="s">
        <v>152</v>
      </c>
      <c r="E102" s="207" t="s">
        <v>258</v>
      </c>
      <c r="F102" s="208" t="s">
        <v>259</v>
      </c>
      <c r="G102" s="209" t="s">
        <v>254</v>
      </c>
      <c r="H102" s="210">
        <v>27.850000000000001</v>
      </c>
      <c r="I102" s="211"/>
      <c r="J102" s="212">
        <f>ROUND(I102*H102,2)</f>
        <v>0</v>
      </c>
      <c r="K102" s="208" t="s">
        <v>19</v>
      </c>
      <c r="L102" s="44"/>
      <c r="M102" s="213" t="s">
        <v>19</v>
      </c>
      <c r="N102" s="214" t="s">
        <v>46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150</v>
      </c>
      <c r="AT102" s="217" t="s">
        <v>152</v>
      </c>
      <c r="AU102" s="217" t="s">
        <v>79</v>
      </c>
      <c r="AY102" s="17" t="s">
        <v>151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150</v>
      </c>
      <c r="BK102" s="218">
        <f>ROUND(I102*H102,2)</f>
        <v>0</v>
      </c>
      <c r="BL102" s="17" t="s">
        <v>150</v>
      </c>
      <c r="BM102" s="217" t="s">
        <v>857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259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79</v>
      </c>
    </row>
    <row r="104" s="2" customFormat="1" ht="21.75" customHeight="1">
      <c r="A104" s="38"/>
      <c r="B104" s="39"/>
      <c r="C104" s="206" t="s">
        <v>171</v>
      </c>
      <c r="D104" s="206" t="s">
        <v>152</v>
      </c>
      <c r="E104" s="207" t="s">
        <v>263</v>
      </c>
      <c r="F104" s="208" t="s">
        <v>264</v>
      </c>
      <c r="G104" s="209" t="s">
        <v>254</v>
      </c>
      <c r="H104" s="210">
        <v>345.00999999999999</v>
      </c>
      <c r="I104" s="211"/>
      <c r="J104" s="212">
        <f>ROUND(I104*H104,2)</f>
        <v>0</v>
      </c>
      <c r="K104" s="208" t="s">
        <v>19</v>
      </c>
      <c r="L104" s="44"/>
      <c r="M104" s="213" t="s">
        <v>19</v>
      </c>
      <c r="N104" s="214" t="s">
        <v>46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150</v>
      </c>
      <c r="AT104" s="217" t="s">
        <v>152</v>
      </c>
      <c r="AU104" s="217" t="s">
        <v>79</v>
      </c>
      <c r="AY104" s="17" t="s">
        <v>151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150</v>
      </c>
      <c r="BK104" s="218">
        <f>ROUND(I104*H104,2)</f>
        <v>0</v>
      </c>
      <c r="BL104" s="17" t="s">
        <v>150</v>
      </c>
      <c r="BM104" s="217" t="s">
        <v>858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264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79</v>
      </c>
    </row>
    <row r="106" s="2" customFormat="1" ht="24.15" customHeight="1">
      <c r="A106" s="38"/>
      <c r="B106" s="39"/>
      <c r="C106" s="206" t="s">
        <v>176</v>
      </c>
      <c r="D106" s="206" t="s">
        <v>152</v>
      </c>
      <c r="E106" s="207" t="s">
        <v>268</v>
      </c>
      <c r="F106" s="208" t="s">
        <v>269</v>
      </c>
      <c r="G106" s="209" t="s">
        <v>254</v>
      </c>
      <c r="H106" s="210">
        <v>1725.05</v>
      </c>
      <c r="I106" s="211"/>
      <c r="J106" s="212">
        <f>ROUND(I106*H106,2)</f>
        <v>0</v>
      </c>
      <c r="K106" s="208" t="s">
        <v>19</v>
      </c>
      <c r="L106" s="44"/>
      <c r="M106" s="213" t="s">
        <v>19</v>
      </c>
      <c r="N106" s="214" t="s">
        <v>46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150</v>
      </c>
      <c r="AT106" s="217" t="s">
        <v>152</v>
      </c>
      <c r="AU106" s="217" t="s">
        <v>79</v>
      </c>
      <c r="AY106" s="17" t="s">
        <v>151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150</v>
      </c>
      <c r="BK106" s="218">
        <f>ROUND(I106*H106,2)</f>
        <v>0</v>
      </c>
      <c r="BL106" s="17" t="s">
        <v>150</v>
      </c>
      <c r="BM106" s="217" t="s">
        <v>859</v>
      </c>
    </row>
    <row r="107" s="2" customFormat="1">
      <c r="A107" s="38"/>
      <c r="B107" s="39"/>
      <c r="C107" s="40"/>
      <c r="D107" s="219" t="s">
        <v>157</v>
      </c>
      <c r="E107" s="40"/>
      <c r="F107" s="220" t="s">
        <v>269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157</v>
      </c>
      <c r="AU107" s="17" t="s">
        <v>79</v>
      </c>
    </row>
    <row r="108" s="2" customFormat="1" ht="21.75" customHeight="1">
      <c r="A108" s="38"/>
      <c r="B108" s="39"/>
      <c r="C108" s="206" t="s">
        <v>180</v>
      </c>
      <c r="D108" s="206" t="s">
        <v>152</v>
      </c>
      <c r="E108" s="207" t="s">
        <v>720</v>
      </c>
      <c r="F108" s="208" t="s">
        <v>721</v>
      </c>
      <c r="G108" s="209" t="s">
        <v>254</v>
      </c>
      <c r="H108" s="210">
        <v>34</v>
      </c>
      <c r="I108" s="211"/>
      <c r="J108" s="212">
        <f>ROUND(I108*H108,2)</f>
        <v>0</v>
      </c>
      <c r="K108" s="208" t="s">
        <v>19</v>
      </c>
      <c r="L108" s="44"/>
      <c r="M108" s="213" t="s">
        <v>19</v>
      </c>
      <c r="N108" s="214" t="s">
        <v>46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150</v>
      </c>
      <c r="AT108" s="217" t="s">
        <v>152</v>
      </c>
      <c r="AU108" s="217" t="s">
        <v>79</v>
      </c>
      <c r="AY108" s="17" t="s">
        <v>151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150</v>
      </c>
      <c r="BK108" s="218">
        <f>ROUND(I108*H108,2)</f>
        <v>0</v>
      </c>
      <c r="BL108" s="17" t="s">
        <v>150</v>
      </c>
      <c r="BM108" s="217" t="s">
        <v>860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721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79</v>
      </c>
    </row>
    <row r="110" s="12" customFormat="1">
      <c r="A110" s="12"/>
      <c r="B110" s="224"/>
      <c r="C110" s="225"/>
      <c r="D110" s="219" t="s">
        <v>159</v>
      </c>
      <c r="E110" s="226" t="s">
        <v>312</v>
      </c>
      <c r="F110" s="227" t="s">
        <v>861</v>
      </c>
      <c r="G110" s="225"/>
      <c r="H110" s="228">
        <v>34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34" t="s">
        <v>159</v>
      </c>
      <c r="AU110" s="234" t="s">
        <v>79</v>
      </c>
      <c r="AV110" s="12" t="s">
        <v>86</v>
      </c>
      <c r="AW110" s="12" t="s">
        <v>35</v>
      </c>
      <c r="AX110" s="12" t="s">
        <v>79</v>
      </c>
      <c r="AY110" s="234" t="s">
        <v>151</v>
      </c>
    </row>
    <row r="111" s="2" customFormat="1" ht="16.5" customHeight="1">
      <c r="A111" s="38"/>
      <c r="B111" s="39"/>
      <c r="C111" s="206" t="s">
        <v>184</v>
      </c>
      <c r="D111" s="206" t="s">
        <v>152</v>
      </c>
      <c r="E111" s="207" t="s">
        <v>273</v>
      </c>
      <c r="F111" s="208" t="s">
        <v>274</v>
      </c>
      <c r="G111" s="209" t="s">
        <v>242</v>
      </c>
      <c r="H111" s="210">
        <v>655.51900000000001</v>
      </c>
      <c r="I111" s="211"/>
      <c r="J111" s="212">
        <f>ROUND(I111*H111,2)</f>
        <v>0</v>
      </c>
      <c r="K111" s="208" t="s">
        <v>19</v>
      </c>
      <c r="L111" s="44"/>
      <c r="M111" s="213" t="s">
        <v>19</v>
      </c>
      <c r="N111" s="214" t="s">
        <v>46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150</v>
      </c>
      <c r="AT111" s="217" t="s">
        <v>152</v>
      </c>
      <c r="AU111" s="217" t="s">
        <v>79</v>
      </c>
      <c r="AY111" s="17" t="s">
        <v>151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150</v>
      </c>
      <c r="BK111" s="218">
        <f>ROUND(I111*H111,2)</f>
        <v>0</v>
      </c>
      <c r="BL111" s="17" t="s">
        <v>150</v>
      </c>
      <c r="BM111" s="217" t="s">
        <v>862</v>
      </c>
    </row>
    <row r="112" s="2" customFormat="1">
      <c r="A112" s="38"/>
      <c r="B112" s="39"/>
      <c r="C112" s="40"/>
      <c r="D112" s="219" t="s">
        <v>157</v>
      </c>
      <c r="E112" s="40"/>
      <c r="F112" s="220" t="s">
        <v>274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157</v>
      </c>
      <c r="AU112" s="17" t="s">
        <v>79</v>
      </c>
    </row>
    <row r="113" s="2" customFormat="1" ht="16.5" customHeight="1">
      <c r="A113" s="38"/>
      <c r="B113" s="39"/>
      <c r="C113" s="206" t="s">
        <v>188</v>
      </c>
      <c r="D113" s="206" t="s">
        <v>152</v>
      </c>
      <c r="E113" s="207" t="s">
        <v>277</v>
      </c>
      <c r="F113" s="208" t="s">
        <v>278</v>
      </c>
      <c r="G113" s="209" t="s">
        <v>254</v>
      </c>
      <c r="H113" s="210">
        <v>345.00999999999999</v>
      </c>
      <c r="I113" s="211"/>
      <c r="J113" s="212">
        <f>ROUND(I113*H113,2)</f>
        <v>0</v>
      </c>
      <c r="K113" s="208" t="s">
        <v>19</v>
      </c>
      <c r="L113" s="44"/>
      <c r="M113" s="213" t="s">
        <v>19</v>
      </c>
      <c r="N113" s="214" t="s">
        <v>46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150</v>
      </c>
      <c r="AT113" s="217" t="s">
        <v>152</v>
      </c>
      <c r="AU113" s="217" t="s">
        <v>79</v>
      </c>
      <c r="AY113" s="17" t="s">
        <v>151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150</v>
      </c>
      <c r="BK113" s="218">
        <f>ROUND(I113*H113,2)</f>
        <v>0</v>
      </c>
      <c r="BL113" s="17" t="s">
        <v>150</v>
      </c>
      <c r="BM113" s="217" t="s">
        <v>863</v>
      </c>
    </row>
    <row r="114" s="2" customFormat="1">
      <c r="A114" s="38"/>
      <c r="B114" s="39"/>
      <c r="C114" s="40"/>
      <c r="D114" s="219" t="s">
        <v>157</v>
      </c>
      <c r="E114" s="40"/>
      <c r="F114" s="220" t="s">
        <v>278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157</v>
      </c>
      <c r="AU114" s="17" t="s">
        <v>79</v>
      </c>
    </row>
    <row r="115" s="2" customFormat="1" ht="16.5" customHeight="1">
      <c r="A115" s="38"/>
      <c r="B115" s="39"/>
      <c r="C115" s="206" t="s">
        <v>194</v>
      </c>
      <c r="D115" s="206" t="s">
        <v>152</v>
      </c>
      <c r="E115" s="207" t="s">
        <v>864</v>
      </c>
      <c r="F115" s="208" t="s">
        <v>865</v>
      </c>
      <c r="G115" s="209" t="s">
        <v>254</v>
      </c>
      <c r="H115" s="210">
        <v>6.5999999999999996</v>
      </c>
      <c r="I115" s="211"/>
      <c r="J115" s="212">
        <f>ROUND(I115*H115,2)</f>
        <v>0</v>
      </c>
      <c r="K115" s="208" t="s">
        <v>19</v>
      </c>
      <c r="L115" s="44"/>
      <c r="M115" s="213" t="s">
        <v>19</v>
      </c>
      <c r="N115" s="214" t="s">
        <v>46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150</v>
      </c>
      <c r="AT115" s="217" t="s">
        <v>152</v>
      </c>
      <c r="AU115" s="217" t="s">
        <v>79</v>
      </c>
      <c r="AY115" s="17" t="s">
        <v>151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150</v>
      </c>
      <c r="BK115" s="218">
        <f>ROUND(I115*H115,2)</f>
        <v>0</v>
      </c>
      <c r="BL115" s="17" t="s">
        <v>150</v>
      </c>
      <c r="BM115" s="217" t="s">
        <v>866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865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79</v>
      </c>
    </row>
    <row r="117" s="12" customFormat="1">
      <c r="A117" s="12"/>
      <c r="B117" s="224"/>
      <c r="C117" s="225"/>
      <c r="D117" s="219" t="s">
        <v>159</v>
      </c>
      <c r="E117" s="226" t="s">
        <v>294</v>
      </c>
      <c r="F117" s="227" t="s">
        <v>867</v>
      </c>
      <c r="G117" s="225"/>
      <c r="H117" s="228">
        <v>6.5999999999999996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34" t="s">
        <v>159</v>
      </c>
      <c r="AU117" s="234" t="s">
        <v>79</v>
      </c>
      <c r="AV117" s="12" t="s">
        <v>86</v>
      </c>
      <c r="AW117" s="12" t="s">
        <v>35</v>
      </c>
      <c r="AX117" s="12" t="s">
        <v>79</v>
      </c>
      <c r="AY117" s="234" t="s">
        <v>151</v>
      </c>
    </row>
    <row r="118" s="2" customFormat="1" ht="16.5" customHeight="1">
      <c r="A118" s="38"/>
      <c r="B118" s="39"/>
      <c r="C118" s="206" t="s">
        <v>198</v>
      </c>
      <c r="D118" s="206" t="s">
        <v>152</v>
      </c>
      <c r="E118" s="207" t="s">
        <v>868</v>
      </c>
      <c r="F118" s="208" t="s">
        <v>869</v>
      </c>
      <c r="G118" s="209" t="s">
        <v>254</v>
      </c>
      <c r="H118" s="210">
        <v>8.8000000000000007</v>
      </c>
      <c r="I118" s="211"/>
      <c r="J118" s="212">
        <f>ROUND(I118*H118,2)</f>
        <v>0</v>
      </c>
      <c r="K118" s="208" t="s">
        <v>19</v>
      </c>
      <c r="L118" s="44"/>
      <c r="M118" s="213" t="s">
        <v>19</v>
      </c>
      <c r="N118" s="214" t="s">
        <v>46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150</v>
      </c>
      <c r="AT118" s="217" t="s">
        <v>152</v>
      </c>
      <c r="AU118" s="217" t="s">
        <v>79</v>
      </c>
      <c r="AY118" s="17" t="s">
        <v>151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150</v>
      </c>
      <c r="BK118" s="218">
        <f>ROUND(I118*H118,2)</f>
        <v>0</v>
      </c>
      <c r="BL118" s="17" t="s">
        <v>150</v>
      </c>
      <c r="BM118" s="217" t="s">
        <v>870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869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79</v>
      </c>
    </row>
    <row r="120" s="12" customFormat="1">
      <c r="A120" s="12"/>
      <c r="B120" s="224"/>
      <c r="C120" s="225"/>
      <c r="D120" s="219" t="s">
        <v>159</v>
      </c>
      <c r="E120" s="226" t="s">
        <v>280</v>
      </c>
      <c r="F120" s="227" t="s">
        <v>871</v>
      </c>
      <c r="G120" s="225"/>
      <c r="H120" s="228">
        <v>8.8000000000000007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34" t="s">
        <v>159</v>
      </c>
      <c r="AU120" s="234" t="s">
        <v>79</v>
      </c>
      <c r="AV120" s="12" t="s">
        <v>86</v>
      </c>
      <c r="AW120" s="12" t="s">
        <v>35</v>
      </c>
      <c r="AX120" s="12" t="s">
        <v>79</v>
      </c>
      <c r="AY120" s="234" t="s">
        <v>151</v>
      </c>
    </row>
    <row r="121" s="2" customFormat="1" ht="21.75" customHeight="1">
      <c r="A121" s="38"/>
      <c r="B121" s="39"/>
      <c r="C121" s="206" t="s">
        <v>202</v>
      </c>
      <c r="D121" s="206" t="s">
        <v>152</v>
      </c>
      <c r="E121" s="207" t="s">
        <v>282</v>
      </c>
      <c r="F121" s="208" t="s">
        <v>283</v>
      </c>
      <c r="G121" s="209" t="s">
        <v>248</v>
      </c>
      <c r="H121" s="210">
        <v>613.02499999999998</v>
      </c>
      <c r="I121" s="211"/>
      <c r="J121" s="212">
        <f>ROUND(I121*H121,2)</f>
        <v>0</v>
      </c>
      <c r="K121" s="208" t="s">
        <v>19</v>
      </c>
      <c r="L121" s="44"/>
      <c r="M121" s="213" t="s">
        <v>19</v>
      </c>
      <c r="N121" s="214" t="s">
        <v>46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150</v>
      </c>
      <c r="AT121" s="217" t="s">
        <v>152</v>
      </c>
      <c r="AU121" s="217" t="s">
        <v>79</v>
      </c>
      <c r="AY121" s="17" t="s">
        <v>151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150</v>
      </c>
      <c r="BK121" s="218">
        <f>ROUND(I121*H121,2)</f>
        <v>0</v>
      </c>
      <c r="BL121" s="17" t="s">
        <v>150</v>
      </c>
      <c r="BM121" s="217" t="s">
        <v>872</v>
      </c>
    </row>
    <row r="122" s="2" customFormat="1">
      <c r="A122" s="38"/>
      <c r="B122" s="39"/>
      <c r="C122" s="40"/>
      <c r="D122" s="219" t="s">
        <v>157</v>
      </c>
      <c r="E122" s="40"/>
      <c r="F122" s="220" t="s">
        <v>283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157</v>
      </c>
      <c r="AU122" s="17" t="s">
        <v>79</v>
      </c>
    </row>
    <row r="123" s="2" customFormat="1" ht="16.5" customHeight="1">
      <c r="A123" s="38"/>
      <c r="B123" s="39"/>
      <c r="C123" s="206" t="s">
        <v>206</v>
      </c>
      <c r="D123" s="206" t="s">
        <v>152</v>
      </c>
      <c r="E123" s="207" t="s">
        <v>286</v>
      </c>
      <c r="F123" s="208" t="s">
        <v>287</v>
      </c>
      <c r="G123" s="209" t="s">
        <v>248</v>
      </c>
      <c r="H123" s="210">
        <v>613.02499999999998</v>
      </c>
      <c r="I123" s="211"/>
      <c r="J123" s="212">
        <f>ROUND(I123*H123,2)</f>
        <v>0</v>
      </c>
      <c r="K123" s="208" t="s">
        <v>19</v>
      </c>
      <c r="L123" s="44"/>
      <c r="M123" s="213" t="s">
        <v>19</v>
      </c>
      <c r="N123" s="214" t="s">
        <v>46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150</v>
      </c>
      <c r="AT123" s="217" t="s">
        <v>152</v>
      </c>
      <c r="AU123" s="217" t="s">
        <v>79</v>
      </c>
      <c r="AY123" s="17" t="s">
        <v>151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150</v>
      </c>
      <c r="BK123" s="218">
        <f>ROUND(I123*H123,2)</f>
        <v>0</v>
      </c>
      <c r="BL123" s="17" t="s">
        <v>150</v>
      </c>
      <c r="BM123" s="217" t="s">
        <v>873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287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79</v>
      </c>
    </row>
    <row r="125" s="2" customFormat="1" ht="16.5" customHeight="1">
      <c r="A125" s="38"/>
      <c r="B125" s="39"/>
      <c r="C125" s="206" t="s">
        <v>210</v>
      </c>
      <c r="D125" s="206" t="s">
        <v>152</v>
      </c>
      <c r="E125" s="207" t="s">
        <v>291</v>
      </c>
      <c r="F125" s="208" t="s">
        <v>292</v>
      </c>
      <c r="G125" s="209" t="s">
        <v>248</v>
      </c>
      <c r="H125" s="210">
        <v>1830.9000000000001</v>
      </c>
      <c r="I125" s="211"/>
      <c r="J125" s="212">
        <f>ROUND(I125*H125,2)</f>
        <v>0</v>
      </c>
      <c r="K125" s="208" t="s">
        <v>19</v>
      </c>
      <c r="L125" s="44"/>
      <c r="M125" s="213" t="s">
        <v>19</v>
      </c>
      <c r="N125" s="214" t="s">
        <v>46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150</v>
      </c>
      <c r="AT125" s="217" t="s">
        <v>152</v>
      </c>
      <c r="AU125" s="217" t="s">
        <v>79</v>
      </c>
      <c r="AY125" s="17" t="s">
        <v>151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150</v>
      </c>
      <c r="BK125" s="218">
        <f>ROUND(I125*H125,2)</f>
        <v>0</v>
      </c>
      <c r="BL125" s="17" t="s">
        <v>150</v>
      </c>
      <c r="BM125" s="217" t="s">
        <v>874</v>
      </c>
    </row>
    <row r="126" s="2" customFormat="1">
      <c r="A126" s="38"/>
      <c r="B126" s="39"/>
      <c r="C126" s="40"/>
      <c r="D126" s="219" t="s">
        <v>157</v>
      </c>
      <c r="E126" s="40"/>
      <c r="F126" s="220" t="s">
        <v>292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157</v>
      </c>
      <c r="AU126" s="17" t="s">
        <v>79</v>
      </c>
    </row>
    <row r="127" s="12" customFormat="1">
      <c r="A127" s="12"/>
      <c r="B127" s="224"/>
      <c r="C127" s="225"/>
      <c r="D127" s="219" t="s">
        <v>159</v>
      </c>
      <c r="E127" s="226" t="s">
        <v>261</v>
      </c>
      <c r="F127" s="227" t="s">
        <v>875</v>
      </c>
      <c r="G127" s="225"/>
      <c r="H127" s="228">
        <v>1830.9000000000001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4" t="s">
        <v>159</v>
      </c>
      <c r="AU127" s="234" t="s">
        <v>79</v>
      </c>
      <c r="AV127" s="12" t="s">
        <v>86</v>
      </c>
      <c r="AW127" s="12" t="s">
        <v>35</v>
      </c>
      <c r="AX127" s="12" t="s">
        <v>79</v>
      </c>
      <c r="AY127" s="234" t="s">
        <v>151</v>
      </c>
    </row>
    <row r="128" s="2" customFormat="1" ht="16.5" customHeight="1">
      <c r="A128" s="38"/>
      <c r="B128" s="39"/>
      <c r="C128" s="239" t="s">
        <v>214</v>
      </c>
      <c r="D128" s="239" t="s">
        <v>233</v>
      </c>
      <c r="E128" s="240" t="s">
        <v>876</v>
      </c>
      <c r="F128" s="241" t="s">
        <v>877</v>
      </c>
      <c r="G128" s="242" t="s">
        <v>242</v>
      </c>
      <c r="H128" s="243">
        <v>27.719999999999999</v>
      </c>
      <c r="I128" s="244"/>
      <c r="J128" s="245">
        <f>ROUND(I128*H128,2)</f>
        <v>0</v>
      </c>
      <c r="K128" s="241" t="s">
        <v>19</v>
      </c>
      <c r="L128" s="246"/>
      <c r="M128" s="247" t="s">
        <v>19</v>
      </c>
      <c r="N128" s="248" t="s">
        <v>46</v>
      </c>
      <c r="O128" s="84"/>
      <c r="P128" s="215">
        <f>O128*H128</f>
        <v>0</v>
      </c>
      <c r="Q128" s="215">
        <v>1</v>
      </c>
      <c r="R128" s="215">
        <f>Q128*H128</f>
        <v>27.719999999999999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184</v>
      </c>
      <c r="AT128" s="217" t="s">
        <v>233</v>
      </c>
      <c r="AU128" s="217" t="s">
        <v>79</v>
      </c>
      <c r="AY128" s="17" t="s">
        <v>151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150</v>
      </c>
      <c r="BK128" s="218">
        <f>ROUND(I128*H128,2)</f>
        <v>0</v>
      </c>
      <c r="BL128" s="17" t="s">
        <v>150</v>
      </c>
      <c r="BM128" s="217" t="s">
        <v>878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877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79</v>
      </c>
    </row>
    <row r="130" s="12" customFormat="1">
      <c r="A130" s="12"/>
      <c r="B130" s="224"/>
      <c r="C130" s="225"/>
      <c r="D130" s="219" t="s">
        <v>159</v>
      </c>
      <c r="E130" s="226" t="s">
        <v>124</v>
      </c>
      <c r="F130" s="227" t="s">
        <v>879</v>
      </c>
      <c r="G130" s="225"/>
      <c r="H130" s="228">
        <v>27.719999999999999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4" t="s">
        <v>159</v>
      </c>
      <c r="AU130" s="234" t="s">
        <v>79</v>
      </c>
      <c r="AV130" s="12" t="s">
        <v>86</v>
      </c>
      <c r="AW130" s="12" t="s">
        <v>35</v>
      </c>
      <c r="AX130" s="12" t="s">
        <v>79</v>
      </c>
      <c r="AY130" s="234" t="s">
        <v>151</v>
      </c>
    </row>
    <row r="131" s="11" customFormat="1" ht="25.92" customHeight="1">
      <c r="A131" s="11"/>
      <c r="B131" s="192"/>
      <c r="C131" s="193"/>
      <c r="D131" s="194" t="s">
        <v>72</v>
      </c>
      <c r="E131" s="195" t="s">
        <v>296</v>
      </c>
      <c r="F131" s="195" t="s">
        <v>297</v>
      </c>
      <c r="G131" s="193"/>
      <c r="H131" s="193"/>
      <c r="I131" s="196"/>
      <c r="J131" s="197">
        <f>BK131</f>
        <v>0</v>
      </c>
      <c r="K131" s="193"/>
      <c r="L131" s="198"/>
      <c r="M131" s="199"/>
      <c r="N131" s="200"/>
      <c r="O131" s="200"/>
      <c r="P131" s="201">
        <f>SUM(P132:P146)</f>
        <v>0</v>
      </c>
      <c r="Q131" s="200"/>
      <c r="R131" s="201">
        <f>SUM(R132:R146)</f>
        <v>4.0220999999999991</v>
      </c>
      <c r="S131" s="200"/>
      <c r="T131" s="202">
        <f>SUM(T132:T146)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3" t="s">
        <v>150</v>
      </c>
      <c r="AT131" s="204" t="s">
        <v>72</v>
      </c>
      <c r="AU131" s="204" t="s">
        <v>8</v>
      </c>
      <c r="AY131" s="203" t="s">
        <v>151</v>
      </c>
      <c r="BK131" s="205">
        <f>SUM(BK132:BK146)</f>
        <v>0</v>
      </c>
    </row>
    <row r="132" s="2" customFormat="1" ht="16.5" customHeight="1">
      <c r="A132" s="38"/>
      <c r="B132" s="39"/>
      <c r="C132" s="206" t="s">
        <v>79</v>
      </c>
      <c r="D132" s="206" t="s">
        <v>152</v>
      </c>
      <c r="E132" s="207" t="s">
        <v>298</v>
      </c>
      <c r="F132" s="208" t="s">
        <v>299</v>
      </c>
      <c r="G132" s="209" t="s">
        <v>248</v>
      </c>
      <c r="H132" s="210">
        <v>82</v>
      </c>
      <c r="I132" s="211"/>
      <c r="J132" s="212">
        <f>ROUND(I132*H132,2)</f>
        <v>0</v>
      </c>
      <c r="K132" s="208" t="s">
        <v>19</v>
      </c>
      <c r="L132" s="44"/>
      <c r="M132" s="213" t="s">
        <v>19</v>
      </c>
      <c r="N132" s="214" t="s">
        <v>46</v>
      </c>
      <c r="O132" s="84"/>
      <c r="P132" s="215">
        <f>O132*H132</f>
        <v>0</v>
      </c>
      <c r="Q132" s="215">
        <v>0.00017000000000000001</v>
      </c>
      <c r="R132" s="215">
        <f>Q132*H132</f>
        <v>0.013940000000000001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150</v>
      </c>
      <c r="AT132" s="217" t="s">
        <v>152</v>
      </c>
      <c r="AU132" s="217" t="s">
        <v>79</v>
      </c>
      <c r="AY132" s="17" t="s">
        <v>151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150</v>
      </c>
      <c r="BK132" s="218">
        <f>ROUND(I132*H132,2)</f>
        <v>0</v>
      </c>
      <c r="BL132" s="17" t="s">
        <v>150</v>
      </c>
      <c r="BM132" s="217" t="s">
        <v>880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299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79</v>
      </c>
    </row>
    <row r="134" s="12" customFormat="1">
      <c r="A134" s="12"/>
      <c r="B134" s="224"/>
      <c r="C134" s="225"/>
      <c r="D134" s="219" t="s">
        <v>159</v>
      </c>
      <c r="E134" s="226" t="s">
        <v>355</v>
      </c>
      <c r="F134" s="227" t="s">
        <v>881</v>
      </c>
      <c r="G134" s="225"/>
      <c r="H134" s="228">
        <v>82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4" t="s">
        <v>159</v>
      </c>
      <c r="AU134" s="234" t="s">
        <v>79</v>
      </c>
      <c r="AV134" s="12" t="s">
        <v>86</v>
      </c>
      <c r="AW134" s="12" t="s">
        <v>35</v>
      </c>
      <c r="AX134" s="12" t="s">
        <v>79</v>
      </c>
      <c r="AY134" s="234" t="s">
        <v>151</v>
      </c>
    </row>
    <row r="135" s="2" customFormat="1" ht="16.5" customHeight="1">
      <c r="A135" s="38"/>
      <c r="B135" s="39"/>
      <c r="C135" s="206" t="s">
        <v>86</v>
      </c>
      <c r="D135" s="206" t="s">
        <v>152</v>
      </c>
      <c r="E135" s="207" t="s">
        <v>303</v>
      </c>
      <c r="F135" s="208" t="s">
        <v>304</v>
      </c>
      <c r="G135" s="209" t="s">
        <v>254</v>
      </c>
      <c r="H135" s="210">
        <v>2.0499999999999998</v>
      </c>
      <c r="I135" s="211"/>
      <c r="J135" s="212">
        <f>ROUND(I135*H135,2)</f>
        <v>0</v>
      </c>
      <c r="K135" s="208" t="s">
        <v>19</v>
      </c>
      <c r="L135" s="44"/>
      <c r="M135" s="213" t="s">
        <v>19</v>
      </c>
      <c r="N135" s="214" t="s">
        <v>46</v>
      </c>
      <c r="O135" s="84"/>
      <c r="P135" s="215">
        <f>O135*H135</f>
        <v>0</v>
      </c>
      <c r="Q135" s="215">
        <v>1.9199999999999999</v>
      </c>
      <c r="R135" s="215">
        <f>Q135*H135</f>
        <v>3.9359999999999995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150</v>
      </c>
      <c r="AT135" s="217" t="s">
        <v>152</v>
      </c>
      <c r="AU135" s="217" t="s">
        <v>79</v>
      </c>
      <c r="AY135" s="17" t="s">
        <v>151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150</v>
      </c>
      <c r="BK135" s="218">
        <f>ROUND(I135*H135,2)</f>
        <v>0</v>
      </c>
      <c r="BL135" s="17" t="s">
        <v>150</v>
      </c>
      <c r="BM135" s="217" t="s">
        <v>882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304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79</v>
      </c>
    </row>
    <row r="137" s="12" customFormat="1">
      <c r="A137" s="12"/>
      <c r="B137" s="224"/>
      <c r="C137" s="225"/>
      <c r="D137" s="219" t="s">
        <v>159</v>
      </c>
      <c r="E137" s="226" t="s">
        <v>350</v>
      </c>
      <c r="F137" s="227" t="s">
        <v>883</v>
      </c>
      <c r="G137" s="225"/>
      <c r="H137" s="228">
        <v>2.0499999999999998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4" t="s">
        <v>159</v>
      </c>
      <c r="AU137" s="234" t="s">
        <v>79</v>
      </c>
      <c r="AV137" s="12" t="s">
        <v>86</v>
      </c>
      <c r="AW137" s="12" t="s">
        <v>35</v>
      </c>
      <c r="AX137" s="12" t="s">
        <v>79</v>
      </c>
      <c r="AY137" s="234" t="s">
        <v>151</v>
      </c>
    </row>
    <row r="138" s="2" customFormat="1" ht="16.5" customHeight="1">
      <c r="A138" s="38"/>
      <c r="B138" s="39"/>
      <c r="C138" s="206" t="s">
        <v>164</v>
      </c>
      <c r="D138" s="206" t="s">
        <v>152</v>
      </c>
      <c r="E138" s="207" t="s">
        <v>308</v>
      </c>
      <c r="F138" s="208" t="s">
        <v>309</v>
      </c>
      <c r="G138" s="209" t="s">
        <v>310</v>
      </c>
      <c r="H138" s="210">
        <v>41</v>
      </c>
      <c r="I138" s="211"/>
      <c r="J138" s="212">
        <f>ROUND(I138*H138,2)</f>
        <v>0</v>
      </c>
      <c r="K138" s="208" t="s">
        <v>19</v>
      </c>
      <c r="L138" s="44"/>
      <c r="M138" s="213" t="s">
        <v>19</v>
      </c>
      <c r="N138" s="214" t="s">
        <v>46</v>
      </c>
      <c r="O138" s="84"/>
      <c r="P138" s="215">
        <f>O138*H138</f>
        <v>0</v>
      </c>
      <c r="Q138" s="215">
        <v>0.00116</v>
      </c>
      <c r="R138" s="215">
        <f>Q138*H138</f>
        <v>0.047559999999999998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150</v>
      </c>
      <c r="AT138" s="217" t="s">
        <v>152</v>
      </c>
      <c r="AU138" s="217" t="s">
        <v>79</v>
      </c>
      <c r="AY138" s="17" t="s">
        <v>151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150</v>
      </c>
      <c r="BK138" s="218">
        <f>ROUND(I138*H138,2)</f>
        <v>0</v>
      </c>
      <c r="BL138" s="17" t="s">
        <v>150</v>
      </c>
      <c r="BM138" s="217" t="s">
        <v>884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309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79</v>
      </c>
    </row>
    <row r="140" s="12" customFormat="1">
      <c r="A140" s="12"/>
      <c r="B140" s="224"/>
      <c r="C140" s="225"/>
      <c r="D140" s="219" t="s">
        <v>159</v>
      </c>
      <c r="E140" s="226" t="s">
        <v>345</v>
      </c>
      <c r="F140" s="227" t="s">
        <v>885</v>
      </c>
      <c r="G140" s="225"/>
      <c r="H140" s="228">
        <v>41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4" t="s">
        <v>159</v>
      </c>
      <c r="AU140" s="234" t="s">
        <v>79</v>
      </c>
      <c r="AV140" s="12" t="s">
        <v>86</v>
      </c>
      <c r="AW140" s="12" t="s">
        <v>35</v>
      </c>
      <c r="AX140" s="12" t="s">
        <v>79</v>
      </c>
      <c r="AY140" s="234" t="s">
        <v>151</v>
      </c>
    </row>
    <row r="141" s="2" customFormat="1" ht="16.5" customHeight="1">
      <c r="A141" s="38"/>
      <c r="B141" s="39"/>
      <c r="C141" s="206" t="s">
        <v>150</v>
      </c>
      <c r="D141" s="206" t="s">
        <v>152</v>
      </c>
      <c r="E141" s="207" t="s">
        <v>314</v>
      </c>
      <c r="F141" s="208" t="s">
        <v>315</v>
      </c>
      <c r="G141" s="209" t="s">
        <v>310</v>
      </c>
      <c r="H141" s="210">
        <v>41</v>
      </c>
      <c r="I141" s="211"/>
      <c r="J141" s="212">
        <f>ROUND(I141*H141,2)</f>
        <v>0</v>
      </c>
      <c r="K141" s="208" t="s">
        <v>19</v>
      </c>
      <c r="L141" s="44"/>
      <c r="M141" s="213" t="s">
        <v>19</v>
      </c>
      <c r="N141" s="214" t="s">
        <v>46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150</v>
      </c>
      <c r="AT141" s="217" t="s">
        <v>152</v>
      </c>
      <c r="AU141" s="217" t="s">
        <v>79</v>
      </c>
      <c r="AY141" s="17" t="s">
        <v>151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150</v>
      </c>
      <c r="BK141" s="218">
        <f>ROUND(I141*H141,2)</f>
        <v>0</v>
      </c>
      <c r="BL141" s="17" t="s">
        <v>150</v>
      </c>
      <c r="BM141" s="217" t="s">
        <v>886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315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79</v>
      </c>
    </row>
    <row r="143" s="12" customFormat="1">
      <c r="A143" s="12"/>
      <c r="B143" s="224"/>
      <c r="C143" s="225"/>
      <c r="D143" s="219" t="s">
        <v>159</v>
      </c>
      <c r="E143" s="226" t="s">
        <v>301</v>
      </c>
      <c r="F143" s="227" t="s">
        <v>887</v>
      </c>
      <c r="G143" s="225"/>
      <c r="H143" s="228">
        <v>41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4" t="s">
        <v>159</v>
      </c>
      <c r="AU143" s="234" t="s">
        <v>79</v>
      </c>
      <c r="AV143" s="12" t="s">
        <v>86</v>
      </c>
      <c r="AW143" s="12" t="s">
        <v>35</v>
      </c>
      <c r="AX143" s="12" t="s">
        <v>79</v>
      </c>
      <c r="AY143" s="234" t="s">
        <v>151</v>
      </c>
    </row>
    <row r="144" s="2" customFormat="1" ht="16.5" customHeight="1">
      <c r="A144" s="38"/>
      <c r="B144" s="39"/>
      <c r="C144" s="239" t="s">
        <v>171</v>
      </c>
      <c r="D144" s="239" t="s">
        <v>233</v>
      </c>
      <c r="E144" s="240" t="s">
        <v>319</v>
      </c>
      <c r="F144" s="241" t="s">
        <v>320</v>
      </c>
      <c r="G144" s="242" t="s">
        <v>248</v>
      </c>
      <c r="H144" s="243">
        <v>82</v>
      </c>
      <c r="I144" s="244"/>
      <c r="J144" s="245">
        <f>ROUND(I144*H144,2)</f>
        <v>0</v>
      </c>
      <c r="K144" s="241" t="s">
        <v>19</v>
      </c>
      <c r="L144" s="246"/>
      <c r="M144" s="247" t="s">
        <v>19</v>
      </c>
      <c r="N144" s="248" t="s">
        <v>46</v>
      </c>
      <c r="O144" s="84"/>
      <c r="P144" s="215">
        <f>O144*H144</f>
        <v>0</v>
      </c>
      <c r="Q144" s="215">
        <v>0.00029999999999999997</v>
      </c>
      <c r="R144" s="215">
        <f>Q144*H144</f>
        <v>0.024599999999999997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184</v>
      </c>
      <c r="AT144" s="217" t="s">
        <v>233</v>
      </c>
      <c r="AU144" s="217" t="s">
        <v>79</v>
      </c>
      <c r="AY144" s="17" t="s">
        <v>151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150</v>
      </c>
      <c r="BK144" s="218">
        <f>ROUND(I144*H144,2)</f>
        <v>0</v>
      </c>
      <c r="BL144" s="17" t="s">
        <v>150</v>
      </c>
      <c r="BM144" s="217" t="s">
        <v>888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320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79</v>
      </c>
    </row>
    <row r="146" s="12" customFormat="1">
      <c r="A146" s="12"/>
      <c r="B146" s="224"/>
      <c r="C146" s="225"/>
      <c r="D146" s="219" t="s">
        <v>159</v>
      </c>
      <c r="E146" s="226" t="s">
        <v>306</v>
      </c>
      <c r="F146" s="227" t="s">
        <v>881</v>
      </c>
      <c r="G146" s="225"/>
      <c r="H146" s="228">
        <v>82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4" t="s">
        <v>159</v>
      </c>
      <c r="AU146" s="234" t="s">
        <v>79</v>
      </c>
      <c r="AV146" s="12" t="s">
        <v>86</v>
      </c>
      <c r="AW146" s="12" t="s">
        <v>35</v>
      </c>
      <c r="AX146" s="12" t="s">
        <v>79</v>
      </c>
      <c r="AY146" s="234" t="s">
        <v>151</v>
      </c>
    </row>
    <row r="147" s="11" customFormat="1" ht="25.92" customHeight="1">
      <c r="A147" s="11"/>
      <c r="B147" s="192"/>
      <c r="C147" s="193"/>
      <c r="D147" s="194" t="s">
        <v>72</v>
      </c>
      <c r="E147" s="195" t="s">
        <v>736</v>
      </c>
      <c r="F147" s="195" t="s">
        <v>737</v>
      </c>
      <c r="G147" s="193"/>
      <c r="H147" s="193"/>
      <c r="I147" s="196"/>
      <c r="J147" s="197">
        <f>BK147</f>
        <v>0</v>
      </c>
      <c r="K147" s="193"/>
      <c r="L147" s="198"/>
      <c r="M147" s="199"/>
      <c r="N147" s="200"/>
      <c r="O147" s="200"/>
      <c r="P147" s="201">
        <f>SUM(P148:P153)</f>
        <v>0</v>
      </c>
      <c r="Q147" s="200"/>
      <c r="R147" s="201">
        <f>SUM(R148:R153)</f>
        <v>0.98754000000000008</v>
      </c>
      <c r="S147" s="200"/>
      <c r="T147" s="202">
        <f>SUM(T148:T153)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3" t="s">
        <v>150</v>
      </c>
      <c r="AT147" s="204" t="s">
        <v>72</v>
      </c>
      <c r="AU147" s="204" t="s">
        <v>8</v>
      </c>
      <c r="AY147" s="203" t="s">
        <v>151</v>
      </c>
      <c r="BK147" s="205">
        <f>SUM(BK148:BK153)</f>
        <v>0</v>
      </c>
    </row>
    <row r="148" s="2" customFormat="1" ht="16.5" customHeight="1">
      <c r="A148" s="38"/>
      <c r="B148" s="39"/>
      <c r="C148" s="206" t="s">
        <v>79</v>
      </c>
      <c r="D148" s="206" t="s">
        <v>152</v>
      </c>
      <c r="E148" s="207" t="s">
        <v>889</v>
      </c>
      <c r="F148" s="208" t="s">
        <v>890</v>
      </c>
      <c r="G148" s="209" t="s">
        <v>310</v>
      </c>
      <c r="H148" s="210">
        <v>2</v>
      </c>
      <c r="I148" s="211"/>
      <c r="J148" s="212">
        <f>ROUND(I148*H148,2)</f>
        <v>0</v>
      </c>
      <c r="K148" s="208" t="s">
        <v>19</v>
      </c>
      <c r="L148" s="44"/>
      <c r="M148" s="213" t="s">
        <v>19</v>
      </c>
      <c r="N148" s="214" t="s">
        <v>46</v>
      </c>
      <c r="O148" s="84"/>
      <c r="P148" s="215">
        <f>O148*H148</f>
        <v>0</v>
      </c>
      <c r="Q148" s="215">
        <v>0.24127000000000001</v>
      </c>
      <c r="R148" s="215">
        <f>Q148*H148</f>
        <v>0.48254000000000002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150</v>
      </c>
      <c r="AT148" s="217" t="s">
        <v>152</v>
      </c>
      <c r="AU148" s="217" t="s">
        <v>79</v>
      </c>
      <c r="AY148" s="17" t="s">
        <v>151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150</v>
      </c>
      <c r="BK148" s="218">
        <f>ROUND(I148*H148,2)</f>
        <v>0</v>
      </c>
      <c r="BL148" s="17" t="s">
        <v>150</v>
      </c>
      <c r="BM148" s="217" t="s">
        <v>891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890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79</v>
      </c>
    </row>
    <row r="150" s="12" customFormat="1">
      <c r="A150" s="12"/>
      <c r="B150" s="224"/>
      <c r="C150" s="225"/>
      <c r="D150" s="219" t="s">
        <v>159</v>
      </c>
      <c r="E150" s="226" t="s">
        <v>340</v>
      </c>
      <c r="F150" s="227" t="s">
        <v>892</v>
      </c>
      <c r="G150" s="225"/>
      <c r="H150" s="228">
        <v>2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4" t="s">
        <v>159</v>
      </c>
      <c r="AU150" s="234" t="s">
        <v>79</v>
      </c>
      <c r="AV150" s="12" t="s">
        <v>86</v>
      </c>
      <c r="AW150" s="12" t="s">
        <v>35</v>
      </c>
      <c r="AX150" s="12" t="s">
        <v>79</v>
      </c>
      <c r="AY150" s="234" t="s">
        <v>151</v>
      </c>
    </row>
    <row r="151" s="2" customFormat="1" ht="16.5" customHeight="1">
      <c r="A151" s="38"/>
      <c r="B151" s="39"/>
      <c r="C151" s="239" t="s">
        <v>86</v>
      </c>
      <c r="D151" s="239" t="s">
        <v>233</v>
      </c>
      <c r="E151" s="240" t="s">
        <v>893</v>
      </c>
      <c r="F151" s="241" t="s">
        <v>894</v>
      </c>
      <c r="G151" s="242" t="s">
        <v>359</v>
      </c>
      <c r="H151" s="243">
        <v>10</v>
      </c>
      <c r="I151" s="244"/>
      <c r="J151" s="245">
        <f>ROUND(I151*H151,2)</f>
        <v>0</v>
      </c>
      <c r="K151" s="241" t="s">
        <v>19</v>
      </c>
      <c r="L151" s="246"/>
      <c r="M151" s="247" t="s">
        <v>19</v>
      </c>
      <c r="N151" s="248" t="s">
        <v>46</v>
      </c>
      <c r="O151" s="84"/>
      <c r="P151" s="215">
        <f>O151*H151</f>
        <v>0</v>
      </c>
      <c r="Q151" s="215">
        <v>0.050500000000000003</v>
      </c>
      <c r="R151" s="215">
        <f>Q151*H151</f>
        <v>0.505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184</v>
      </c>
      <c r="AT151" s="217" t="s">
        <v>233</v>
      </c>
      <c r="AU151" s="217" t="s">
        <v>79</v>
      </c>
      <c r="AY151" s="17" t="s">
        <v>151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150</v>
      </c>
      <c r="BK151" s="218">
        <f>ROUND(I151*H151,2)</f>
        <v>0</v>
      </c>
      <c r="BL151" s="17" t="s">
        <v>150</v>
      </c>
      <c r="BM151" s="217" t="s">
        <v>895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894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79</v>
      </c>
    </row>
    <row r="153" s="12" customFormat="1">
      <c r="A153" s="12"/>
      <c r="B153" s="224"/>
      <c r="C153" s="225"/>
      <c r="D153" s="219" t="s">
        <v>159</v>
      </c>
      <c r="E153" s="226" t="s">
        <v>328</v>
      </c>
      <c r="F153" s="227" t="s">
        <v>896</v>
      </c>
      <c r="G153" s="225"/>
      <c r="H153" s="228">
        <v>10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4" t="s">
        <v>159</v>
      </c>
      <c r="AU153" s="234" t="s">
        <v>79</v>
      </c>
      <c r="AV153" s="12" t="s">
        <v>86</v>
      </c>
      <c r="AW153" s="12" t="s">
        <v>35</v>
      </c>
      <c r="AX153" s="12" t="s">
        <v>79</v>
      </c>
      <c r="AY153" s="234" t="s">
        <v>151</v>
      </c>
    </row>
    <row r="154" s="11" customFormat="1" ht="25.92" customHeight="1">
      <c r="A154" s="11"/>
      <c r="B154" s="192"/>
      <c r="C154" s="193"/>
      <c r="D154" s="194" t="s">
        <v>72</v>
      </c>
      <c r="E154" s="195" t="s">
        <v>323</v>
      </c>
      <c r="F154" s="195" t="s">
        <v>324</v>
      </c>
      <c r="G154" s="193"/>
      <c r="H154" s="193"/>
      <c r="I154" s="196"/>
      <c r="J154" s="197">
        <f>BK154</f>
        <v>0</v>
      </c>
      <c r="K154" s="193"/>
      <c r="L154" s="198"/>
      <c r="M154" s="199"/>
      <c r="N154" s="200"/>
      <c r="O154" s="200"/>
      <c r="P154" s="201">
        <f>SUM(P155:P198)</f>
        <v>0</v>
      </c>
      <c r="Q154" s="200"/>
      <c r="R154" s="201">
        <f>SUM(R155:R198)</f>
        <v>624.23174549999999</v>
      </c>
      <c r="S154" s="200"/>
      <c r="T154" s="202">
        <f>SUM(T155:T198)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03" t="s">
        <v>150</v>
      </c>
      <c r="AT154" s="204" t="s">
        <v>72</v>
      </c>
      <c r="AU154" s="204" t="s">
        <v>8</v>
      </c>
      <c r="AY154" s="203" t="s">
        <v>151</v>
      </c>
      <c r="BK154" s="205">
        <f>SUM(BK155:BK198)</f>
        <v>0</v>
      </c>
    </row>
    <row r="155" s="2" customFormat="1" ht="16.5" customHeight="1">
      <c r="A155" s="38"/>
      <c r="B155" s="39"/>
      <c r="C155" s="206" t="s">
        <v>79</v>
      </c>
      <c r="D155" s="206" t="s">
        <v>152</v>
      </c>
      <c r="E155" s="207" t="s">
        <v>763</v>
      </c>
      <c r="F155" s="208" t="s">
        <v>764</v>
      </c>
      <c r="G155" s="209" t="s">
        <v>248</v>
      </c>
      <c r="H155" s="210">
        <v>1479.6600000000001</v>
      </c>
      <c r="I155" s="211"/>
      <c r="J155" s="212">
        <f>ROUND(I155*H155,2)</f>
        <v>0</v>
      </c>
      <c r="K155" s="208" t="s">
        <v>19</v>
      </c>
      <c r="L155" s="44"/>
      <c r="M155" s="213" t="s">
        <v>19</v>
      </c>
      <c r="N155" s="214" t="s">
        <v>46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150</v>
      </c>
      <c r="AT155" s="217" t="s">
        <v>152</v>
      </c>
      <c r="AU155" s="217" t="s">
        <v>79</v>
      </c>
      <c r="AY155" s="17" t="s">
        <v>151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150</v>
      </c>
      <c r="BK155" s="218">
        <f>ROUND(I155*H155,2)</f>
        <v>0</v>
      </c>
      <c r="BL155" s="17" t="s">
        <v>150</v>
      </c>
      <c r="BM155" s="217" t="s">
        <v>897</v>
      </c>
    </row>
    <row r="156" s="2" customFormat="1">
      <c r="A156" s="38"/>
      <c r="B156" s="39"/>
      <c r="C156" s="40"/>
      <c r="D156" s="219" t="s">
        <v>157</v>
      </c>
      <c r="E156" s="40"/>
      <c r="F156" s="220" t="s">
        <v>764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79</v>
      </c>
    </row>
    <row r="157" s="2" customFormat="1" ht="16.5" customHeight="1">
      <c r="A157" s="38"/>
      <c r="B157" s="39"/>
      <c r="C157" s="206" t="s">
        <v>86</v>
      </c>
      <c r="D157" s="206" t="s">
        <v>152</v>
      </c>
      <c r="E157" s="207" t="s">
        <v>767</v>
      </c>
      <c r="F157" s="208" t="s">
        <v>768</v>
      </c>
      <c r="G157" s="209" t="s">
        <v>248</v>
      </c>
      <c r="H157" s="210">
        <v>641.85000000000002</v>
      </c>
      <c r="I157" s="211"/>
      <c r="J157" s="212">
        <f>ROUND(I157*H157,2)</f>
        <v>0</v>
      </c>
      <c r="K157" s="208" t="s">
        <v>19</v>
      </c>
      <c r="L157" s="44"/>
      <c r="M157" s="213" t="s">
        <v>19</v>
      </c>
      <c r="N157" s="214" t="s">
        <v>46</v>
      </c>
      <c r="O157" s="84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7" t="s">
        <v>150</v>
      </c>
      <c r="AT157" s="217" t="s">
        <v>152</v>
      </c>
      <c r="AU157" s="217" t="s">
        <v>79</v>
      </c>
      <c r="AY157" s="17" t="s">
        <v>151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7" t="s">
        <v>150</v>
      </c>
      <c r="BK157" s="218">
        <f>ROUND(I157*H157,2)</f>
        <v>0</v>
      </c>
      <c r="BL157" s="17" t="s">
        <v>150</v>
      </c>
      <c r="BM157" s="217" t="s">
        <v>898</v>
      </c>
    </row>
    <row r="158" s="2" customFormat="1">
      <c r="A158" s="38"/>
      <c r="B158" s="39"/>
      <c r="C158" s="40"/>
      <c r="D158" s="219" t="s">
        <v>157</v>
      </c>
      <c r="E158" s="40"/>
      <c r="F158" s="220" t="s">
        <v>768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157</v>
      </c>
      <c r="AU158" s="17" t="s">
        <v>79</v>
      </c>
    </row>
    <row r="159" s="12" customFormat="1">
      <c r="A159" s="12"/>
      <c r="B159" s="224"/>
      <c r="C159" s="225"/>
      <c r="D159" s="219" t="s">
        <v>159</v>
      </c>
      <c r="E159" s="226" t="s">
        <v>384</v>
      </c>
      <c r="F159" s="227" t="s">
        <v>899</v>
      </c>
      <c r="G159" s="225"/>
      <c r="H159" s="228">
        <v>641.85000000000002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4" t="s">
        <v>159</v>
      </c>
      <c r="AU159" s="234" t="s">
        <v>79</v>
      </c>
      <c r="AV159" s="12" t="s">
        <v>86</v>
      </c>
      <c r="AW159" s="12" t="s">
        <v>35</v>
      </c>
      <c r="AX159" s="12" t="s">
        <v>79</v>
      </c>
      <c r="AY159" s="234" t="s">
        <v>151</v>
      </c>
    </row>
    <row r="160" s="2" customFormat="1" ht="16.5" customHeight="1">
      <c r="A160" s="38"/>
      <c r="B160" s="39"/>
      <c r="C160" s="206" t="s">
        <v>164</v>
      </c>
      <c r="D160" s="206" t="s">
        <v>152</v>
      </c>
      <c r="E160" s="207" t="s">
        <v>553</v>
      </c>
      <c r="F160" s="208" t="s">
        <v>554</v>
      </c>
      <c r="G160" s="209" t="s">
        <v>248</v>
      </c>
      <c r="H160" s="210">
        <v>102.3</v>
      </c>
      <c r="I160" s="211"/>
      <c r="J160" s="212">
        <f>ROUND(I160*H160,2)</f>
        <v>0</v>
      </c>
      <c r="K160" s="208" t="s">
        <v>19</v>
      </c>
      <c r="L160" s="44"/>
      <c r="M160" s="213" t="s">
        <v>19</v>
      </c>
      <c r="N160" s="214" t="s">
        <v>46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150</v>
      </c>
      <c r="AT160" s="217" t="s">
        <v>152</v>
      </c>
      <c r="AU160" s="217" t="s">
        <v>79</v>
      </c>
      <c r="AY160" s="17" t="s">
        <v>151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150</v>
      </c>
      <c r="BK160" s="218">
        <f>ROUND(I160*H160,2)</f>
        <v>0</v>
      </c>
      <c r="BL160" s="17" t="s">
        <v>150</v>
      </c>
      <c r="BM160" s="217" t="s">
        <v>900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554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79</v>
      </c>
    </row>
    <row r="162" s="2" customFormat="1" ht="16.5" customHeight="1">
      <c r="A162" s="38"/>
      <c r="B162" s="39"/>
      <c r="C162" s="206" t="s">
        <v>150</v>
      </c>
      <c r="D162" s="206" t="s">
        <v>152</v>
      </c>
      <c r="E162" s="207" t="s">
        <v>325</v>
      </c>
      <c r="F162" s="208" t="s">
        <v>326</v>
      </c>
      <c r="G162" s="209" t="s">
        <v>248</v>
      </c>
      <c r="H162" s="210">
        <v>273</v>
      </c>
      <c r="I162" s="211"/>
      <c r="J162" s="212">
        <f>ROUND(I162*H162,2)</f>
        <v>0</v>
      </c>
      <c r="K162" s="208" t="s">
        <v>19</v>
      </c>
      <c r="L162" s="44"/>
      <c r="M162" s="213" t="s">
        <v>19</v>
      </c>
      <c r="N162" s="214" t="s">
        <v>46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150</v>
      </c>
      <c r="AT162" s="217" t="s">
        <v>152</v>
      </c>
      <c r="AU162" s="217" t="s">
        <v>79</v>
      </c>
      <c r="AY162" s="17" t="s">
        <v>151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150</v>
      </c>
      <c r="BK162" s="218">
        <f>ROUND(I162*H162,2)</f>
        <v>0</v>
      </c>
      <c r="BL162" s="17" t="s">
        <v>150</v>
      </c>
      <c r="BM162" s="217" t="s">
        <v>901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326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79</v>
      </c>
    </row>
    <row r="164" s="12" customFormat="1">
      <c r="A164" s="12"/>
      <c r="B164" s="224"/>
      <c r="C164" s="225"/>
      <c r="D164" s="219" t="s">
        <v>159</v>
      </c>
      <c r="E164" s="226" t="s">
        <v>419</v>
      </c>
      <c r="F164" s="227" t="s">
        <v>902</v>
      </c>
      <c r="G164" s="225"/>
      <c r="H164" s="228">
        <v>273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4" t="s">
        <v>159</v>
      </c>
      <c r="AU164" s="234" t="s">
        <v>79</v>
      </c>
      <c r="AV164" s="12" t="s">
        <v>86</v>
      </c>
      <c r="AW164" s="12" t="s">
        <v>35</v>
      </c>
      <c r="AX164" s="12" t="s">
        <v>79</v>
      </c>
      <c r="AY164" s="234" t="s">
        <v>151</v>
      </c>
    </row>
    <row r="165" s="2" customFormat="1" ht="16.5" customHeight="1">
      <c r="A165" s="38"/>
      <c r="B165" s="39"/>
      <c r="C165" s="206" t="s">
        <v>171</v>
      </c>
      <c r="D165" s="206" t="s">
        <v>152</v>
      </c>
      <c r="E165" s="207" t="s">
        <v>903</v>
      </c>
      <c r="F165" s="208" t="s">
        <v>904</v>
      </c>
      <c r="G165" s="209" t="s">
        <v>248</v>
      </c>
      <c r="H165" s="210">
        <v>249</v>
      </c>
      <c r="I165" s="211"/>
      <c r="J165" s="212">
        <f>ROUND(I165*H165,2)</f>
        <v>0</v>
      </c>
      <c r="K165" s="208" t="s">
        <v>19</v>
      </c>
      <c r="L165" s="44"/>
      <c r="M165" s="213" t="s">
        <v>19</v>
      </c>
      <c r="N165" s="214" t="s">
        <v>46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150</v>
      </c>
      <c r="AT165" s="217" t="s">
        <v>152</v>
      </c>
      <c r="AU165" s="217" t="s">
        <v>79</v>
      </c>
      <c r="AY165" s="17" t="s">
        <v>151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150</v>
      </c>
      <c r="BK165" s="218">
        <f>ROUND(I165*H165,2)</f>
        <v>0</v>
      </c>
      <c r="BL165" s="17" t="s">
        <v>150</v>
      </c>
      <c r="BM165" s="217" t="s">
        <v>905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904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79</v>
      </c>
    </row>
    <row r="167" s="12" customFormat="1">
      <c r="A167" s="12"/>
      <c r="B167" s="224"/>
      <c r="C167" s="225"/>
      <c r="D167" s="219" t="s">
        <v>159</v>
      </c>
      <c r="E167" s="226" t="s">
        <v>395</v>
      </c>
      <c r="F167" s="227" t="s">
        <v>906</v>
      </c>
      <c r="G167" s="225"/>
      <c r="H167" s="228">
        <v>249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4" t="s">
        <v>159</v>
      </c>
      <c r="AU167" s="234" t="s">
        <v>79</v>
      </c>
      <c r="AV167" s="12" t="s">
        <v>86</v>
      </c>
      <c r="AW167" s="12" t="s">
        <v>35</v>
      </c>
      <c r="AX167" s="12" t="s">
        <v>79</v>
      </c>
      <c r="AY167" s="234" t="s">
        <v>151</v>
      </c>
    </row>
    <row r="168" s="2" customFormat="1" ht="16.5" customHeight="1">
      <c r="A168" s="38"/>
      <c r="B168" s="39"/>
      <c r="C168" s="206" t="s">
        <v>176</v>
      </c>
      <c r="D168" s="206" t="s">
        <v>152</v>
      </c>
      <c r="E168" s="207" t="s">
        <v>329</v>
      </c>
      <c r="F168" s="208" t="s">
        <v>330</v>
      </c>
      <c r="G168" s="209" t="s">
        <v>248</v>
      </c>
      <c r="H168" s="210">
        <v>783.10000000000002</v>
      </c>
      <c r="I168" s="211"/>
      <c r="J168" s="212">
        <f>ROUND(I168*H168,2)</f>
        <v>0</v>
      </c>
      <c r="K168" s="208" t="s">
        <v>19</v>
      </c>
      <c r="L168" s="44"/>
      <c r="M168" s="213" t="s">
        <v>19</v>
      </c>
      <c r="N168" s="214" t="s">
        <v>46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150</v>
      </c>
      <c r="AT168" s="217" t="s">
        <v>152</v>
      </c>
      <c r="AU168" s="217" t="s">
        <v>79</v>
      </c>
      <c r="AY168" s="17" t="s">
        <v>151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150</v>
      </c>
      <c r="BK168" s="218">
        <f>ROUND(I168*H168,2)</f>
        <v>0</v>
      </c>
      <c r="BL168" s="17" t="s">
        <v>150</v>
      </c>
      <c r="BM168" s="217" t="s">
        <v>907</v>
      </c>
    </row>
    <row r="169" s="2" customFormat="1">
      <c r="A169" s="38"/>
      <c r="B169" s="39"/>
      <c r="C169" s="40"/>
      <c r="D169" s="219" t="s">
        <v>157</v>
      </c>
      <c r="E169" s="40"/>
      <c r="F169" s="220" t="s">
        <v>330</v>
      </c>
      <c r="G169" s="40"/>
      <c r="H169" s="40"/>
      <c r="I169" s="221"/>
      <c r="J169" s="40"/>
      <c r="K169" s="40"/>
      <c r="L169" s="44"/>
      <c r="M169" s="222"/>
      <c r="N169" s="22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157</v>
      </c>
      <c r="AU169" s="17" t="s">
        <v>79</v>
      </c>
    </row>
    <row r="170" s="2" customFormat="1" ht="16.5" customHeight="1">
      <c r="A170" s="38"/>
      <c r="B170" s="39"/>
      <c r="C170" s="206" t="s">
        <v>180</v>
      </c>
      <c r="D170" s="206" t="s">
        <v>152</v>
      </c>
      <c r="E170" s="207" t="s">
        <v>334</v>
      </c>
      <c r="F170" s="208" t="s">
        <v>335</v>
      </c>
      <c r="G170" s="209" t="s">
        <v>254</v>
      </c>
      <c r="H170" s="210">
        <v>21.73</v>
      </c>
      <c r="I170" s="211"/>
      <c r="J170" s="212">
        <f>ROUND(I170*H170,2)</f>
        <v>0</v>
      </c>
      <c r="K170" s="208" t="s">
        <v>19</v>
      </c>
      <c r="L170" s="44"/>
      <c r="M170" s="213" t="s">
        <v>19</v>
      </c>
      <c r="N170" s="214" t="s">
        <v>46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150</v>
      </c>
      <c r="AT170" s="217" t="s">
        <v>152</v>
      </c>
      <c r="AU170" s="217" t="s">
        <v>79</v>
      </c>
      <c r="AY170" s="17" t="s">
        <v>151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150</v>
      </c>
      <c r="BK170" s="218">
        <f>ROUND(I170*H170,2)</f>
        <v>0</v>
      </c>
      <c r="BL170" s="17" t="s">
        <v>150</v>
      </c>
      <c r="BM170" s="217" t="s">
        <v>908</v>
      </c>
    </row>
    <row r="171" s="2" customFormat="1">
      <c r="A171" s="38"/>
      <c r="B171" s="39"/>
      <c r="C171" s="40"/>
      <c r="D171" s="219" t="s">
        <v>157</v>
      </c>
      <c r="E171" s="40"/>
      <c r="F171" s="220" t="s">
        <v>335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157</v>
      </c>
      <c r="AU171" s="17" t="s">
        <v>79</v>
      </c>
    </row>
    <row r="172" s="12" customFormat="1">
      <c r="A172" s="12"/>
      <c r="B172" s="224"/>
      <c r="C172" s="225"/>
      <c r="D172" s="219" t="s">
        <v>159</v>
      </c>
      <c r="E172" s="226" t="s">
        <v>441</v>
      </c>
      <c r="F172" s="227" t="s">
        <v>909</v>
      </c>
      <c r="G172" s="225"/>
      <c r="H172" s="228">
        <v>21.73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4" t="s">
        <v>159</v>
      </c>
      <c r="AU172" s="234" t="s">
        <v>79</v>
      </c>
      <c r="AV172" s="12" t="s">
        <v>86</v>
      </c>
      <c r="AW172" s="12" t="s">
        <v>35</v>
      </c>
      <c r="AX172" s="12" t="s">
        <v>79</v>
      </c>
      <c r="AY172" s="234" t="s">
        <v>151</v>
      </c>
    </row>
    <row r="173" s="2" customFormat="1" ht="16.5" customHeight="1">
      <c r="A173" s="38"/>
      <c r="B173" s="39"/>
      <c r="C173" s="239" t="s">
        <v>184</v>
      </c>
      <c r="D173" s="239" t="s">
        <v>233</v>
      </c>
      <c r="E173" s="240" t="s">
        <v>910</v>
      </c>
      <c r="F173" s="241" t="s">
        <v>911</v>
      </c>
      <c r="G173" s="242" t="s">
        <v>248</v>
      </c>
      <c r="H173" s="243">
        <v>803.29999999999995</v>
      </c>
      <c r="I173" s="244"/>
      <c r="J173" s="245">
        <f>ROUND(I173*H173,2)</f>
        <v>0</v>
      </c>
      <c r="K173" s="241" t="s">
        <v>19</v>
      </c>
      <c r="L173" s="246"/>
      <c r="M173" s="247" t="s">
        <v>19</v>
      </c>
      <c r="N173" s="248" t="s">
        <v>46</v>
      </c>
      <c r="O173" s="84"/>
      <c r="P173" s="215">
        <f>O173*H173</f>
        <v>0</v>
      </c>
      <c r="Q173" s="215">
        <v>0.222</v>
      </c>
      <c r="R173" s="215">
        <f>Q173*H173</f>
        <v>178.33259999999999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184</v>
      </c>
      <c r="AT173" s="217" t="s">
        <v>233</v>
      </c>
      <c r="AU173" s="217" t="s">
        <v>79</v>
      </c>
      <c r="AY173" s="17" t="s">
        <v>151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150</v>
      </c>
      <c r="BK173" s="218">
        <f>ROUND(I173*H173,2)</f>
        <v>0</v>
      </c>
      <c r="BL173" s="17" t="s">
        <v>150</v>
      </c>
      <c r="BM173" s="217" t="s">
        <v>912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911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79</v>
      </c>
    </row>
    <row r="175" s="2" customFormat="1" ht="16.5" customHeight="1">
      <c r="A175" s="38"/>
      <c r="B175" s="39"/>
      <c r="C175" s="206" t="s">
        <v>188</v>
      </c>
      <c r="D175" s="206" t="s">
        <v>152</v>
      </c>
      <c r="E175" s="207" t="s">
        <v>913</v>
      </c>
      <c r="F175" s="208" t="s">
        <v>914</v>
      </c>
      <c r="G175" s="209" t="s">
        <v>248</v>
      </c>
      <c r="H175" s="210">
        <v>777.20000000000005</v>
      </c>
      <c r="I175" s="211"/>
      <c r="J175" s="212">
        <f>ROUND(I175*H175,2)</f>
        <v>0</v>
      </c>
      <c r="K175" s="208" t="s">
        <v>19</v>
      </c>
      <c r="L175" s="44"/>
      <c r="M175" s="213" t="s">
        <v>19</v>
      </c>
      <c r="N175" s="214" t="s">
        <v>46</v>
      </c>
      <c r="O175" s="84"/>
      <c r="P175" s="215">
        <f>O175*H175</f>
        <v>0</v>
      </c>
      <c r="Q175" s="215">
        <v>0.1837</v>
      </c>
      <c r="R175" s="215">
        <f>Q175*H175</f>
        <v>142.77164000000002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150</v>
      </c>
      <c r="AT175" s="217" t="s">
        <v>152</v>
      </c>
      <c r="AU175" s="217" t="s">
        <v>79</v>
      </c>
      <c r="AY175" s="17" t="s">
        <v>151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150</v>
      </c>
      <c r="BK175" s="218">
        <f>ROUND(I175*H175,2)</f>
        <v>0</v>
      </c>
      <c r="BL175" s="17" t="s">
        <v>150</v>
      </c>
      <c r="BM175" s="217" t="s">
        <v>915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914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79</v>
      </c>
    </row>
    <row r="177" s="2" customFormat="1" ht="16.5" customHeight="1">
      <c r="A177" s="38"/>
      <c r="B177" s="39"/>
      <c r="C177" s="239" t="s">
        <v>194</v>
      </c>
      <c r="D177" s="239" t="s">
        <v>233</v>
      </c>
      <c r="E177" s="240" t="s">
        <v>570</v>
      </c>
      <c r="F177" s="241" t="s">
        <v>571</v>
      </c>
      <c r="G177" s="242" t="s">
        <v>248</v>
      </c>
      <c r="H177" s="243">
        <v>5.9000000000000004</v>
      </c>
      <c r="I177" s="244"/>
      <c r="J177" s="245">
        <f>ROUND(I177*H177,2)</f>
        <v>0</v>
      </c>
      <c r="K177" s="241" t="s">
        <v>19</v>
      </c>
      <c r="L177" s="246"/>
      <c r="M177" s="247" t="s">
        <v>19</v>
      </c>
      <c r="N177" s="248" t="s">
        <v>46</v>
      </c>
      <c r="O177" s="84"/>
      <c r="P177" s="215">
        <f>O177*H177</f>
        <v>0</v>
      </c>
      <c r="Q177" s="215">
        <v>0.13100000000000001</v>
      </c>
      <c r="R177" s="215">
        <f>Q177*H177</f>
        <v>0.77290000000000003</v>
      </c>
      <c r="S177" s="215">
        <v>0</v>
      </c>
      <c r="T177" s="21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7" t="s">
        <v>184</v>
      </c>
      <c r="AT177" s="217" t="s">
        <v>233</v>
      </c>
      <c r="AU177" s="217" t="s">
        <v>79</v>
      </c>
      <c r="AY177" s="17" t="s">
        <v>151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7" t="s">
        <v>150</v>
      </c>
      <c r="BK177" s="218">
        <f>ROUND(I177*H177,2)</f>
        <v>0</v>
      </c>
      <c r="BL177" s="17" t="s">
        <v>150</v>
      </c>
      <c r="BM177" s="217" t="s">
        <v>916</v>
      </c>
    </row>
    <row r="178" s="2" customFormat="1">
      <c r="A178" s="38"/>
      <c r="B178" s="39"/>
      <c r="C178" s="40"/>
      <c r="D178" s="219" t="s">
        <v>157</v>
      </c>
      <c r="E178" s="40"/>
      <c r="F178" s="220" t="s">
        <v>571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157</v>
      </c>
      <c r="AU178" s="17" t="s">
        <v>79</v>
      </c>
    </row>
    <row r="179" s="12" customFormat="1">
      <c r="A179" s="12"/>
      <c r="B179" s="224"/>
      <c r="C179" s="225"/>
      <c r="D179" s="219" t="s">
        <v>159</v>
      </c>
      <c r="E179" s="226" t="s">
        <v>405</v>
      </c>
      <c r="F179" s="227" t="s">
        <v>917</v>
      </c>
      <c r="G179" s="225"/>
      <c r="H179" s="228">
        <v>5.9000000000000004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4" t="s">
        <v>159</v>
      </c>
      <c r="AU179" s="234" t="s">
        <v>79</v>
      </c>
      <c r="AV179" s="12" t="s">
        <v>86</v>
      </c>
      <c r="AW179" s="12" t="s">
        <v>35</v>
      </c>
      <c r="AX179" s="12" t="s">
        <v>79</v>
      </c>
      <c r="AY179" s="234" t="s">
        <v>151</v>
      </c>
    </row>
    <row r="180" s="2" customFormat="1" ht="16.5" customHeight="1">
      <c r="A180" s="38"/>
      <c r="B180" s="39"/>
      <c r="C180" s="239" t="s">
        <v>198</v>
      </c>
      <c r="D180" s="239" t="s">
        <v>233</v>
      </c>
      <c r="E180" s="240" t="s">
        <v>918</v>
      </c>
      <c r="F180" s="241" t="s">
        <v>919</v>
      </c>
      <c r="G180" s="242" t="s">
        <v>248</v>
      </c>
      <c r="H180" s="243">
        <v>3.8999999999999999</v>
      </c>
      <c r="I180" s="244"/>
      <c r="J180" s="245">
        <f>ROUND(I180*H180,2)</f>
        <v>0</v>
      </c>
      <c r="K180" s="241" t="s">
        <v>19</v>
      </c>
      <c r="L180" s="246"/>
      <c r="M180" s="247" t="s">
        <v>19</v>
      </c>
      <c r="N180" s="248" t="s">
        <v>46</v>
      </c>
      <c r="O180" s="84"/>
      <c r="P180" s="215">
        <f>O180*H180</f>
        <v>0</v>
      </c>
      <c r="Q180" s="215">
        <v>0.17499999999999999</v>
      </c>
      <c r="R180" s="215">
        <f>Q180*H180</f>
        <v>0.6825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184</v>
      </c>
      <c r="AT180" s="217" t="s">
        <v>233</v>
      </c>
      <c r="AU180" s="217" t="s">
        <v>79</v>
      </c>
      <c r="AY180" s="17" t="s">
        <v>151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150</v>
      </c>
      <c r="BK180" s="218">
        <f>ROUND(I180*H180,2)</f>
        <v>0</v>
      </c>
      <c r="BL180" s="17" t="s">
        <v>150</v>
      </c>
      <c r="BM180" s="217" t="s">
        <v>920</v>
      </c>
    </row>
    <row r="181" s="2" customFormat="1">
      <c r="A181" s="38"/>
      <c r="B181" s="39"/>
      <c r="C181" s="40"/>
      <c r="D181" s="219" t="s">
        <v>157</v>
      </c>
      <c r="E181" s="40"/>
      <c r="F181" s="220" t="s">
        <v>919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157</v>
      </c>
      <c r="AU181" s="17" t="s">
        <v>79</v>
      </c>
    </row>
    <row r="182" s="12" customFormat="1">
      <c r="A182" s="12"/>
      <c r="B182" s="224"/>
      <c r="C182" s="225"/>
      <c r="D182" s="219" t="s">
        <v>159</v>
      </c>
      <c r="E182" s="226" t="s">
        <v>374</v>
      </c>
      <c r="F182" s="227" t="s">
        <v>921</v>
      </c>
      <c r="G182" s="225"/>
      <c r="H182" s="228">
        <v>3.8999999999999999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4" t="s">
        <v>159</v>
      </c>
      <c r="AU182" s="234" t="s">
        <v>79</v>
      </c>
      <c r="AV182" s="12" t="s">
        <v>86</v>
      </c>
      <c r="AW182" s="12" t="s">
        <v>35</v>
      </c>
      <c r="AX182" s="12" t="s">
        <v>79</v>
      </c>
      <c r="AY182" s="234" t="s">
        <v>151</v>
      </c>
    </row>
    <row r="183" s="2" customFormat="1" ht="16.5" customHeight="1">
      <c r="A183" s="38"/>
      <c r="B183" s="39"/>
      <c r="C183" s="239" t="s">
        <v>202</v>
      </c>
      <c r="D183" s="239" t="s">
        <v>233</v>
      </c>
      <c r="E183" s="240" t="s">
        <v>785</v>
      </c>
      <c r="F183" s="241" t="s">
        <v>786</v>
      </c>
      <c r="G183" s="242" t="s">
        <v>248</v>
      </c>
      <c r="H183" s="243">
        <v>641.85000000000002</v>
      </c>
      <c r="I183" s="244"/>
      <c r="J183" s="245">
        <f>ROUND(I183*H183,2)</f>
        <v>0</v>
      </c>
      <c r="K183" s="241" t="s">
        <v>19</v>
      </c>
      <c r="L183" s="246"/>
      <c r="M183" s="247" t="s">
        <v>19</v>
      </c>
      <c r="N183" s="248" t="s">
        <v>46</v>
      </c>
      <c r="O183" s="84"/>
      <c r="P183" s="215">
        <f>O183*H183</f>
        <v>0</v>
      </c>
      <c r="Q183" s="215">
        <v>0.32286999999999999</v>
      </c>
      <c r="R183" s="215">
        <f>Q183*H183</f>
        <v>207.23410949999999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184</v>
      </c>
      <c r="AT183" s="217" t="s">
        <v>233</v>
      </c>
      <c r="AU183" s="217" t="s">
        <v>79</v>
      </c>
      <c r="AY183" s="17" t="s">
        <v>151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150</v>
      </c>
      <c r="BK183" s="218">
        <f>ROUND(I183*H183,2)</f>
        <v>0</v>
      </c>
      <c r="BL183" s="17" t="s">
        <v>150</v>
      </c>
      <c r="BM183" s="217" t="s">
        <v>922</v>
      </c>
    </row>
    <row r="184" s="2" customFormat="1">
      <c r="A184" s="38"/>
      <c r="B184" s="39"/>
      <c r="C184" s="40"/>
      <c r="D184" s="219" t="s">
        <v>157</v>
      </c>
      <c r="E184" s="40"/>
      <c r="F184" s="220" t="s">
        <v>786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157</v>
      </c>
      <c r="AU184" s="17" t="s">
        <v>79</v>
      </c>
    </row>
    <row r="185" s="12" customFormat="1">
      <c r="A185" s="12"/>
      <c r="B185" s="224"/>
      <c r="C185" s="225"/>
      <c r="D185" s="219" t="s">
        <v>159</v>
      </c>
      <c r="E185" s="226" t="s">
        <v>424</v>
      </c>
      <c r="F185" s="227" t="s">
        <v>923</v>
      </c>
      <c r="G185" s="225"/>
      <c r="H185" s="228">
        <v>641.85000000000002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4" t="s">
        <v>159</v>
      </c>
      <c r="AU185" s="234" t="s">
        <v>79</v>
      </c>
      <c r="AV185" s="12" t="s">
        <v>86</v>
      </c>
      <c r="AW185" s="12" t="s">
        <v>35</v>
      </c>
      <c r="AX185" s="12" t="s">
        <v>79</v>
      </c>
      <c r="AY185" s="234" t="s">
        <v>151</v>
      </c>
    </row>
    <row r="186" s="2" customFormat="1" ht="16.5" customHeight="1">
      <c r="A186" s="38"/>
      <c r="B186" s="39"/>
      <c r="C186" s="239" t="s">
        <v>206</v>
      </c>
      <c r="D186" s="239" t="s">
        <v>233</v>
      </c>
      <c r="E186" s="240" t="s">
        <v>580</v>
      </c>
      <c r="F186" s="241" t="s">
        <v>581</v>
      </c>
      <c r="G186" s="242" t="s">
        <v>248</v>
      </c>
      <c r="H186" s="243">
        <v>102.59999999999999</v>
      </c>
      <c r="I186" s="244"/>
      <c r="J186" s="245">
        <f>ROUND(I186*H186,2)</f>
        <v>0</v>
      </c>
      <c r="K186" s="241" t="s">
        <v>19</v>
      </c>
      <c r="L186" s="246"/>
      <c r="M186" s="247" t="s">
        <v>19</v>
      </c>
      <c r="N186" s="248" t="s">
        <v>46</v>
      </c>
      <c r="O186" s="84"/>
      <c r="P186" s="215">
        <f>O186*H186</f>
        <v>0</v>
      </c>
      <c r="Q186" s="215">
        <v>0.20999999999999999</v>
      </c>
      <c r="R186" s="215">
        <f>Q186*H186</f>
        <v>21.545999999999999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184</v>
      </c>
      <c r="AT186" s="217" t="s">
        <v>233</v>
      </c>
      <c r="AU186" s="217" t="s">
        <v>79</v>
      </c>
      <c r="AY186" s="17" t="s">
        <v>151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150</v>
      </c>
      <c r="BK186" s="218">
        <f>ROUND(I186*H186,2)</f>
        <v>0</v>
      </c>
      <c r="BL186" s="17" t="s">
        <v>150</v>
      </c>
      <c r="BM186" s="217" t="s">
        <v>924</v>
      </c>
    </row>
    <row r="187" s="2" customFormat="1">
      <c r="A187" s="38"/>
      <c r="B187" s="39"/>
      <c r="C187" s="40"/>
      <c r="D187" s="219" t="s">
        <v>157</v>
      </c>
      <c r="E187" s="40"/>
      <c r="F187" s="220" t="s">
        <v>581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157</v>
      </c>
      <c r="AU187" s="17" t="s">
        <v>79</v>
      </c>
    </row>
    <row r="188" s="2" customFormat="1" ht="16.5" customHeight="1">
      <c r="A188" s="38"/>
      <c r="B188" s="39"/>
      <c r="C188" s="206" t="s">
        <v>210</v>
      </c>
      <c r="D188" s="206" t="s">
        <v>152</v>
      </c>
      <c r="E188" s="207" t="s">
        <v>583</v>
      </c>
      <c r="F188" s="208" t="s">
        <v>584</v>
      </c>
      <c r="G188" s="209" t="s">
        <v>248</v>
      </c>
      <c r="H188" s="210">
        <v>5.9000000000000004</v>
      </c>
      <c r="I188" s="211"/>
      <c r="J188" s="212">
        <f>ROUND(I188*H188,2)</f>
        <v>0</v>
      </c>
      <c r="K188" s="208" t="s">
        <v>19</v>
      </c>
      <c r="L188" s="44"/>
      <c r="M188" s="213" t="s">
        <v>19</v>
      </c>
      <c r="N188" s="214" t="s">
        <v>46</v>
      </c>
      <c r="O188" s="84"/>
      <c r="P188" s="215">
        <f>O188*H188</f>
        <v>0</v>
      </c>
      <c r="Q188" s="215">
        <v>0.089219999999999994</v>
      </c>
      <c r="R188" s="215">
        <f>Q188*H188</f>
        <v>0.52639800000000003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150</v>
      </c>
      <c r="AT188" s="217" t="s">
        <v>152</v>
      </c>
      <c r="AU188" s="217" t="s">
        <v>79</v>
      </c>
      <c r="AY188" s="17" t="s">
        <v>151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150</v>
      </c>
      <c r="BK188" s="218">
        <f>ROUND(I188*H188,2)</f>
        <v>0</v>
      </c>
      <c r="BL188" s="17" t="s">
        <v>150</v>
      </c>
      <c r="BM188" s="217" t="s">
        <v>925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584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79</v>
      </c>
    </row>
    <row r="190" s="12" customFormat="1">
      <c r="A190" s="12"/>
      <c r="B190" s="224"/>
      <c r="C190" s="225"/>
      <c r="D190" s="219" t="s">
        <v>159</v>
      </c>
      <c r="E190" s="226" t="s">
        <v>414</v>
      </c>
      <c r="F190" s="227" t="s">
        <v>926</v>
      </c>
      <c r="G190" s="225"/>
      <c r="H190" s="228">
        <v>5.9000000000000004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4" t="s">
        <v>159</v>
      </c>
      <c r="AU190" s="234" t="s">
        <v>79</v>
      </c>
      <c r="AV190" s="12" t="s">
        <v>86</v>
      </c>
      <c r="AW190" s="12" t="s">
        <v>35</v>
      </c>
      <c r="AX190" s="12" t="s">
        <v>79</v>
      </c>
      <c r="AY190" s="234" t="s">
        <v>151</v>
      </c>
    </row>
    <row r="191" s="2" customFormat="1" ht="16.5" customHeight="1">
      <c r="A191" s="38"/>
      <c r="B191" s="39"/>
      <c r="C191" s="206" t="s">
        <v>214</v>
      </c>
      <c r="D191" s="206" t="s">
        <v>152</v>
      </c>
      <c r="E191" s="207" t="s">
        <v>927</v>
      </c>
      <c r="F191" s="208" t="s">
        <v>928</v>
      </c>
      <c r="G191" s="209" t="s">
        <v>248</v>
      </c>
      <c r="H191" s="210">
        <v>3.8999999999999999</v>
      </c>
      <c r="I191" s="211"/>
      <c r="J191" s="212">
        <f>ROUND(I191*H191,2)</f>
        <v>0</v>
      </c>
      <c r="K191" s="208" t="s">
        <v>19</v>
      </c>
      <c r="L191" s="44"/>
      <c r="M191" s="213" t="s">
        <v>19</v>
      </c>
      <c r="N191" s="214" t="s">
        <v>46</v>
      </c>
      <c r="O191" s="84"/>
      <c r="P191" s="215">
        <f>O191*H191</f>
        <v>0</v>
      </c>
      <c r="Q191" s="215">
        <v>0.090620000000000006</v>
      </c>
      <c r="R191" s="215">
        <f>Q191*H191</f>
        <v>0.35341800000000001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150</v>
      </c>
      <c r="AT191" s="217" t="s">
        <v>152</v>
      </c>
      <c r="AU191" s="217" t="s">
        <v>79</v>
      </c>
      <c r="AY191" s="17" t="s">
        <v>151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150</v>
      </c>
      <c r="BK191" s="218">
        <f>ROUND(I191*H191,2)</f>
        <v>0</v>
      </c>
      <c r="BL191" s="17" t="s">
        <v>150</v>
      </c>
      <c r="BM191" s="217" t="s">
        <v>929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928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79</v>
      </c>
    </row>
    <row r="193" s="12" customFormat="1">
      <c r="A193" s="12"/>
      <c r="B193" s="224"/>
      <c r="C193" s="225"/>
      <c r="D193" s="219" t="s">
        <v>159</v>
      </c>
      <c r="E193" s="226" t="s">
        <v>400</v>
      </c>
      <c r="F193" s="227" t="s">
        <v>921</v>
      </c>
      <c r="G193" s="225"/>
      <c r="H193" s="228">
        <v>3.8999999999999999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4" t="s">
        <v>159</v>
      </c>
      <c r="AU193" s="234" t="s">
        <v>79</v>
      </c>
      <c r="AV193" s="12" t="s">
        <v>86</v>
      </c>
      <c r="AW193" s="12" t="s">
        <v>35</v>
      </c>
      <c r="AX193" s="12" t="s">
        <v>79</v>
      </c>
      <c r="AY193" s="234" t="s">
        <v>151</v>
      </c>
    </row>
    <row r="194" s="2" customFormat="1" ht="16.5" customHeight="1">
      <c r="A194" s="38"/>
      <c r="B194" s="39"/>
      <c r="C194" s="206" t="s">
        <v>218</v>
      </c>
      <c r="D194" s="206" t="s">
        <v>152</v>
      </c>
      <c r="E194" s="207" t="s">
        <v>792</v>
      </c>
      <c r="F194" s="208" t="s">
        <v>793</v>
      </c>
      <c r="G194" s="209" t="s">
        <v>248</v>
      </c>
      <c r="H194" s="210">
        <v>641.85000000000002</v>
      </c>
      <c r="I194" s="211"/>
      <c r="J194" s="212">
        <f>ROUND(I194*H194,2)</f>
        <v>0</v>
      </c>
      <c r="K194" s="208" t="s">
        <v>19</v>
      </c>
      <c r="L194" s="44"/>
      <c r="M194" s="213" t="s">
        <v>19</v>
      </c>
      <c r="N194" s="214" t="s">
        <v>46</v>
      </c>
      <c r="O194" s="84"/>
      <c r="P194" s="215">
        <f>O194*H194</f>
        <v>0</v>
      </c>
      <c r="Q194" s="215">
        <v>0.098000000000000004</v>
      </c>
      <c r="R194" s="215">
        <f>Q194*H194</f>
        <v>62.901300000000006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150</v>
      </c>
      <c r="AT194" s="217" t="s">
        <v>152</v>
      </c>
      <c r="AU194" s="217" t="s">
        <v>79</v>
      </c>
      <c r="AY194" s="17" t="s">
        <v>151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150</v>
      </c>
      <c r="BK194" s="218">
        <f>ROUND(I194*H194,2)</f>
        <v>0</v>
      </c>
      <c r="BL194" s="17" t="s">
        <v>150</v>
      </c>
      <c r="BM194" s="217" t="s">
        <v>930</v>
      </c>
    </row>
    <row r="195" s="2" customFormat="1">
      <c r="A195" s="38"/>
      <c r="B195" s="39"/>
      <c r="C195" s="40"/>
      <c r="D195" s="219" t="s">
        <v>157</v>
      </c>
      <c r="E195" s="40"/>
      <c r="F195" s="220" t="s">
        <v>793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157</v>
      </c>
      <c r="AU195" s="17" t="s">
        <v>79</v>
      </c>
    </row>
    <row r="196" s="12" customFormat="1">
      <c r="A196" s="12"/>
      <c r="B196" s="224"/>
      <c r="C196" s="225"/>
      <c r="D196" s="219" t="s">
        <v>159</v>
      </c>
      <c r="E196" s="226" t="s">
        <v>379</v>
      </c>
      <c r="F196" s="227" t="s">
        <v>899</v>
      </c>
      <c r="G196" s="225"/>
      <c r="H196" s="228">
        <v>641.85000000000002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4" t="s">
        <v>159</v>
      </c>
      <c r="AU196" s="234" t="s">
        <v>79</v>
      </c>
      <c r="AV196" s="12" t="s">
        <v>86</v>
      </c>
      <c r="AW196" s="12" t="s">
        <v>35</v>
      </c>
      <c r="AX196" s="12" t="s">
        <v>79</v>
      </c>
      <c r="AY196" s="234" t="s">
        <v>151</v>
      </c>
    </row>
    <row r="197" s="2" customFormat="1" ht="16.5" customHeight="1">
      <c r="A197" s="38"/>
      <c r="B197" s="39"/>
      <c r="C197" s="206" t="s">
        <v>222</v>
      </c>
      <c r="D197" s="206" t="s">
        <v>152</v>
      </c>
      <c r="E197" s="207" t="s">
        <v>586</v>
      </c>
      <c r="F197" s="208" t="s">
        <v>587</v>
      </c>
      <c r="G197" s="209" t="s">
        <v>248</v>
      </c>
      <c r="H197" s="210">
        <v>102.59999999999999</v>
      </c>
      <c r="I197" s="211"/>
      <c r="J197" s="212">
        <f>ROUND(I197*H197,2)</f>
        <v>0</v>
      </c>
      <c r="K197" s="208" t="s">
        <v>19</v>
      </c>
      <c r="L197" s="44"/>
      <c r="M197" s="213" t="s">
        <v>19</v>
      </c>
      <c r="N197" s="214" t="s">
        <v>46</v>
      </c>
      <c r="O197" s="84"/>
      <c r="P197" s="215">
        <f>O197*H197</f>
        <v>0</v>
      </c>
      <c r="Q197" s="215">
        <v>0.088800000000000004</v>
      </c>
      <c r="R197" s="215">
        <f>Q197*H197</f>
        <v>9.1108799999999999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150</v>
      </c>
      <c r="AT197" s="217" t="s">
        <v>152</v>
      </c>
      <c r="AU197" s="217" t="s">
        <v>79</v>
      </c>
      <c r="AY197" s="17" t="s">
        <v>151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150</v>
      </c>
      <c r="BK197" s="218">
        <f>ROUND(I197*H197,2)</f>
        <v>0</v>
      </c>
      <c r="BL197" s="17" t="s">
        <v>150</v>
      </c>
      <c r="BM197" s="217" t="s">
        <v>931</v>
      </c>
    </row>
    <row r="198" s="2" customFormat="1">
      <c r="A198" s="38"/>
      <c r="B198" s="39"/>
      <c r="C198" s="40"/>
      <c r="D198" s="219" t="s">
        <v>157</v>
      </c>
      <c r="E198" s="40"/>
      <c r="F198" s="220" t="s">
        <v>587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79</v>
      </c>
    </row>
    <row r="199" s="11" customFormat="1" ht="25.92" customHeight="1">
      <c r="A199" s="11"/>
      <c r="B199" s="192"/>
      <c r="C199" s="193"/>
      <c r="D199" s="194" t="s">
        <v>72</v>
      </c>
      <c r="E199" s="195" t="s">
        <v>932</v>
      </c>
      <c r="F199" s="195" t="s">
        <v>933</v>
      </c>
      <c r="G199" s="193"/>
      <c r="H199" s="193"/>
      <c r="I199" s="196"/>
      <c r="J199" s="197">
        <f>BK199</f>
        <v>0</v>
      </c>
      <c r="K199" s="193"/>
      <c r="L199" s="198"/>
      <c r="M199" s="199"/>
      <c r="N199" s="200"/>
      <c r="O199" s="200"/>
      <c r="P199" s="201">
        <f>SUM(P200:P214)</f>
        <v>0</v>
      </c>
      <c r="Q199" s="200"/>
      <c r="R199" s="201">
        <f>SUM(R200:R214)</f>
        <v>0.67857000000000001</v>
      </c>
      <c r="S199" s="200"/>
      <c r="T199" s="202">
        <f>SUM(T200:T214)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203" t="s">
        <v>150</v>
      </c>
      <c r="AT199" s="204" t="s">
        <v>72</v>
      </c>
      <c r="AU199" s="204" t="s">
        <v>8</v>
      </c>
      <c r="AY199" s="203" t="s">
        <v>151</v>
      </c>
      <c r="BK199" s="205">
        <f>SUM(BK200:BK214)</f>
        <v>0</v>
      </c>
    </row>
    <row r="200" s="2" customFormat="1" ht="16.5" customHeight="1">
      <c r="A200" s="38"/>
      <c r="B200" s="39"/>
      <c r="C200" s="239" t="s">
        <v>79</v>
      </c>
      <c r="D200" s="239" t="s">
        <v>233</v>
      </c>
      <c r="E200" s="240" t="s">
        <v>934</v>
      </c>
      <c r="F200" s="241" t="s">
        <v>935</v>
      </c>
      <c r="G200" s="242" t="s">
        <v>359</v>
      </c>
      <c r="H200" s="243">
        <v>1</v>
      </c>
      <c r="I200" s="244"/>
      <c r="J200" s="245">
        <f>ROUND(I200*H200,2)</f>
        <v>0</v>
      </c>
      <c r="K200" s="241" t="s">
        <v>19</v>
      </c>
      <c r="L200" s="246"/>
      <c r="M200" s="247" t="s">
        <v>19</v>
      </c>
      <c r="N200" s="248" t="s">
        <v>46</v>
      </c>
      <c r="O200" s="84"/>
      <c r="P200" s="215">
        <f>O200*H200</f>
        <v>0</v>
      </c>
      <c r="Q200" s="215">
        <v>0.043799999999999999</v>
      </c>
      <c r="R200" s="215">
        <f>Q200*H200</f>
        <v>0.043799999999999999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184</v>
      </c>
      <c r="AT200" s="217" t="s">
        <v>233</v>
      </c>
      <c r="AU200" s="217" t="s">
        <v>79</v>
      </c>
      <c r="AY200" s="17" t="s">
        <v>151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150</v>
      </c>
      <c r="BK200" s="218">
        <f>ROUND(I200*H200,2)</f>
        <v>0</v>
      </c>
      <c r="BL200" s="17" t="s">
        <v>150</v>
      </c>
      <c r="BM200" s="217" t="s">
        <v>936</v>
      </c>
    </row>
    <row r="201" s="2" customFormat="1">
      <c r="A201" s="38"/>
      <c r="B201" s="39"/>
      <c r="C201" s="40"/>
      <c r="D201" s="219" t="s">
        <v>157</v>
      </c>
      <c r="E201" s="40"/>
      <c r="F201" s="220" t="s">
        <v>935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157</v>
      </c>
      <c r="AU201" s="17" t="s">
        <v>79</v>
      </c>
    </row>
    <row r="202" s="12" customFormat="1">
      <c r="A202" s="12"/>
      <c r="B202" s="224"/>
      <c r="C202" s="225"/>
      <c r="D202" s="219" t="s">
        <v>159</v>
      </c>
      <c r="E202" s="226" t="s">
        <v>573</v>
      </c>
      <c r="F202" s="227" t="s">
        <v>937</v>
      </c>
      <c r="G202" s="225"/>
      <c r="H202" s="228">
        <v>1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4" t="s">
        <v>159</v>
      </c>
      <c r="AU202" s="234" t="s">
        <v>79</v>
      </c>
      <c r="AV202" s="12" t="s">
        <v>86</v>
      </c>
      <c r="AW202" s="12" t="s">
        <v>35</v>
      </c>
      <c r="AX202" s="12" t="s">
        <v>79</v>
      </c>
      <c r="AY202" s="234" t="s">
        <v>151</v>
      </c>
    </row>
    <row r="203" s="2" customFormat="1" ht="16.5" customHeight="1">
      <c r="A203" s="38"/>
      <c r="B203" s="39"/>
      <c r="C203" s="239" t="s">
        <v>86</v>
      </c>
      <c r="D203" s="239" t="s">
        <v>233</v>
      </c>
      <c r="E203" s="240" t="s">
        <v>938</v>
      </c>
      <c r="F203" s="241" t="s">
        <v>939</v>
      </c>
      <c r="G203" s="242" t="s">
        <v>359</v>
      </c>
      <c r="H203" s="243">
        <v>1</v>
      </c>
      <c r="I203" s="244"/>
      <c r="J203" s="245">
        <f>ROUND(I203*H203,2)</f>
        <v>0</v>
      </c>
      <c r="K203" s="241" t="s">
        <v>19</v>
      </c>
      <c r="L203" s="246"/>
      <c r="M203" s="247" t="s">
        <v>19</v>
      </c>
      <c r="N203" s="248" t="s">
        <v>46</v>
      </c>
      <c r="O203" s="84"/>
      <c r="P203" s="215">
        <f>O203*H203</f>
        <v>0</v>
      </c>
      <c r="Q203" s="215">
        <v>0.073999999999999996</v>
      </c>
      <c r="R203" s="215">
        <f>Q203*H203</f>
        <v>0.073999999999999996</v>
      </c>
      <c r="S203" s="215">
        <v>0</v>
      </c>
      <c r="T203" s="21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7" t="s">
        <v>184</v>
      </c>
      <c r="AT203" s="217" t="s">
        <v>233</v>
      </c>
      <c r="AU203" s="217" t="s">
        <v>79</v>
      </c>
      <c r="AY203" s="17" t="s">
        <v>151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7" t="s">
        <v>150</v>
      </c>
      <c r="BK203" s="218">
        <f>ROUND(I203*H203,2)</f>
        <v>0</v>
      </c>
      <c r="BL203" s="17" t="s">
        <v>150</v>
      </c>
      <c r="BM203" s="217" t="s">
        <v>940</v>
      </c>
    </row>
    <row r="204" s="2" customFormat="1">
      <c r="A204" s="38"/>
      <c r="B204" s="39"/>
      <c r="C204" s="40"/>
      <c r="D204" s="219" t="s">
        <v>157</v>
      </c>
      <c r="E204" s="40"/>
      <c r="F204" s="220" t="s">
        <v>939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157</v>
      </c>
      <c r="AU204" s="17" t="s">
        <v>79</v>
      </c>
    </row>
    <row r="205" s="12" customFormat="1">
      <c r="A205" s="12"/>
      <c r="B205" s="224"/>
      <c r="C205" s="225"/>
      <c r="D205" s="219" t="s">
        <v>159</v>
      </c>
      <c r="E205" s="226" t="s">
        <v>430</v>
      </c>
      <c r="F205" s="227" t="s">
        <v>937</v>
      </c>
      <c r="G205" s="225"/>
      <c r="H205" s="228">
        <v>1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4" t="s">
        <v>159</v>
      </c>
      <c r="AU205" s="234" t="s">
        <v>79</v>
      </c>
      <c r="AV205" s="12" t="s">
        <v>86</v>
      </c>
      <c r="AW205" s="12" t="s">
        <v>35</v>
      </c>
      <c r="AX205" s="12" t="s">
        <v>79</v>
      </c>
      <c r="AY205" s="234" t="s">
        <v>151</v>
      </c>
    </row>
    <row r="206" s="2" customFormat="1" ht="16.5" customHeight="1">
      <c r="A206" s="38"/>
      <c r="B206" s="39"/>
      <c r="C206" s="206" t="s">
        <v>164</v>
      </c>
      <c r="D206" s="206" t="s">
        <v>152</v>
      </c>
      <c r="E206" s="207" t="s">
        <v>941</v>
      </c>
      <c r="F206" s="208" t="s">
        <v>942</v>
      </c>
      <c r="G206" s="209" t="s">
        <v>310</v>
      </c>
      <c r="H206" s="210">
        <v>22</v>
      </c>
      <c r="I206" s="211"/>
      <c r="J206" s="212">
        <f>ROUND(I206*H206,2)</f>
        <v>0</v>
      </c>
      <c r="K206" s="208" t="s">
        <v>19</v>
      </c>
      <c r="L206" s="44"/>
      <c r="M206" s="213" t="s">
        <v>19</v>
      </c>
      <c r="N206" s="214" t="s">
        <v>46</v>
      </c>
      <c r="O206" s="84"/>
      <c r="P206" s="215">
        <f>O206*H206</f>
        <v>0</v>
      </c>
      <c r="Q206" s="215">
        <v>0.0044000000000000003</v>
      </c>
      <c r="R206" s="215">
        <f>Q206*H206</f>
        <v>0.096800000000000011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150</v>
      </c>
      <c r="AT206" s="217" t="s">
        <v>152</v>
      </c>
      <c r="AU206" s="217" t="s">
        <v>79</v>
      </c>
      <c r="AY206" s="17" t="s">
        <v>151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150</v>
      </c>
      <c r="BK206" s="218">
        <f>ROUND(I206*H206,2)</f>
        <v>0</v>
      </c>
      <c r="BL206" s="17" t="s">
        <v>150</v>
      </c>
      <c r="BM206" s="217" t="s">
        <v>943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942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79</v>
      </c>
    </row>
    <row r="208" s="12" customFormat="1">
      <c r="A208" s="12"/>
      <c r="B208" s="224"/>
      <c r="C208" s="225"/>
      <c r="D208" s="219" t="s">
        <v>159</v>
      </c>
      <c r="E208" s="226" t="s">
        <v>561</v>
      </c>
      <c r="F208" s="227" t="s">
        <v>944</v>
      </c>
      <c r="G208" s="225"/>
      <c r="H208" s="228">
        <v>22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4" t="s">
        <v>159</v>
      </c>
      <c r="AU208" s="234" t="s">
        <v>79</v>
      </c>
      <c r="AV208" s="12" t="s">
        <v>86</v>
      </c>
      <c r="AW208" s="12" t="s">
        <v>35</v>
      </c>
      <c r="AX208" s="12" t="s">
        <v>79</v>
      </c>
      <c r="AY208" s="234" t="s">
        <v>151</v>
      </c>
    </row>
    <row r="209" s="2" customFormat="1" ht="16.5" customHeight="1">
      <c r="A209" s="38"/>
      <c r="B209" s="39"/>
      <c r="C209" s="206" t="s">
        <v>150</v>
      </c>
      <c r="D209" s="206" t="s">
        <v>152</v>
      </c>
      <c r="E209" s="207" t="s">
        <v>945</v>
      </c>
      <c r="F209" s="208" t="s">
        <v>946</v>
      </c>
      <c r="G209" s="209" t="s">
        <v>359</v>
      </c>
      <c r="H209" s="210">
        <v>1</v>
      </c>
      <c r="I209" s="211"/>
      <c r="J209" s="212">
        <f>ROUND(I209*H209,2)</f>
        <v>0</v>
      </c>
      <c r="K209" s="208" t="s">
        <v>19</v>
      </c>
      <c r="L209" s="44"/>
      <c r="M209" s="213" t="s">
        <v>19</v>
      </c>
      <c r="N209" s="214" t="s">
        <v>46</v>
      </c>
      <c r="O209" s="84"/>
      <c r="P209" s="215">
        <f>O209*H209</f>
        <v>0</v>
      </c>
      <c r="Q209" s="215">
        <v>0.24662999999999999</v>
      </c>
      <c r="R209" s="215">
        <f>Q209*H209</f>
        <v>0.24662999999999999</v>
      </c>
      <c r="S209" s="215">
        <v>0</v>
      </c>
      <c r="T209" s="21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7" t="s">
        <v>150</v>
      </c>
      <c r="AT209" s="217" t="s">
        <v>152</v>
      </c>
      <c r="AU209" s="217" t="s">
        <v>79</v>
      </c>
      <c r="AY209" s="17" t="s">
        <v>151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7" t="s">
        <v>150</v>
      </c>
      <c r="BK209" s="218">
        <f>ROUND(I209*H209,2)</f>
        <v>0</v>
      </c>
      <c r="BL209" s="17" t="s">
        <v>150</v>
      </c>
      <c r="BM209" s="217" t="s">
        <v>947</v>
      </c>
    </row>
    <row r="210" s="2" customFormat="1">
      <c r="A210" s="38"/>
      <c r="B210" s="39"/>
      <c r="C210" s="40"/>
      <c r="D210" s="219" t="s">
        <v>157</v>
      </c>
      <c r="E210" s="40"/>
      <c r="F210" s="220" t="s">
        <v>946</v>
      </c>
      <c r="G210" s="40"/>
      <c r="H210" s="40"/>
      <c r="I210" s="221"/>
      <c r="J210" s="40"/>
      <c r="K210" s="40"/>
      <c r="L210" s="44"/>
      <c r="M210" s="222"/>
      <c r="N210" s="223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157</v>
      </c>
      <c r="AU210" s="17" t="s">
        <v>79</v>
      </c>
    </row>
    <row r="211" s="12" customFormat="1">
      <c r="A211" s="12"/>
      <c r="B211" s="224"/>
      <c r="C211" s="225"/>
      <c r="D211" s="219" t="s">
        <v>159</v>
      </c>
      <c r="E211" s="226" t="s">
        <v>564</v>
      </c>
      <c r="F211" s="227" t="s">
        <v>937</v>
      </c>
      <c r="G211" s="225"/>
      <c r="H211" s="228">
        <v>1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4" t="s">
        <v>159</v>
      </c>
      <c r="AU211" s="234" t="s">
        <v>79</v>
      </c>
      <c r="AV211" s="12" t="s">
        <v>86</v>
      </c>
      <c r="AW211" s="12" t="s">
        <v>35</v>
      </c>
      <c r="AX211" s="12" t="s">
        <v>79</v>
      </c>
      <c r="AY211" s="234" t="s">
        <v>151</v>
      </c>
    </row>
    <row r="212" s="2" customFormat="1" ht="16.5" customHeight="1">
      <c r="A212" s="38"/>
      <c r="B212" s="39"/>
      <c r="C212" s="206" t="s">
        <v>171</v>
      </c>
      <c r="D212" s="206" t="s">
        <v>152</v>
      </c>
      <c r="E212" s="207" t="s">
        <v>948</v>
      </c>
      <c r="F212" s="208" t="s">
        <v>949</v>
      </c>
      <c r="G212" s="209" t="s">
        <v>359</v>
      </c>
      <c r="H212" s="210">
        <v>1</v>
      </c>
      <c r="I212" s="211"/>
      <c r="J212" s="212">
        <f>ROUND(I212*H212,2)</f>
        <v>0</v>
      </c>
      <c r="K212" s="208" t="s">
        <v>19</v>
      </c>
      <c r="L212" s="44"/>
      <c r="M212" s="213" t="s">
        <v>19</v>
      </c>
      <c r="N212" s="214" t="s">
        <v>46</v>
      </c>
      <c r="O212" s="84"/>
      <c r="P212" s="215">
        <f>O212*H212</f>
        <v>0</v>
      </c>
      <c r="Q212" s="215">
        <v>0.21734000000000001</v>
      </c>
      <c r="R212" s="215">
        <f>Q212*H212</f>
        <v>0.21734000000000001</v>
      </c>
      <c r="S212" s="215">
        <v>0</v>
      </c>
      <c r="T212" s="21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7" t="s">
        <v>150</v>
      </c>
      <c r="AT212" s="217" t="s">
        <v>152</v>
      </c>
      <c r="AU212" s="217" t="s">
        <v>79</v>
      </c>
      <c r="AY212" s="17" t="s">
        <v>151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7" t="s">
        <v>150</v>
      </c>
      <c r="BK212" s="218">
        <f>ROUND(I212*H212,2)</f>
        <v>0</v>
      </c>
      <c r="BL212" s="17" t="s">
        <v>150</v>
      </c>
      <c r="BM212" s="217" t="s">
        <v>950</v>
      </c>
    </row>
    <row r="213" s="2" customFormat="1">
      <c r="A213" s="38"/>
      <c r="B213" s="39"/>
      <c r="C213" s="40"/>
      <c r="D213" s="219" t="s">
        <v>157</v>
      </c>
      <c r="E213" s="40"/>
      <c r="F213" s="220" t="s">
        <v>949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157</v>
      </c>
      <c r="AU213" s="17" t="s">
        <v>79</v>
      </c>
    </row>
    <row r="214" s="12" customFormat="1">
      <c r="A214" s="12"/>
      <c r="B214" s="224"/>
      <c r="C214" s="225"/>
      <c r="D214" s="219" t="s">
        <v>159</v>
      </c>
      <c r="E214" s="226" t="s">
        <v>951</v>
      </c>
      <c r="F214" s="227" t="s">
        <v>937</v>
      </c>
      <c r="G214" s="225"/>
      <c r="H214" s="228">
        <v>1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4" t="s">
        <v>159</v>
      </c>
      <c r="AU214" s="234" t="s">
        <v>79</v>
      </c>
      <c r="AV214" s="12" t="s">
        <v>86</v>
      </c>
      <c r="AW214" s="12" t="s">
        <v>35</v>
      </c>
      <c r="AX214" s="12" t="s">
        <v>79</v>
      </c>
      <c r="AY214" s="234" t="s">
        <v>151</v>
      </c>
    </row>
    <row r="215" s="11" customFormat="1" ht="25.92" customHeight="1">
      <c r="A215" s="11"/>
      <c r="B215" s="192"/>
      <c r="C215" s="193"/>
      <c r="D215" s="194" t="s">
        <v>72</v>
      </c>
      <c r="E215" s="195" t="s">
        <v>148</v>
      </c>
      <c r="F215" s="195" t="s">
        <v>149</v>
      </c>
      <c r="G215" s="193"/>
      <c r="H215" s="193"/>
      <c r="I215" s="196"/>
      <c r="J215" s="197">
        <f>BK215</f>
        <v>0</v>
      </c>
      <c r="K215" s="193"/>
      <c r="L215" s="198"/>
      <c r="M215" s="199"/>
      <c r="N215" s="200"/>
      <c r="O215" s="200"/>
      <c r="P215" s="201">
        <f>SUM(P216:P279)</f>
        <v>0</v>
      </c>
      <c r="Q215" s="200"/>
      <c r="R215" s="201">
        <f>SUM(R216:R279)</f>
        <v>152.89517388000002</v>
      </c>
      <c r="S215" s="200"/>
      <c r="T215" s="202">
        <f>SUM(T216:T279)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203" t="s">
        <v>150</v>
      </c>
      <c r="AT215" s="204" t="s">
        <v>72</v>
      </c>
      <c r="AU215" s="204" t="s">
        <v>8</v>
      </c>
      <c r="AY215" s="203" t="s">
        <v>151</v>
      </c>
      <c r="BK215" s="205">
        <f>SUM(BK216:BK279)</f>
        <v>0</v>
      </c>
    </row>
    <row r="216" s="2" customFormat="1" ht="16.5" customHeight="1">
      <c r="A216" s="38"/>
      <c r="B216" s="39"/>
      <c r="C216" s="239" t="s">
        <v>79</v>
      </c>
      <c r="D216" s="239" t="s">
        <v>233</v>
      </c>
      <c r="E216" s="240" t="s">
        <v>357</v>
      </c>
      <c r="F216" s="241" t="s">
        <v>358</v>
      </c>
      <c r="G216" s="242" t="s">
        <v>359</v>
      </c>
      <c r="H216" s="243">
        <v>6</v>
      </c>
      <c r="I216" s="244"/>
      <c r="J216" s="245">
        <f>ROUND(I216*H216,2)</f>
        <v>0</v>
      </c>
      <c r="K216" s="241" t="s">
        <v>19</v>
      </c>
      <c r="L216" s="246"/>
      <c r="M216" s="247" t="s">
        <v>19</v>
      </c>
      <c r="N216" s="248" t="s">
        <v>46</v>
      </c>
      <c r="O216" s="84"/>
      <c r="P216" s="215">
        <f>O216*H216</f>
        <v>0</v>
      </c>
      <c r="Q216" s="215">
        <v>0.0061000000000000004</v>
      </c>
      <c r="R216" s="215">
        <f>Q216*H216</f>
        <v>0.036600000000000001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184</v>
      </c>
      <c r="AT216" s="217" t="s">
        <v>233</v>
      </c>
      <c r="AU216" s="217" t="s">
        <v>79</v>
      </c>
      <c r="AY216" s="17" t="s">
        <v>151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150</v>
      </c>
      <c r="BK216" s="218">
        <f>ROUND(I216*H216,2)</f>
        <v>0</v>
      </c>
      <c r="BL216" s="17" t="s">
        <v>150</v>
      </c>
      <c r="BM216" s="217" t="s">
        <v>952</v>
      </c>
    </row>
    <row r="217" s="2" customFormat="1">
      <c r="A217" s="38"/>
      <c r="B217" s="39"/>
      <c r="C217" s="40"/>
      <c r="D217" s="219" t="s">
        <v>157</v>
      </c>
      <c r="E217" s="40"/>
      <c r="F217" s="220" t="s">
        <v>358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157</v>
      </c>
      <c r="AU217" s="17" t="s">
        <v>79</v>
      </c>
    </row>
    <row r="218" s="12" customFormat="1">
      <c r="A218" s="12"/>
      <c r="B218" s="224"/>
      <c r="C218" s="225"/>
      <c r="D218" s="219" t="s">
        <v>159</v>
      </c>
      <c r="E218" s="226" t="s">
        <v>649</v>
      </c>
      <c r="F218" s="227" t="s">
        <v>953</v>
      </c>
      <c r="G218" s="225"/>
      <c r="H218" s="228">
        <v>6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4" t="s">
        <v>159</v>
      </c>
      <c r="AU218" s="234" t="s">
        <v>79</v>
      </c>
      <c r="AV218" s="12" t="s">
        <v>86</v>
      </c>
      <c r="AW218" s="12" t="s">
        <v>35</v>
      </c>
      <c r="AX218" s="12" t="s">
        <v>79</v>
      </c>
      <c r="AY218" s="234" t="s">
        <v>151</v>
      </c>
    </row>
    <row r="219" s="2" customFormat="1" ht="16.5" customHeight="1">
      <c r="A219" s="38"/>
      <c r="B219" s="39"/>
      <c r="C219" s="239" t="s">
        <v>86</v>
      </c>
      <c r="D219" s="239" t="s">
        <v>233</v>
      </c>
      <c r="E219" s="240" t="s">
        <v>363</v>
      </c>
      <c r="F219" s="241" t="s">
        <v>364</v>
      </c>
      <c r="G219" s="242" t="s">
        <v>359</v>
      </c>
      <c r="H219" s="243">
        <v>6</v>
      </c>
      <c r="I219" s="244"/>
      <c r="J219" s="245">
        <f>ROUND(I219*H219,2)</f>
        <v>0</v>
      </c>
      <c r="K219" s="241" t="s">
        <v>19</v>
      </c>
      <c r="L219" s="246"/>
      <c r="M219" s="247" t="s">
        <v>19</v>
      </c>
      <c r="N219" s="248" t="s">
        <v>46</v>
      </c>
      <c r="O219" s="84"/>
      <c r="P219" s="215">
        <f>O219*H219</f>
        <v>0</v>
      </c>
      <c r="Q219" s="215">
        <v>0.0030000000000000001</v>
      </c>
      <c r="R219" s="215">
        <f>Q219*H219</f>
        <v>0.018000000000000002</v>
      </c>
      <c r="S219" s="215">
        <v>0</v>
      </c>
      <c r="T219" s="21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7" t="s">
        <v>184</v>
      </c>
      <c r="AT219" s="217" t="s">
        <v>233</v>
      </c>
      <c r="AU219" s="217" t="s">
        <v>79</v>
      </c>
      <c r="AY219" s="17" t="s">
        <v>151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7" t="s">
        <v>150</v>
      </c>
      <c r="BK219" s="218">
        <f>ROUND(I219*H219,2)</f>
        <v>0</v>
      </c>
      <c r="BL219" s="17" t="s">
        <v>150</v>
      </c>
      <c r="BM219" s="217" t="s">
        <v>954</v>
      </c>
    </row>
    <row r="220" s="2" customFormat="1">
      <c r="A220" s="38"/>
      <c r="B220" s="39"/>
      <c r="C220" s="40"/>
      <c r="D220" s="219" t="s">
        <v>157</v>
      </c>
      <c r="E220" s="40"/>
      <c r="F220" s="220" t="s">
        <v>364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157</v>
      </c>
      <c r="AU220" s="17" t="s">
        <v>79</v>
      </c>
    </row>
    <row r="221" s="12" customFormat="1">
      <c r="A221" s="12"/>
      <c r="B221" s="224"/>
      <c r="C221" s="225"/>
      <c r="D221" s="219" t="s">
        <v>159</v>
      </c>
      <c r="E221" s="226" t="s">
        <v>651</v>
      </c>
      <c r="F221" s="227" t="s">
        <v>953</v>
      </c>
      <c r="G221" s="225"/>
      <c r="H221" s="228">
        <v>6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4" t="s">
        <v>159</v>
      </c>
      <c r="AU221" s="234" t="s">
        <v>79</v>
      </c>
      <c r="AV221" s="12" t="s">
        <v>86</v>
      </c>
      <c r="AW221" s="12" t="s">
        <v>35</v>
      </c>
      <c r="AX221" s="12" t="s">
        <v>79</v>
      </c>
      <c r="AY221" s="234" t="s">
        <v>151</v>
      </c>
    </row>
    <row r="222" s="2" customFormat="1" ht="16.5" customHeight="1">
      <c r="A222" s="38"/>
      <c r="B222" s="39"/>
      <c r="C222" s="239" t="s">
        <v>164</v>
      </c>
      <c r="D222" s="239" t="s">
        <v>233</v>
      </c>
      <c r="E222" s="240" t="s">
        <v>367</v>
      </c>
      <c r="F222" s="241" t="s">
        <v>368</v>
      </c>
      <c r="G222" s="242" t="s">
        <v>359</v>
      </c>
      <c r="H222" s="243">
        <v>6</v>
      </c>
      <c r="I222" s="244"/>
      <c r="J222" s="245">
        <f>ROUND(I222*H222,2)</f>
        <v>0</v>
      </c>
      <c r="K222" s="241" t="s">
        <v>19</v>
      </c>
      <c r="L222" s="246"/>
      <c r="M222" s="247" t="s">
        <v>19</v>
      </c>
      <c r="N222" s="248" t="s">
        <v>46</v>
      </c>
      <c r="O222" s="84"/>
      <c r="P222" s="215">
        <f>O222*H222</f>
        <v>0</v>
      </c>
      <c r="Q222" s="215">
        <v>0.00010000000000000001</v>
      </c>
      <c r="R222" s="215">
        <f>Q222*H222</f>
        <v>0.00060000000000000006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184</v>
      </c>
      <c r="AT222" s="217" t="s">
        <v>233</v>
      </c>
      <c r="AU222" s="217" t="s">
        <v>79</v>
      </c>
      <c r="AY222" s="17" t="s">
        <v>151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150</v>
      </c>
      <c r="BK222" s="218">
        <f>ROUND(I222*H222,2)</f>
        <v>0</v>
      </c>
      <c r="BL222" s="17" t="s">
        <v>150</v>
      </c>
      <c r="BM222" s="217" t="s">
        <v>955</v>
      </c>
    </row>
    <row r="223" s="2" customFormat="1">
      <c r="A223" s="38"/>
      <c r="B223" s="39"/>
      <c r="C223" s="40"/>
      <c r="D223" s="219" t="s">
        <v>157</v>
      </c>
      <c r="E223" s="40"/>
      <c r="F223" s="220" t="s">
        <v>368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157</v>
      </c>
      <c r="AU223" s="17" t="s">
        <v>79</v>
      </c>
    </row>
    <row r="224" s="12" customFormat="1">
      <c r="A224" s="12"/>
      <c r="B224" s="224"/>
      <c r="C224" s="225"/>
      <c r="D224" s="219" t="s">
        <v>159</v>
      </c>
      <c r="E224" s="226" t="s">
        <v>590</v>
      </c>
      <c r="F224" s="227" t="s">
        <v>953</v>
      </c>
      <c r="G224" s="225"/>
      <c r="H224" s="228">
        <v>6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4" t="s">
        <v>159</v>
      </c>
      <c r="AU224" s="234" t="s">
        <v>79</v>
      </c>
      <c r="AV224" s="12" t="s">
        <v>86</v>
      </c>
      <c r="AW224" s="12" t="s">
        <v>35</v>
      </c>
      <c r="AX224" s="12" t="s">
        <v>79</v>
      </c>
      <c r="AY224" s="234" t="s">
        <v>151</v>
      </c>
    </row>
    <row r="225" s="2" customFormat="1" ht="16.5" customHeight="1">
      <c r="A225" s="38"/>
      <c r="B225" s="39"/>
      <c r="C225" s="239" t="s">
        <v>150</v>
      </c>
      <c r="D225" s="239" t="s">
        <v>233</v>
      </c>
      <c r="E225" s="240" t="s">
        <v>371</v>
      </c>
      <c r="F225" s="241" t="s">
        <v>372</v>
      </c>
      <c r="G225" s="242" t="s">
        <v>359</v>
      </c>
      <c r="H225" s="243">
        <v>14</v>
      </c>
      <c r="I225" s="244"/>
      <c r="J225" s="245">
        <f>ROUND(I225*H225,2)</f>
        <v>0</v>
      </c>
      <c r="K225" s="241" t="s">
        <v>19</v>
      </c>
      <c r="L225" s="246"/>
      <c r="M225" s="247" t="s">
        <v>19</v>
      </c>
      <c r="N225" s="248" t="s">
        <v>46</v>
      </c>
      <c r="O225" s="84"/>
      <c r="P225" s="215">
        <f>O225*H225</f>
        <v>0</v>
      </c>
      <c r="Q225" s="215">
        <v>0.00035</v>
      </c>
      <c r="R225" s="215">
        <f>Q225*H225</f>
        <v>0.0048999999999999998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184</v>
      </c>
      <c r="AT225" s="217" t="s">
        <v>233</v>
      </c>
      <c r="AU225" s="217" t="s">
        <v>79</v>
      </c>
      <c r="AY225" s="17" t="s">
        <v>151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150</v>
      </c>
      <c r="BK225" s="218">
        <f>ROUND(I225*H225,2)</f>
        <v>0</v>
      </c>
      <c r="BL225" s="17" t="s">
        <v>150</v>
      </c>
      <c r="BM225" s="217" t="s">
        <v>956</v>
      </c>
    </row>
    <row r="226" s="2" customFormat="1">
      <c r="A226" s="38"/>
      <c r="B226" s="39"/>
      <c r="C226" s="40"/>
      <c r="D226" s="219" t="s">
        <v>157</v>
      </c>
      <c r="E226" s="40"/>
      <c r="F226" s="220" t="s">
        <v>372</v>
      </c>
      <c r="G226" s="40"/>
      <c r="H226" s="40"/>
      <c r="I226" s="221"/>
      <c r="J226" s="40"/>
      <c r="K226" s="40"/>
      <c r="L226" s="44"/>
      <c r="M226" s="222"/>
      <c r="N226" s="22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157</v>
      </c>
      <c r="AU226" s="17" t="s">
        <v>79</v>
      </c>
    </row>
    <row r="227" s="12" customFormat="1">
      <c r="A227" s="12"/>
      <c r="B227" s="224"/>
      <c r="C227" s="225"/>
      <c r="D227" s="219" t="s">
        <v>159</v>
      </c>
      <c r="E227" s="226" t="s">
        <v>618</v>
      </c>
      <c r="F227" s="227" t="s">
        <v>957</v>
      </c>
      <c r="G227" s="225"/>
      <c r="H227" s="228">
        <v>14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4" t="s">
        <v>159</v>
      </c>
      <c r="AU227" s="234" t="s">
        <v>79</v>
      </c>
      <c r="AV227" s="12" t="s">
        <v>86</v>
      </c>
      <c r="AW227" s="12" t="s">
        <v>35</v>
      </c>
      <c r="AX227" s="12" t="s">
        <v>79</v>
      </c>
      <c r="AY227" s="234" t="s">
        <v>151</v>
      </c>
    </row>
    <row r="228" s="2" customFormat="1" ht="16.5" customHeight="1">
      <c r="A228" s="38"/>
      <c r="B228" s="39"/>
      <c r="C228" s="239" t="s">
        <v>171</v>
      </c>
      <c r="D228" s="239" t="s">
        <v>233</v>
      </c>
      <c r="E228" s="240" t="s">
        <v>958</v>
      </c>
      <c r="F228" s="241" t="s">
        <v>959</v>
      </c>
      <c r="G228" s="242" t="s">
        <v>359</v>
      </c>
      <c r="H228" s="243">
        <v>1</v>
      </c>
      <c r="I228" s="244"/>
      <c r="J228" s="245">
        <f>ROUND(I228*H228,2)</f>
        <v>0</v>
      </c>
      <c r="K228" s="241" t="s">
        <v>19</v>
      </c>
      <c r="L228" s="246"/>
      <c r="M228" s="247" t="s">
        <v>19</v>
      </c>
      <c r="N228" s="248" t="s">
        <v>46</v>
      </c>
      <c r="O228" s="84"/>
      <c r="P228" s="215">
        <f>O228*H228</f>
        <v>0</v>
      </c>
      <c r="Q228" s="215">
        <v>0.0040000000000000001</v>
      </c>
      <c r="R228" s="215">
        <f>Q228*H228</f>
        <v>0.0040000000000000001</v>
      </c>
      <c r="S228" s="215">
        <v>0</v>
      </c>
      <c r="T228" s="21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7" t="s">
        <v>184</v>
      </c>
      <c r="AT228" s="217" t="s">
        <v>233</v>
      </c>
      <c r="AU228" s="217" t="s">
        <v>79</v>
      </c>
      <c r="AY228" s="17" t="s">
        <v>151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7" t="s">
        <v>150</v>
      </c>
      <c r="BK228" s="218">
        <f>ROUND(I228*H228,2)</f>
        <v>0</v>
      </c>
      <c r="BL228" s="17" t="s">
        <v>150</v>
      </c>
      <c r="BM228" s="217" t="s">
        <v>960</v>
      </c>
    </row>
    <row r="229" s="2" customFormat="1">
      <c r="A229" s="38"/>
      <c r="B229" s="39"/>
      <c r="C229" s="40"/>
      <c r="D229" s="219" t="s">
        <v>157</v>
      </c>
      <c r="E229" s="40"/>
      <c r="F229" s="220" t="s">
        <v>959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157</v>
      </c>
      <c r="AU229" s="17" t="s">
        <v>79</v>
      </c>
    </row>
    <row r="230" s="12" customFormat="1">
      <c r="A230" s="12"/>
      <c r="B230" s="224"/>
      <c r="C230" s="225"/>
      <c r="D230" s="219" t="s">
        <v>159</v>
      </c>
      <c r="E230" s="226" t="s">
        <v>661</v>
      </c>
      <c r="F230" s="227" t="s">
        <v>961</v>
      </c>
      <c r="G230" s="225"/>
      <c r="H230" s="228">
        <v>1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4" t="s">
        <v>159</v>
      </c>
      <c r="AU230" s="234" t="s">
        <v>79</v>
      </c>
      <c r="AV230" s="12" t="s">
        <v>86</v>
      </c>
      <c r="AW230" s="12" t="s">
        <v>35</v>
      </c>
      <c r="AX230" s="12" t="s">
        <v>79</v>
      </c>
      <c r="AY230" s="234" t="s">
        <v>151</v>
      </c>
    </row>
    <row r="231" s="2" customFormat="1" ht="16.5" customHeight="1">
      <c r="A231" s="38"/>
      <c r="B231" s="39"/>
      <c r="C231" s="239" t="s">
        <v>176</v>
      </c>
      <c r="D231" s="239" t="s">
        <v>233</v>
      </c>
      <c r="E231" s="240" t="s">
        <v>381</v>
      </c>
      <c r="F231" s="241" t="s">
        <v>382</v>
      </c>
      <c r="G231" s="242" t="s">
        <v>359</v>
      </c>
      <c r="H231" s="243">
        <v>2</v>
      </c>
      <c r="I231" s="244"/>
      <c r="J231" s="245">
        <f>ROUND(I231*H231,2)</f>
        <v>0</v>
      </c>
      <c r="K231" s="241" t="s">
        <v>19</v>
      </c>
      <c r="L231" s="246"/>
      <c r="M231" s="247" t="s">
        <v>19</v>
      </c>
      <c r="N231" s="248" t="s">
        <v>46</v>
      </c>
      <c r="O231" s="84"/>
      <c r="P231" s="215">
        <f>O231*H231</f>
        <v>0</v>
      </c>
      <c r="Q231" s="215">
        <v>0.0025000000000000001</v>
      </c>
      <c r="R231" s="215">
        <f>Q231*H231</f>
        <v>0.0050000000000000001</v>
      </c>
      <c r="S231" s="215">
        <v>0</v>
      </c>
      <c r="T231" s="21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7" t="s">
        <v>184</v>
      </c>
      <c r="AT231" s="217" t="s">
        <v>233</v>
      </c>
      <c r="AU231" s="217" t="s">
        <v>79</v>
      </c>
      <c r="AY231" s="17" t="s">
        <v>151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7" t="s">
        <v>150</v>
      </c>
      <c r="BK231" s="218">
        <f>ROUND(I231*H231,2)</f>
        <v>0</v>
      </c>
      <c r="BL231" s="17" t="s">
        <v>150</v>
      </c>
      <c r="BM231" s="217" t="s">
        <v>962</v>
      </c>
    </row>
    <row r="232" s="2" customFormat="1">
      <c r="A232" s="38"/>
      <c r="B232" s="39"/>
      <c r="C232" s="40"/>
      <c r="D232" s="219" t="s">
        <v>157</v>
      </c>
      <c r="E232" s="40"/>
      <c r="F232" s="220" t="s">
        <v>382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157</v>
      </c>
      <c r="AU232" s="17" t="s">
        <v>79</v>
      </c>
    </row>
    <row r="233" s="12" customFormat="1">
      <c r="A233" s="12"/>
      <c r="B233" s="224"/>
      <c r="C233" s="225"/>
      <c r="D233" s="219" t="s">
        <v>159</v>
      </c>
      <c r="E233" s="226" t="s">
        <v>605</v>
      </c>
      <c r="F233" s="227" t="s">
        <v>963</v>
      </c>
      <c r="G233" s="225"/>
      <c r="H233" s="228">
        <v>2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4" t="s">
        <v>159</v>
      </c>
      <c r="AU233" s="234" t="s">
        <v>79</v>
      </c>
      <c r="AV233" s="12" t="s">
        <v>86</v>
      </c>
      <c r="AW233" s="12" t="s">
        <v>35</v>
      </c>
      <c r="AX233" s="12" t="s">
        <v>79</v>
      </c>
      <c r="AY233" s="234" t="s">
        <v>151</v>
      </c>
    </row>
    <row r="234" s="2" customFormat="1" ht="16.5" customHeight="1">
      <c r="A234" s="38"/>
      <c r="B234" s="39"/>
      <c r="C234" s="239" t="s">
        <v>180</v>
      </c>
      <c r="D234" s="239" t="s">
        <v>233</v>
      </c>
      <c r="E234" s="240" t="s">
        <v>386</v>
      </c>
      <c r="F234" s="241" t="s">
        <v>387</v>
      </c>
      <c r="G234" s="242" t="s">
        <v>359</v>
      </c>
      <c r="H234" s="243">
        <v>3</v>
      </c>
      <c r="I234" s="244"/>
      <c r="J234" s="245">
        <f>ROUND(I234*H234,2)</f>
        <v>0</v>
      </c>
      <c r="K234" s="241" t="s">
        <v>19</v>
      </c>
      <c r="L234" s="246"/>
      <c r="M234" s="247" t="s">
        <v>19</v>
      </c>
      <c r="N234" s="248" t="s">
        <v>46</v>
      </c>
      <c r="O234" s="84"/>
      <c r="P234" s="215">
        <f>O234*H234</f>
        <v>0</v>
      </c>
      <c r="Q234" s="215">
        <v>0.0035000000000000001</v>
      </c>
      <c r="R234" s="215">
        <f>Q234*H234</f>
        <v>0.010500000000000001</v>
      </c>
      <c r="S234" s="215">
        <v>0</v>
      </c>
      <c r="T234" s="21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7" t="s">
        <v>184</v>
      </c>
      <c r="AT234" s="217" t="s">
        <v>233</v>
      </c>
      <c r="AU234" s="217" t="s">
        <v>79</v>
      </c>
      <c r="AY234" s="17" t="s">
        <v>151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7" t="s">
        <v>150</v>
      </c>
      <c r="BK234" s="218">
        <f>ROUND(I234*H234,2)</f>
        <v>0</v>
      </c>
      <c r="BL234" s="17" t="s">
        <v>150</v>
      </c>
      <c r="BM234" s="217" t="s">
        <v>964</v>
      </c>
    </row>
    <row r="235" s="2" customFormat="1">
      <c r="A235" s="38"/>
      <c r="B235" s="39"/>
      <c r="C235" s="40"/>
      <c r="D235" s="219" t="s">
        <v>157</v>
      </c>
      <c r="E235" s="40"/>
      <c r="F235" s="220" t="s">
        <v>387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157</v>
      </c>
      <c r="AU235" s="17" t="s">
        <v>79</v>
      </c>
    </row>
    <row r="236" s="2" customFormat="1" ht="16.5" customHeight="1">
      <c r="A236" s="38"/>
      <c r="B236" s="39"/>
      <c r="C236" s="239" t="s">
        <v>184</v>
      </c>
      <c r="D236" s="239" t="s">
        <v>233</v>
      </c>
      <c r="E236" s="240" t="s">
        <v>392</v>
      </c>
      <c r="F236" s="241" t="s">
        <v>393</v>
      </c>
      <c r="G236" s="242" t="s">
        <v>359</v>
      </c>
      <c r="H236" s="243">
        <v>1</v>
      </c>
      <c r="I236" s="244"/>
      <c r="J236" s="245">
        <f>ROUND(I236*H236,2)</f>
        <v>0</v>
      </c>
      <c r="K236" s="241" t="s">
        <v>19</v>
      </c>
      <c r="L236" s="246"/>
      <c r="M236" s="247" t="s">
        <v>19</v>
      </c>
      <c r="N236" s="248" t="s">
        <v>46</v>
      </c>
      <c r="O236" s="84"/>
      <c r="P236" s="215">
        <f>O236*H236</f>
        <v>0</v>
      </c>
      <c r="Q236" s="215">
        <v>0.0025000000000000001</v>
      </c>
      <c r="R236" s="215">
        <f>Q236*H236</f>
        <v>0.0025000000000000001</v>
      </c>
      <c r="S236" s="215">
        <v>0</v>
      </c>
      <c r="T236" s="21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7" t="s">
        <v>184</v>
      </c>
      <c r="AT236" s="217" t="s">
        <v>233</v>
      </c>
      <c r="AU236" s="217" t="s">
        <v>79</v>
      </c>
      <c r="AY236" s="17" t="s">
        <v>151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7" t="s">
        <v>150</v>
      </c>
      <c r="BK236" s="218">
        <f>ROUND(I236*H236,2)</f>
        <v>0</v>
      </c>
      <c r="BL236" s="17" t="s">
        <v>150</v>
      </c>
      <c r="BM236" s="217" t="s">
        <v>965</v>
      </c>
    </row>
    <row r="237" s="2" customFormat="1">
      <c r="A237" s="38"/>
      <c r="B237" s="39"/>
      <c r="C237" s="40"/>
      <c r="D237" s="219" t="s">
        <v>157</v>
      </c>
      <c r="E237" s="40"/>
      <c r="F237" s="220" t="s">
        <v>393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157</v>
      </c>
      <c r="AU237" s="17" t="s">
        <v>79</v>
      </c>
    </row>
    <row r="238" s="12" customFormat="1">
      <c r="A238" s="12"/>
      <c r="B238" s="224"/>
      <c r="C238" s="225"/>
      <c r="D238" s="219" t="s">
        <v>159</v>
      </c>
      <c r="E238" s="226" t="s">
        <v>597</v>
      </c>
      <c r="F238" s="227" t="s">
        <v>966</v>
      </c>
      <c r="G238" s="225"/>
      <c r="H238" s="228">
        <v>1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34" t="s">
        <v>159</v>
      </c>
      <c r="AU238" s="234" t="s">
        <v>79</v>
      </c>
      <c r="AV238" s="12" t="s">
        <v>86</v>
      </c>
      <c r="AW238" s="12" t="s">
        <v>35</v>
      </c>
      <c r="AX238" s="12" t="s">
        <v>79</v>
      </c>
      <c r="AY238" s="234" t="s">
        <v>151</v>
      </c>
    </row>
    <row r="239" s="2" customFormat="1" ht="16.5" customHeight="1">
      <c r="A239" s="38"/>
      <c r="B239" s="39"/>
      <c r="C239" s="239" t="s">
        <v>188</v>
      </c>
      <c r="D239" s="239" t="s">
        <v>233</v>
      </c>
      <c r="E239" s="240" t="s">
        <v>967</v>
      </c>
      <c r="F239" s="241" t="s">
        <v>968</v>
      </c>
      <c r="G239" s="242" t="s">
        <v>310</v>
      </c>
      <c r="H239" s="243">
        <v>153</v>
      </c>
      <c r="I239" s="244"/>
      <c r="J239" s="245">
        <f>ROUND(I239*H239,2)</f>
        <v>0</v>
      </c>
      <c r="K239" s="241" t="s">
        <v>19</v>
      </c>
      <c r="L239" s="246"/>
      <c r="M239" s="247" t="s">
        <v>19</v>
      </c>
      <c r="N239" s="248" t="s">
        <v>46</v>
      </c>
      <c r="O239" s="84"/>
      <c r="P239" s="215">
        <f>O239*H239</f>
        <v>0</v>
      </c>
      <c r="Q239" s="215">
        <v>0.045999999999999999</v>
      </c>
      <c r="R239" s="215">
        <f>Q239*H239</f>
        <v>7.0380000000000003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184</v>
      </c>
      <c r="AT239" s="217" t="s">
        <v>233</v>
      </c>
      <c r="AU239" s="217" t="s">
        <v>79</v>
      </c>
      <c r="AY239" s="17" t="s">
        <v>151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150</v>
      </c>
      <c r="BK239" s="218">
        <f>ROUND(I239*H239,2)</f>
        <v>0</v>
      </c>
      <c r="BL239" s="17" t="s">
        <v>150</v>
      </c>
      <c r="BM239" s="217" t="s">
        <v>969</v>
      </c>
    </row>
    <row r="240" s="2" customFormat="1">
      <c r="A240" s="38"/>
      <c r="B240" s="39"/>
      <c r="C240" s="40"/>
      <c r="D240" s="219" t="s">
        <v>157</v>
      </c>
      <c r="E240" s="40"/>
      <c r="F240" s="220" t="s">
        <v>968</v>
      </c>
      <c r="G240" s="40"/>
      <c r="H240" s="40"/>
      <c r="I240" s="221"/>
      <c r="J240" s="40"/>
      <c r="K240" s="40"/>
      <c r="L240" s="44"/>
      <c r="M240" s="222"/>
      <c r="N240" s="22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157</v>
      </c>
      <c r="AU240" s="17" t="s">
        <v>79</v>
      </c>
    </row>
    <row r="241" s="12" customFormat="1">
      <c r="A241" s="12"/>
      <c r="B241" s="224"/>
      <c r="C241" s="225"/>
      <c r="D241" s="219" t="s">
        <v>159</v>
      </c>
      <c r="E241" s="226" t="s">
        <v>623</v>
      </c>
      <c r="F241" s="227" t="s">
        <v>970</v>
      </c>
      <c r="G241" s="225"/>
      <c r="H241" s="228">
        <v>153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4" t="s">
        <v>159</v>
      </c>
      <c r="AU241" s="234" t="s">
        <v>79</v>
      </c>
      <c r="AV241" s="12" t="s">
        <v>86</v>
      </c>
      <c r="AW241" s="12" t="s">
        <v>35</v>
      </c>
      <c r="AX241" s="12" t="s">
        <v>79</v>
      </c>
      <c r="AY241" s="234" t="s">
        <v>151</v>
      </c>
    </row>
    <row r="242" s="2" customFormat="1" ht="16.5" customHeight="1">
      <c r="A242" s="38"/>
      <c r="B242" s="39"/>
      <c r="C242" s="239" t="s">
        <v>194</v>
      </c>
      <c r="D242" s="239" t="s">
        <v>233</v>
      </c>
      <c r="E242" s="240" t="s">
        <v>620</v>
      </c>
      <c r="F242" s="241" t="s">
        <v>621</v>
      </c>
      <c r="G242" s="242" t="s">
        <v>310</v>
      </c>
      <c r="H242" s="243">
        <v>21.5</v>
      </c>
      <c r="I242" s="244"/>
      <c r="J242" s="245">
        <f>ROUND(I242*H242,2)</f>
        <v>0</v>
      </c>
      <c r="K242" s="241" t="s">
        <v>19</v>
      </c>
      <c r="L242" s="246"/>
      <c r="M242" s="247" t="s">
        <v>19</v>
      </c>
      <c r="N242" s="248" t="s">
        <v>46</v>
      </c>
      <c r="O242" s="84"/>
      <c r="P242" s="215">
        <f>O242*H242</f>
        <v>0</v>
      </c>
      <c r="Q242" s="215">
        <v>0.048300000000000003</v>
      </c>
      <c r="R242" s="215">
        <f>Q242*H242</f>
        <v>1.0384500000000001</v>
      </c>
      <c r="S242" s="215">
        <v>0</v>
      </c>
      <c r="T242" s="21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7" t="s">
        <v>184</v>
      </c>
      <c r="AT242" s="217" t="s">
        <v>233</v>
      </c>
      <c r="AU242" s="217" t="s">
        <v>79</v>
      </c>
      <c r="AY242" s="17" t="s">
        <v>151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7" t="s">
        <v>150</v>
      </c>
      <c r="BK242" s="218">
        <f>ROUND(I242*H242,2)</f>
        <v>0</v>
      </c>
      <c r="BL242" s="17" t="s">
        <v>150</v>
      </c>
      <c r="BM242" s="217" t="s">
        <v>971</v>
      </c>
    </row>
    <row r="243" s="2" customFormat="1">
      <c r="A243" s="38"/>
      <c r="B243" s="39"/>
      <c r="C243" s="40"/>
      <c r="D243" s="219" t="s">
        <v>157</v>
      </c>
      <c r="E243" s="40"/>
      <c r="F243" s="220" t="s">
        <v>621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157</v>
      </c>
      <c r="AU243" s="17" t="s">
        <v>79</v>
      </c>
    </row>
    <row r="244" s="12" customFormat="1">
      <c r="A244" s="12"/>
      <c r="B244" s="224"/>
      <c r="C244" s="225"/>
      <c r="D244" s="219" t="s">
        <v>159</v>
      </c>
      <c r="E244" s="226" t="s">
        <v>636</v>
      </c>
      <c r="F244" s="227" t="s">
        <v>972</v>
      </c>
      <c r="G244" s="225"/>
      <c r="H244" s="228">
        <v>21.5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4" t="s">
        <v>159</v>
      </c>
      <c r="AU244" s="234" t="s">
        <v>79</v>
      </c>
      <c r="AV244" s="12" t="s">
        <v>86</v>
      </c>
      <c r="AW244" s="12" t="s">
        <v>35</v>
      </c>
      <c r="AX244" s="12" t="s">
        <v>79</v>
      </c>
      <c r="AY244" s="234" t="s">
        <v>151</v>
      </c>
    </row>
    <row r="245" s="2" customFormat="1" ht="16.5" customHeight="1">
      <c r="A245" s="38"/>
      <c r="B245" s="39"/>
      <c r="C245" s="239" t="s">
        <v>198</v>
      </c>
      <c r="D245" s="239" t="s">
        <v>233</v>
      </c>
      <c r="E245" s="240" t="s">
        <v>625</v>
      </c>
      <c r="F245" s="241" t="s">
        <v>626</v>
      </c>
      <c r="G245" s="242" t="s">
        <v>310</v>
      </c>
      <c r="H245" s="243">
        <v>5</v>
      </c>
      <c r="I245" s="244"/>
      <c r="J245" s="245">
        <f>ROUND(I245*H245,2)</f>
        <v>0</v>
      </c>
      <c r="K245" s="241" t="s">
        <v>19</v>
      </c>
      <c r="L245" s="246"/>
      <c r="M245" s="247" t="s">
        <v>19</v>
      </c>
      <c r="N245" s="248" t="s">
        <v>46</v>
      </c>
      <c r="O245" s="84"/>
      <c r="P245" s="215">
        <f>O245*H245</f>
        <v>0</v>
      </c>
      <c r="Q245" s="215">
        <v>0.065670000000000006</v>
      </c>
      <c r="R245" s="215">
        <f>Q245*H245</f>
        <v>0.32835000000000003</v>
      </c>
      <c r="S245" s="215">
        <v>0</v>
      </c>
      <c r="T245" s="21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184</v>
      </c>
      <c r="AT245" s="217" t="s">
        <v>233</v>
      </c>
      <c r="AU245" s="217" t="s">
        <v>79</v>
      </c>
      <c r="AY245" s="17" t="s">
        <v>151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150</v>
      </c>
      <c r="BK245" s="218">
        <f>ROUND(I245*H245,2)</f>
        <v>0</v>
      </c>
      <c r="BL245" s="17" t="s">
        <v>150</v>
      </c>
      <c r="BM245" s="217" t="s">
        <v>973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626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79</v>
      </c>
    </row>
    <row r="247" s="12" customFormat="1">
      <c r="A247" s="12"/>
      <c r="B247" s="224"/>
      <c r="C247" s="225"/>
      <c r="D247" s="219" t="s">
        <v>159</v>
      </c>
      <c r="E247" s="226" t="s">
        <v>628</v>
      </c>
      <c r="F247" s="227" t="s">
        <v>974</v>
      </c>
      <c r="G247" s="225"/>
      <c r="H247" s="228">
        <v>5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4" t="s">
        <v>159</v>
      </c>
      <c r="AU247" s="234" t="s">
        <v>79</v>
      </c>
      <c r="AV247" s="12" t="s">
        <v>86</v>
      </c>
      <c r="AW247" s="12" t="s">
        <v>35</v>
      </c>
      <c r="AX247" s="12" t="s">
        <v>79</v>
      </c>
      <c r="AY247" s="234" t="s">
        <v>151</v>
      </c>
    </row>
    <row r="248" s="2" customFormat="1" ht="16.5" customHeight="1">
      <c r="A248" s="38"/>
      <c r="B248" s="39"/>
      <c r="C248" s="239" t="s">
        <v>202</v>
      </c>
      <c r="D248" s="239" t="s">
        <v>233</v>
      </c>
      <c r="E248" s="240" t="s">
        <v>630</v>
      </c>
      <c r="F248" s="241" t="s">
        <v>631</v>
      </c>
      <c r="G248" s="242" t="s">
        <v>310</v>
      </c>
      <c r="H248" s="243">
        <v>210.5</v>
      </c>
      <c r="I248" s="244"/>
      <c r="J248" s="245">
        <f>ROUND(I248*H248,2)</f>
        <v>0</v>
      </c>
      <c r="K248" s="241" t="s">
        <v>19</v>
      </c>
      <c r="L248" s="246"/>
      <c r="M248" s="247" t="s">
        <v>19</v>
      </c>
      <c r="N248" s="248" t="s">
        <v>46</v>
      </c>
      <c r="O248" s="84"/>
      <c r="P248" s="215">
        <f>O248*H248</f>
        <v>0</v>
      </c>
      <c r="Q248" s="215">
        <v>0.080000000000000002</v>
      </c>
      <c r="R248" s="215">
        <f>Q248*H248</f>
        <v>16.84</v>
      </c>
      <c r="S248" s="215">
        <v>0</v>
      </c>
      <c r="T248" s="21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7" t="s">
        <v>184</v>
      </c>
      <c r="AT248" s="217" t="s">
        <v>233</v>
      </c>
      <c r="AU248" s="217" t="s">
        <v>79</v>
      </c>
      <c r="AY248" s="17" t="s">
        <v>151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7" t="s">
        <v>150</v>
      </c>
      <c r="BK248" s="218">
        <f>ROUND(I248*H248,2)</f>
        <v>0</v>
      </c>
      <c r="BL248" s="17" t="s">
        <v>150</v>
      </c>
      <c r="BM248" s="217" t="s">
        <v>975</v>
      </c>
    </row>
    <row r="249" s="2" customFormat="1">
      <c r="A249" s="38"/>
      <c r="B249" s="39"/>
      <c r="C249" s="40"/>
      <c r="D249" s="219" t="s">
        <v>157</v>
      </c>
      <c r="E249" s="40"/>
      <c r="F249" s="220" t="s">
        <v>631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157</v>
      </c>
      <c r="AU249" s="17" t="s">
        <v>79</v>
      </c>
    </row>
    <row r="250" s="12" customFormat="1">
      <c r="A250" s="12"/>
      <c r="B250" s="224"/>
      <c r="C250" s="225"/>
      <c r="D250" s="219" t="s">
        <v>159</v>
      </c>
      <c r="E250" s="226" t="s">
        <v>673</v>
      </c>
      <c r="F250" s="227" t="s">
        <v>976</v>
      </c>
      <c r="G250" s="225"/>
      <c r="H250" s="228">
        <v>210.5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4" t="s">
        <v>159</v>
      </c>
      <c r="AU250" s="234" t="s">
        <v>79</v>
      </c>
      <c r="AV250" s="12" t="s">
        <v>86</v>
      </c>
      <c r="AW250" s="12" t="s">
        <v>35</v>
      </c>
      <c r="AX250" s="12" t="s">
        <v>79</v>
      </c>
      <c r="AY250" s="234" t="s">
        <v>151</v>
      </c>
    </row>
    <row r="251" s="2" customFormat="1" ht="16.5" customHeight="1">
      <c r="A251" s="38"/>
      <c r="B251" s="39"/>
      <c r="C251" s="239" t="s">
        <v>206</v>
      </c>
      <c r="D251" s="239" t="s">
        <v>233</v>
      </c>
      <c r="E251" s="240" t="s">
        <v>977</v>
      </c>
      <c r="F251" s="241" t="s">
        <v>978</v>
      </c>
      <c r="G251" s="242" t="s">
        <v>310</v>
      </c>
      <c r="H251" s="243">
        <v>8.1999999999999993</v>
      </c>
      <c r="I251" s="244"/>
      <c r="J251" s="245">
        <f>ROUND(I251*H251,2)</f>
        <v>0</v>
      </c>
      <c r="K251" s="241" t="s">
        <v>19</v>
      </c>
      <c r="L251" s="246"/>
      <c r="M251" s="247" t="s">
        <v>19</v>
      </c>
      <c r="N251" s="248" t="s">
        <v>46</v>
      </c>
      <c r="O251" s="84"/>
      <c r="P251" s="215">
        <f>O251*H251</f>
        <v>0</v>
      </c>
      <c r="Q251" s="215">
        <v>0.10199999999999999</v>
      </c>
      <c r="R251" s="215">
        <f>Q251*H251</f>
        <v>0.83639999999999992</v>
      </c>
      <c r="S251" s="215">
        <v>0</v>
      </c>
      <c r="T251" s="21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7" t="s">
        <v>184</v>
      </c>
      <c r="AT251" s="217" t="s">
        <v>233</v>
      </c>
      <c r="AU251" s="217" t="s">
        <v>79</v>
      </c>
      <c r="AY251" s="17" t="s">
        <v>151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7" t="s">
        <v>150</v>
      </c>
      <c r="BK251" s="218">
        <f>ROUND(I251*H251,2)</f>
        <v>0</v>
      </c>
      <c r="BL251" s="17" t="s">
        <v>150</v>
      </c>
      <c r="BM251" s="217" t="s">
        <v>979</v>
      </c>
    </row>
    <row r="252" s="2" customFormat="1">
      <c r="A252" s="38"/>
      <c r="B252" s="39"/>
      <c r="C252" s="40"/>
      <c r="D252" s="219" t="s">
        <v>157</v>
      </c>
      <c r="E252" s="40"/>
      <c r="F252" s="220" t="s">
        <v>978</v>
      </c>
      <c r="G252" s="40"/>
      <c r="H252" s="40"/>
      <c r="I252" s="221"/>
      <c r="J252" s="40"/>
      <c r="K252" s="40"/>
      <c r="L252" s="44"/>
      <c r="M252" s="222"/>
      <c r="N252" s="22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157</v>
      </c>
      <c r="AU252" s="17" t="s">
        <v>79</v>
      </c>
    </row>
    <row r="253" s="12" customFormat="1">
      <c r="A253" s="12"/>
      <c r="B253" s="224"/>
      <c r="C253" s="225"/>
      <c r="D253" s="219" t="s">
        <v>159</v>
      </c>
      <c r="E253" s="226" t="s">
        <v>669</v>
      </c>
      <c r="F253" s="227" t="s">
        <v>980</v>
      </c>
      <c r="G253" s="225"/>
      <c r="H253" s="228">
        <v>8.1999999999999993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4" t="s">
        <v>159</v>
      </c>
      <c r="AU253" s="234" t="s">
        <v>79</v>
      </c>
      <c r="AV253" s="12" t="s">
        <v>86</v>
      </c>
      <c r="AW253" s="12" t="s">
        <v>35</v>
      </c>
      <c r="AX253" s="12" t="s">
        <v>79</v>
      </c>
      <c r="AY253" s="234" t="s">
        <v>151</v>
      </c>
    </row>
    <row r="254" s="2" customFormat="1" ht="16.5" customHeight="1">
      <c r="A254" s="38"/>
      <c r="B254" s="39"/>
      <c r="C254" s="239" t="s">
        <v>210</v>
      </c>
      <c r="D254" s="239" t="s">
        <v>233</v>
      </c>
      <c r="E254" s="240" t="s">
        <v>633</v>
      </c>
      <c r="F254" s="241" t="s">
        <v>634</v>
      </c>
      <c r="G254" s="242" t="s">
        <v>310</v>
      </c>
      <c r="H254" s="243">
        <v>32</v>
      </c>
      <c r="I254" s="244"/>
      <c r="J254" s="245">
        <f>ROUND(I254*H254,2)</f>
        <v>0</v>
      </c>
      <c r="K254" s="241" t="s">
        <v>19</v>
      </c>
      <c r="L254" s="246"/>
      <c r="M254" s="247" t="s">
        <v>19</v>
      </c>
      <c r="N254" s="248" t="s">
        <v>46</v>
      </c>
      <c r="O254" s="84"/>
      <c r="P254" s="215">
        <f>O254*H254</f>
        <v>0</v>
      </c>
      <c r="Q254" s="215">
        <v>0.048000000000000001</v>
      </c>
      <c r="R254" s="215">
        <f>Q254*H254</f>
        <v>1.536</v>
      </c>
      <c r="S254" s="215">
        <v>0</v>
      </c>
      <c r="T254" s="21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184</v>
      </c>
      <c r="AT254" s="217" t="s">
        <v>233</v>
      </c>
      <c r="AU254" s="217" t="s">
        <v>79</v>
      </c>
      <c r="AY254" s="17" t="s">
        <v>151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150</v>
      </c>
      <c r="BK254" s="218">
        <f>ROUND(I254*H254,2)</f>
        <v>0</v>
      </c>
      <c r="BL254" s="17" t="s">
        <v>150</v>
      </c>
      <c r="BM254" s="217" t="s">
        <v>981</v>
      </c>
    </row>
    <row r="255" s="2" customFormat="1">
      <c r="A255" s="38"/>
      <c r="B255" s="39"/>
      <c r="C255" s="40"/>
      <c r="D255" s="219" t="s">
        <v>157</v>
      </c>
      <c r="E255" s="40"/>
      <c r="F255" s="220" t="s">
        <v>634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157</v>
      </c>
      <c r="AU255" s="17" t="s">
        <v>79</v>
      </c>
    </row>
    <row r="256" s="12" customFormat="1">
      <c r="A256" s="12"/>
      <c r="B256" s="224"/>
      <c r="C256" s="225"/>
      <c r="D256" s="219" t="s">
        <v>159</v>
      </c>
      <c r="E256" s="226" t="s">
        <v>829</v>
      </c>
      <c r="F256" s="227" t="s">
        <v>982</v>
      </c>
      <c r="G256" s="225"/>
      <c r="H256" s="228">
        <v>32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4" t="s">
        <v>159</v>
      </c>
      <c r="AU256" s="234" t="s">
        <v>79</v>
      </c>
      <c r="AV256" s="12" t="s">
        <v>86</v>
      </c>
      <c r="AW256" s="12" t="s">
        <v>35</v>
      </c>
      <c r="AX256" s="12" t="s">
        <v>79</v>
      </c>
      <c r="AY256" s="234" t="s">
        <v>151</v>
      </c>
    </row>
    <row r="257" s="2" customFormat="1" ht="16.5" customHeight="1">
      <c r="A257" s="38"/>
      <c r="B257" s="39"/>
      <c r="C257" s="239" t="s">
        <v>214</v>
      </c>
      <c r="D257" s="239" t="s">
        <v>233</v>
      </c>
      <c r="E257" s="240" t="s">
        <v>983</v>
      </c>
      <c r="F257" s="241" t="s">
        <v>984</v>
      </c>
      <c r="G257" s="242" t="s">
        <v>310</v>
      </c>
      <c r="H257" s="243">
        <v>11.5</v>
      </c>
      <c r="I257" s="244"/>
      <c r="J257" s="245">
        <f>ROUND(I257*H257,2)</f>
        <v>0</v>
      </c>
      <c r="K257" s="241" t="s">
        <v>19</v>
      </c>
      <c r="L257" s="246"/>
      <c r="M257" s="247" t="s">
        <v>19</v>
      </c>
      <c r="N257" s="248" t="s">
        <v>46</v>
      </c>
      <c r="O257" s="84"/>
      <c r="P257" s="215">
        <f>O257*H257</f>
        <v>0</v>
      </c>
      <c r="Q257" s="215">
        <v>0.12</v>
      </c>
      <c r="R257" s="215">
        <f>Q257*H257</f>
        <v>1.3799999999999999</v>
      </c>
      <c r="S257" s="215">
        <v>0</v>
      </c>
      <c r="T257" s="21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7" t="s">
        <v>184</v>
      </c>
      <c r="AT257" s="217" t="s">
        <v>233</v>
      </c>
      <c r="AU257" s="217" t="s">
        <v>79</v>
      </c>
      <c r="AY257" s="17" t="s">
        <v>151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7" t="s">
        <v>150</v>
      </c>
      <c r="BK257" s="218">
        <f>ROUND(I257*H257,2)</f>
        <v>0</v>
      </c>
      <c r="BL257" s="17" t="s">
        <v>150</v>
      </c>
      <c r="BM257" s="217" t="s">
        <v>985</v>
      </c>
    </row>
    <row r="258" s="2" customFormat="1">
      <c r="A258" s="38"/>
      <c r="B258" s="39"/>
      <c r="C258" s="40"/>
      <c r="D258" s="219" t="s">
        <v>157</v>
      </c>
      <c r="E258" s="40"/>
      <c r="F258" s="220" t="s">
        <v>984</v>
      </c>
      <c r="G258" s="40"/>
      <c r="H258" s="40"/>
      <c r="I258" s="221"/>
      <c r="J258" s="40"/>
      <c r="K258" s="40"/>
      <c r="L258" s="44"/>
      <c r="M258" s="222"/>
      <c r="N258" s="22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157</v>
      </c>
      <c r="AU258" s="17" t="s">
        <v>79</v>
      </c>
    </row>
    <row r="259" s="12" customFormat="1">
      <c r="A259" s="12"/>
      <c r="B259" s="224"/>
      <c r="C259" s="225"/>
      <c r="D259" s="219" t="s">
        <v>159</v>
      </c>
      <c r="E259" s="226" t="s">
        <v>556</v>
      </c>
      <c r="F259" s="227" t="s">
        <v>986</v>
      </c>
      <c r="G259" s="225"/>
      <c r="H259" s="228">
        <v>11.5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34" t="s">
        <v>159</v>
      </c>
      <c r="AU259" s="234" t="s">
        <v>79</v>
      </c>
      <c r="AV259" s="12" t="s">
        <v>86</v>
      </c>
      <c r="AW259" s="12" t="s">
        <v>35</v>
      </c>
      <c r="AX259" s="12" t="s">
        <v>79</v>
      </c>
      <c r="AY259" s="234" t="s">
        <v>151</v>
      </c>
    </row>
    <row r="260" s="2" customFormat="1" ht="16.5" customHeight="1">
      <c r="A260" s="38"/>
      <c r="B260" s="39"/>
      <c r="C260" s="206" t="s">
        <v>218</v>
      </c>
      <c r="D260" s="206" t="s">
        <v>152</v>
      </c>
      <c r="E260" s="207" t="s">
        <v>407</v>
      </c>
      <c r="F260" s="208" t="s">
        <v>408</v>
      </c>
      <c r="G260" s="209" t="s">
        <v>359</v>
      </c>
      <c r="H260" s="210">
        <v>7</v>
      </c>
      <c r="I260" s="211"/>
      <c r="J260" s="212">
        <f>ROUND(I260*H260,2)</f>
        <v>0</v>
      </c>
      <c r="K260" s="208" t="s">
        <v>19</v>
      </c>
      <c r="L260" s="44"/>
      <c r="M260" s="213" t="s">
        <v>19</v>
      </c>
      <c r="N260" s="214" t="s">
        <v>46</v>
      </c>
      <c r="O260" s="84"/>
      <c r="P260" s="215">
        <f>O260*H260</f>
        <v>0</v>
      </c>
      <c r="Q260" s="215">
        <v>0.00069999999999999999</v>
      </c>
      <c r="R260" s="215">
        <f>Q260*H260</f>
        <v>0.0048999999999999998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150</v>
      </c>
      <c r="AT260" s="217" t="s">
        <v>152</v>
      </c>
      <c r="AU260" s="217" t="s">
        <v>79</v>
      </c>
      <c r="AY260" s="17" t="s">
        <v>151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150</v>
      </c>
      <c r="BK260" s="218">
        <f>ROUND(I260*H260,2)</f>
        <v>0</v>
      </c>
      <c r="BL260" s="17" t="s">
        <v>150</v>
      </c>
      <c r="BM260" s="217" t="s">
        <v>987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408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79</v>
      </c>
    </row>
    <row r="262" s="12" customFormat="1">
      <c r="A262" s="12"/>
      <c r="B262" s="224"/>
      <c r="C262" s="225"/>
      <c r="D262" s="219" t="s">
        <v>159</v>
      </c>
      <c r="E262" s="226" t="s">
        <v>593</v>
      </c>
      <c r="F262" s="227" t="s">
        <v>988</v>
      </c>
      <c r="G262" s="225"/>
      <c r="H262" s="228">
        <v>7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4" t="s">
        <v>159</v>
      </c>
      <c r="AU262" s="234" t="s">
        <v>79</v>
      </c>
      <c r="AV262" s="12" t="s">
        <v>86</v>
      </c>
      <c r="AW262" s="12" t="s">
        <v>35</v>
      </c>
      <c r="AX262" s="12" t="s">
        <v>79</v>
      </c>
      <c r="AY262" s="234" t="s">
        <v>151</v>
      </c>
    </row>
    <row r="263" s="2" customFormat="1" ht="16.5" customHeight="1">
      <c r="A263" s="38"/>
      <c r="B263" s="39"/>
      <c r="C263" s="206" t="s">
        <v>222</v>
      </c>
      <c r="D263" s="206" t="s">
        <v>152</v>
      </c>
      <c r="E263" s="207" t="s">
        <v>411</v>
      </c>
      <c r="F263" s="208" t="s">
        <v>412</v>
      </c>
      <c r="G263" s="209" t="s">
        <v>359</v>
      </c>
      <c r="H263" s="210">
        <v>6</v>
      </c>
      <c r="I263" s="211"/>
      <c r="J263" s="212">
        <f>ROUND(I263*H263,2)</f>
        <v>0</v>
      </c>
      <c r="K263" s="208" t="s">
        <v>19</v>
      </c>
      <c r="L263" s="44"/>
      <c r="M263" s="213" t="s">
        <v>19</v>
      </c>
      <c r="N263" s="214" t="s">
        <v>46</v>
      </c>
      <c r="O263" s="84"/>
      <c r="P263" s="215">
        <f>O263*H263</f>
        <v>0</v>
      </c>
      <c r="Q263" s="215">
        <v>0.11241</v>
      </c>
      <c r="R263" s="215">
        <f>Q263*H263</f>
        <v>0.67445999999999995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150</v>
      </c>
      <c r="AT263" s="217" t="s">
        <v>152</v>
      </c>
      <c r="AU263" s="217" t="s">
        <v>79</v>
      </c>
      <c r="AY263" s="17" t="s">
        <v>151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150</v>
      </c>
      <c r="BK263" s="218">
        <f>ROUND(I263*H263,2)</f>
        <v>0</v>
      </c>
      <c r="BL263" s="17" t="s">
        <v>150</v>
      </c>
      <c r="BM263" s="217" t="s">
        <v>989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412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79</v>
      </c>
    </row>
    <row r="265" s="12" customFormat="1">
      <c r="A265" s="12"/>
      <c r="B265" s="224"/>
      <c r="C265" s="225"/>
      <c r="D265" s="219" t="s">
        <v>159</v>
      </c>
      <c r="E265" s="226" t="s">
        <v>595</v>
      </c>
      <c r="F265" s="227" t="s">
        <v>990</v>
      </c>
      <c r="G265" s="225"/>
      <c r="H265" s="228">
        <v>6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34" t="s">
        <v>159</v>
      </c>
      <c r="AU265" s="234" t="s">
        <v>79</v>
      </c>
      <c r="AV265" s="12" t="s">
        <v>86</v>
      </c>
      <c r="AW265" s="12" t="s">
        <v>35</v>
      </c>
      <c r="AX265" s="12" t="s">
        <v>79</v>
      </c>
      <c r="AY265" s="234" t="s">
        <v>151</v>
      </c>
    </row>
    <row r="266" s="2" customFormat="1" ht="16.5" customHeight="1">
      <c r="A266" s="38"/>
      <c r="B266" s="39"/>
      <c r="C266" s="206" t="s">
        <v>503</v>
      </c>
      <c r="D266" s="206" t="s">
        <v>152</v>
      </c>
      <c r="E266" s="207" t="s">
        <v>831</v>
      </c>
      <c r="F266" s="208" t="s">
        <v>832</v>
      </c>
      <c r="G266" s="209" t="s">
        <v>310</v>
      </c>
      <c r="H266" s="210">
        <v>261</v>
      </c>
      <c r="I266" s="211"/>
      <c r="J266" s="212">
        <f>ROUND(I266*H266,2)</f>
        <v>0</v>
      </c>
      <c r="K266" s="208" t="s">
        <v>19</v>
      </c>
      <c r="L266" s="44"/>
      <c r="M266" s="213" t="s">
        <v>19</v>
      </c>
      <c r="N266" s="214" t="s">
        <v>46</v>
      </c>
      <c r="O266" s="84"/>
      <c r="P266" s="215">
        <f>O266*H266</f>
        <v>0</v>
      </c>
      <c r="Q266" s="215">
        <v>0.089779999999999999</v>
      </c>
      <c r="R266" s="215">
        <f>Q266*H266</f>
        <v>23.432579999999998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150</v>
      </c>
      <c r="AT266" s="217" t="s">
        <v>152</v>
      </c>
      <c r="AU266" s="217" t="s">
        <v>79</v>
      </c>
      <c r="AY266" s="17" t="s">
        <v>151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150</v>
      </c>
      <c r="BK266" s="218">
        <f>ROUND(I266*H266,2)</f>
        <v>0</v>
      </c>
      <c r="BL266" s="17" t="s">
        <v>150</v>
      </c>
      <c r="BM266" s="217" t="s">
        <v>991</v>
      </c>
    </row>
    <row r="267" s="2" customFormat="1">
      <c r="A267" s="38"/>
      <c r="B267" s="39"/>
      <c r="C267" s="40"/>
      <c r="D267" s="219" t="s">
        <v>157</v>
      </c>
      <c r="E267" s="40"/>
      <c r="F267" s="220" t="s">
        <v>832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157</v>
      </c>
      <c r="AU267" s="17" t="s">
        <v>79</v>
      </c>
    </row>
    <row r="268" s="12" customFormat="1">
      <c r="A268" s="12"/>
      <c r="B268" s="224"/>
      <c r="C268" s="225"/>
      <c r="D268" s="219" t="s">
        <v>159</v>
      </c>
      <c r="E268" s="226" t="s">
        <v>646</v>
      </c>
      <c r="F268" s="227" t="s">
        <v>992</v>
      </c>
      <c r="G268" s="225"/>
      <c r="H268" s="228">
        <v>261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34" t="s">
        <v>159</v>
      </c>
      <c r="AU268" s="234" t="s">
        <v>79</v>
      </c>
      <c r="AV268" s="12" t="s">
        <v>86</v>
      </c>
      <c r="AW268" s="12" t="s">
        <v>35</v>
      </c>
      <c r="AX268" s="12" t="s">
        <v>79</v>
      </c>
      <c r="AY268" s="234" t="s">
        <v>151</v>
      </c>
    </row>
    <row r="269" s="2" customFormat="1" ht="16.5" customHeight="1">
      <c r="A269" s="38"/>
      <c r="B269" s="39"/>
      <c r="C269" s="206" t="s">
        <v>506</v>
      </c>
      <c r="D269" s="206" t="s">
        <v>152</v>
      </c>
      <c r="E269" s="207" t="s">
        <v>663</v>
      </c>
      <c r="F269" s="208" t="s">
        <v>664</v>
      </c>
      <c r="G269" s="209" t="s">
        <v>310</v>
      </c>
      <c r="H269" s="210">
        <v>405.19999999999999</v>
      </c>
      <c r="I269" s="211"/>
      <c r="J269" s="212">
        <f>ROUND(I269*H269,2)</f>
        <v>0</v>
      </c>
      <c r="K269" s="208" t="s">
        <v>19</v>
      </c>
      <c r="L269" s="44"/>
      <c r="M269" s="213" t="s">
        <v>19</v>
      </c>
      <c r="N269" s="214" t="s">
        <v>46</v>
      </c>
      <c r="O269" s="84"/>
      <c r="P269" s="215">
        <f>O269*H269</f>
        <v>0</v>
      </c>
      <c r="Q269" s="215">
        <v>0.15540000000000001</v>
      </c>
      <c r="R269" s="215">
        <f>Q269*H269</f>
        <v>62.96808</v>
      </c>
      <c r="S269" s="215">
        <v>0</v>
      </c>
      <c r="T269" s="21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7" t="s">
        <v>150</v>
      </c>
      <c r="AT269" s="217" t="s">
        <v>152</v>
      </c>
      <c r="AU269" s="217" t="s">
        <v>79</v>
      </c>
      <c r="AY269" s="17" t="s">
        <v>151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7" t="s">
        <v>150</v>
      </c>
      <c r="BK269" s="218">
        <f>ROUND(I269*H269,2)</f>
        <v>0</v>
      </c>
      <c r="BL269" s="17" t="s">
        <v>150</v>
      </c>
      <c r="BM269" s="217" t="s">
        <v>993</v>
      </c>
    </row>
    <row r="270" s="2" customFormat="1">
      <c r="A270" s="38"/>
      <c r="B270" s="39"/>
      <c r="C270" s="40"/>
      <c r="D270" s="219" t="s">
        <v>157</v>
      </c>
      <c r="E270" s="40"/>
      <c r="F270" s="220" t="s">
        <v>664</v>
      </c>
      <c r="G270" s="40"/>
      <c r="H270" s="40"/>
      <c r="I270" s="221"/>
      <c r="J270" s="40"/>
      <c r="K270" s="40"/>
      <c r="L270" s="44"/>
      <c r="M270" s="222"/>
      <c r="N270" s="22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157</v>
      </c>
      <c r="AU270" s="17" t="s">
        <v>79</v>
      </c>
    </row>
    <row r="271" s="2" customFormat="1" ht="16.5" customHeight="1">
      <c r="A271" s="38"/>
      <c r="B271" s="39"/>
      <c r="C271" s="206" t="s">
        <v>510</v>
      </c>
      <c r="D271" s="206" t="s">
        <v>152</v>
      </c>
      <c r="E271" s="207" t="s">
        <v>666</v>
      </c>
      <c r="F271" s="208" t="s">
        <v>667</v>
      </c>
      <c r="G271" s="209" t="s">
        <v>310</v>
      </c>
      <c r="H271" s="210">
        <v>32</v>
      </c>
      <c r="I271" s="211"/>
      <c r="J271" s="212">
        <f>ROUND(I271*H271,2)</f>
        <v>0</v>
      </c>
      <c r="K271" s="208" t="s">
        <v>19</v>
      </c>
      <c r="L271" s="44"/>
      <c r="M271" s="213" t="s">
        <v>19</v>
      </c>
      <c r="N271" s="214" t="s">
        <v>46</v>
      </c>
      <c r="O271" s="84"/>
      <c r="P271" s="215">
        <f>O271*H271</f>
        <v>0</v>
      </c>
      <c r="Q271" s="215">
        <v>0.10095</v>
      </c>
      <c r="R271" s="215">
        <f>Q271*H271</f>
        <v>3.2303999999999999</v>
      </c>
      <c r="S271" s="215">
        <v>0</v>
      </c>
      <c r="T271" s="21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7" t="s">
        <v>150</v>
      </c>
      <c r="AT271" s="217" t="s">
        <v>152</v>
      </c>
      <c r="AU271" s="217" t="s">
        <v>79</v>
      </c>
      <c r="AY271" s="17" t="s">
        <v>151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7" t="s">
        <v>150</v>
      </c>
      <c r="BK271" s="218">
        <f>ROUND(I271*H271,2)</f>
        <v>0</v>
      </c>
      <c r="BL271" s="17" t="s">
        <v>150</v>
      </c>
      <c r="BM271" s="217" t="s">
        <v>994</v>
      </c>
    </row>
    <row r="272" s="2" customFormat="1">
      <c r="A272" s="38"/>
      <c r="B272" s="39"/>
      <c r="C272" s="40"/>
      <c r="D272" s="219" t="s">
        <v>157</v>
      </c>
      <c r="E272" s="40"/>
      <c r="F272" s="220" t="s">
        <v>667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157</v>
      </c>
      <c r="AU272" s="17" t="s">
        <v>79</v>
      </c>
    </row>
    <row r="273" s="12" customFormat="1">
      <c r="A273" s="12"/>
      <c r="B273" s="224"/>
      <c r="C273" s="225"/>
      <c r="D273" s="219" t="s">
        <v>159</v>
      </c>
      <c r="E273" s="226" t="s">
        <v>641</v>
      </c>
      <c r="F273" s="227" t="s">
        <v>982</v>
      </c>
      <c r="G273" s="225"/>
      <c r="H273" s="228">
        <v>32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4" t="s">
        <v>159</v>
      </c>
      <c r="AU273" s="234" t="s">
        <v>79</v>
      </c>
      <c r="AV273" s="12" t="s">
        <v>86</v>
      </c>
      <c r="AW273" s="12" t="s">
        <v>35</v>
      </c>
      <c r="AX273" s="12" t="s">
        <v>79</v>
      </c>
      <c r="AY273" s="234" t="s">
        <v>151</v>
      </c>
    </row>
    <row r="274" s="2" customFormat="1" ht="16.5" customHeight="1">
      <c r="A274" s="38"/>
      <c r="B274" s="39"/>
      <c r="C274" s="206" t="s">
        <v>7</v>
      </c>
      <c r="D274" s="206" t="s">
        <v>152</v>
      </c>
      <c r="E274" s="207" t="s">
        <v>670</v>
      </c>
      <c r="F274" s="208" t="s">
        <v>671</v>
      </c>
      <c r="G274" s="209" t="s">
        <v>254</v>
      </c>
      <c r="H274" s="210">
        <v>14.182</v>
      </c>
      <c r="I274" s="211"/>
      <c r="J274" s="212">
        <f>ROUND(I274*H274,2)</f>
        <v>0</v>
      </c>
      <c r="K274" s="208" t="s">
        <v>19</v>
      </c>
      <c r="L274" s="44"/>
      <c r="M274" s="213" t="s">
        <v>19</v>
      </c>
      <c r="N274" s="214" t="s">
        <v>46</v>
      </c>
      <c r="O274" s="84"/>
      <c r="P274" s="215">
        <f>O274*H274</f>
        <v>0</v>
      </c>
      <c r="Q274" s="215">
        <v>2.2563399999999998</v>
      </c>
      <c r="R274" s="215">
        <f>Q274*H274</f>
        <v>31.999413879999999</v>
      </c>
      <c r="S274" s="215">
        <v>0</v>
      </c>
      <c r="T274" s="21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7" t="s">
        <v>150</v>
      </c>
      <c r="AT274" s="217" t="s">
        <v>152</v>
      </c>
      <c r="AU274" s="217" t="s">
        <v>79</v>
      </c>
      <c r="AY274" s="17" t="s">
        <v>151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7" t="s">
        <v>150</v>
      </c>
      <c r="BK274" s="218">
        <f>ROUND(I274*H274,2)</f>
        <v>0</v>
      </c>
      <c r="BL274" s="17" t="s">
        <v>150</v>
      </c>
      <c r="BM274" s="217" t="s">
        <v>995</v>
      </c>
    </row>
    <row r="275" s="2" customFormat="1">
      <c r="A275" s="38"/>
      <c r="B275" s="39"/>
      <c r="C275" s="40"/>
      <c r="D275" s="219" t="s">
        <v>157</v>
      </c>
      <c r="E275" s="40"/>
      <c r="F275" s="220" t="s">
        <v>671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157</v>
      </c>
      <c r="AU275" s="17" t="s">
        <v>79</v>
      </c>
    </row>
    <row r="276" s="12" customFormat="1">
      <c r="A276" s="12"/>
      <c r="B276" s="224"/>
      <c r="C276" s="225"/>
      <c r="D276" s="219" t="s">
        <v>159</v>
      </c>
      <c r="E276" s="226" t="s">
        <v>774</v>
      </c>
      <c r="F276" s="227" t="s">
        <v>996</v>
      </c>
      <c r="G276" s="225"/>
      <c r="H276" s="228">
        <v>14.182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34" t="s">
        <v>159</v>
      </c>
      <c r="AU276" s="234" t="s">
        <v>79</v>
      </c>
      <c r="AV276" s="12" t="s">
        <v>86</v>
      </c>
      <c r="AW276" s="12" t="s">
        <v>35</v>
      </c>
      <c r="AX276" s="12" t="s">
        <v>79</v>
      </c>
      <c r="AY276" s="234" t="s">
        <v>151</v>
      </c>
    </row>
    <row r="277" s="2" customFormat="1" ht="16.5" customHeight="1">
      <c r="A277" s="38"/>
      <c r="B277" s="39"/>
      <c r="C277" s="206" t="s">
        <v>517</v>
      </c>
      <c r="D277" s="206" t="s">
        <v>152</v>
      </c>
      <c r="E277" s="207" t="s">
        <v>997</v>
      </c>
      <c r="F277" s="208" t="s">
        <v>998</v>
      </c>
      <c r="G277" s="209" t="s">
        <v>310</v>
      </c>
      <c r="H277" s="210">
        <v>11.5</v>
      </c>
      <c r="I277" s="211"/>
      <c r="J277" s="212">
        <f>ROUND(I277*H277,2)</f>
        <v>0</v>
      </c>
      <c r="K277" s="208" t="s">
        <v>19</v>
      </c>
      <c r="L277" s="44"/>
      <c r="M277" s="213" t="s">
        <v>19</v>
      </c>
      <c r="N277" s="214" t="s">
        <v>46</v>
      </c>
      <c r="O277" s="84"/>
      <c r="P277" s="215">
        <f>O277*H277</f>
        <v>0</v>
      </c>
      <c r="Q277" s="215">
        <v>0.13095999999999999</v>
      </c>
      <c r="R277" s="215">
        <f>Q277*H277</f>
        <v>1.5060399999999998</v>
      </c>
      <c r="S277" s="215">
        <v>0</v>
      </c>
      <c r="T277" s="21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7" t="s">
        <v>150</v>
      </c>
      <c r="AT277" s="217" t="s">
        <v>152</v>
      </c>
      <c r="AU277" s="217" t="s">
        <v>79</v>
      </c>
      <c r="AY277" s="17" t="s">
        <v>151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7" t="s">
        <v>150</v>
      </c>
      <c r="BK277" s="218">
        <f>ROUND(I277*H277,2)</f>
        <v>0</v>
      </c>
      <c r="BL277" s="17" t="s">
        <v>150</v>
      </c>
      <c r="BM277" s="217" t="s">
        <v>999</v>
      </c>
    </row>
    <row r="278" s="2" customFormat="1">
      <c r="A278" s="38"/>
      <c r="B278" s="39"/>
      <c r="C278" s="40"/>
      <c r="D278" s="219" t="s">
        <v>157</v>
      </c>
      <c r="E278" s="40"/>
      <c r="F278" s="220" t="s">
        <v>998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157</v>
      </c>
      <c r="AU278" s="17" t="s">
        <v>79</v>
      </c>
    </row>
    <row r="279" s="12" customFormat="1">
      <c r="A279" s="12"/>
      <c r="B279" s="224"/>
      <c r="C279" s="225"/>
      <c r="D279" s="219" t="s">
        <v>159</v>
      </c>
      <c r="E279" s="226" t="s">
        <v>578</v>
      </c>
      <c r="F279" s="227" t="s">
        <v>986</v>
      </c>
      <c r="G279" s="225"/>
      <c r="H279" s="228">
        <v>11.5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34" t="s">
        <v>159</v>
      </c>
      <c r="AU279" s="234" t="s">
        <v>79</v>
      </c>
      <c r="AV279" s="12" t="s">
        <v>86</v>
      </c>
      <c r="AW279" s="12" t="s">
        <v>35</v>
      </c>
      <c r="AX279" s="12" t="s">
        <v>79</v>
      </c>
      <c r="AY279" s="234" t="s">
        <v>151</v>
      </c>
    </row>
    <row r="280" s="11" customFormat="1" ht="25.92" customHeight="1">
      <c r="A280" s="11"/>
      <c r="B280" s="192"/>
      <c r="C280" s="193"/>
      <c r="D280" s="194" t="s">
        <v>72</v>
      </c>
      <c r="E280" s="195" t="s">
        <v>425</v>
      </c>
      <c r="F280" s="195" t="s">
        <v>426</v>
      </c>
      <c r="G280" s="193"/>
      <c r="H280" s="193"/>
      <c r="I280" s="196"/>
      <c r="J280" s="197">
        <f>BK280</f>
        <v>0</v>
      </c>
      <c r="K280" s="193"/>
      <c r="L280" s="198"/>
      <c r="M280" s="199"/>
      <c r="N280" s="200"/>
      <c r="O280" s="200"/>
      <c r="P280" s="201">
        <f>SUM(P281:P282)</f>
        <v>0</v>
      </c>
      <c r="Q280" s="200"/>
      <c r="R280" s="201">
        <f>SUM(R281:R282)</f>
        <v>0</v>
      </c>
      <c r="S280" s="200"/>
      <c r="T280" s="202">
        <f>SUM(T281:T282)</f>
        <v>0</v>
      </c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R280" s="203" t="s">
        <v>150</v>
      </c>
      <c r="AT280" s="204" t="s">
        <v>72</v>
      </c>
      <c r="AU280" s="204" t="s">
        <v>8</v>
      </c>
      <c r="AY280" s="203" t="s">
        <v>151</v>
      </c>
      <c r="BK280" s="205">
        <f>SUM(BK281:BK282)</f>
        <v>0</v>
      </c>
    </row>
    <row r="281" s="2" customFormat="1" ht="21.75" customHeight="1">
      <c r="A281" s="38"/>
      <c r="B281" s="39"/>
      <c r="C281" s="206" t="s">
        <v>79</v>
      </c>
      <c r="D281" s="206" t="s">
        <v>152</v>
      </c>
      <c r="E281" s="207" t="s">
        <v>443</v>
      </c>
      <c r="F281" s="208" t="s">
        <v>444</v>
      </c>
      <c r="G281" s="209" t="s">
        <v>242</v>
      </c>
      <c r="H281" s="210">
        <v>878.52300000000002</v>
      </c>
      <c r="I281" s="211"/>
      <c r="J281" s="212">
        <f>ROUND(I281*H281,2)</f>
        <v>0</v>
      </c>
      <c r="K281" s="208" t="s">
        <v>19</v>
      </c>
      <c r="L281" s="44"/>
      <c r="M281" s="213" t="s">
        <v>19</v>
      </c>
      <c r="N281" s="214" t="s">
        <v>46</v>
      </c>
      <c r="O281" s="84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7" t="s">
        <v>150</v>
      </c>
      <c r="AT281" s="217" t="s">
        <v>152</v>
      </c>
      <c r="AU281" s="217" t="s">
        <v>79</v>
      </c>
      <c r="AY281" s="17" t="s">
        <v>151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7" t="s">
        <v>150</v>
      </c>
      <c r="BK281" s="218">
        <f>ROUND(I281*H281,2)</f>
        <v>0</v>
      </c>
      <c r="BL281" s="17" t="s">
        <v>150</v>
      </c>
      <c r="BM281" s="217" t="s">
        <v>1000</v>
      </c>
    </row>
    <row r="282" s="2" customFormat="1">
      <c r="A282" s="38"/>
      <c r="B282" s="39"/>
      <c r="C282" s="40"/>
      <c r="D282" s="219" t="s">
        <v>157</v>
      </c>
      <c r="E282" s="40"/>
      <c r="F282" s="220" t="s">
        <v>444</v>
      </c>
      <c r="G282" s="40"/>
      <c r="H282" s="40"/>
      <c r="I282" s="221"/>
      <c r="J282" s="40"/>
      <c r="K282" s="40"/>
      <c r="L282" s="44"/>
      <c r="M282" s="235"/>
      <c r="N282" s="236"/>
      <c r="O282" s="237"/>
      <c r="P282" s="237"/>
      <c r="Q282" s="237"/>
      <c r="R282" s="237"/>
      <c r="S282" s="237"/>
      <c r="T282" s="2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157</v>
      </c>
      <c r="AU282" s="17" t="s">
        <v>79</v>
      </c>
    </row>
    <row r="283" s="2" customFormat="1" ht="6.96" customHeight="1">
      <c r="A283" s="38"/>
      <c r="B283" s="59"/>
      <c r="C283" s="60"/>
      <c r="D283" s="60"/>
      <c r="E283" s="60"/>
      <c r="F283" s="60"/>
      <c r="G283" s="60"/>
      <c r="H283" s="60"/>
      <c r="I283" s="60"/>
      <c r="J283" s="60"/>
      <c r="K283" s="60"/>
      <c r="L283" s="44"/>
      <c r="M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</row>
  </sheetData>
  <sheetProtection sheet="1" autoFilter="0" formatColumns="0" formatRows="0" objects="1" scenarios="1" spinCount="100000" saltValue="AYsjQuWnEvj8XsPfcz6XaqAUdOBe65vxNeTyghwjP57iL64o4H/Tzv8bltLS95WK4m2EXxI8ZUecVqvxaf3mDw==" hashValue="6Zg7jFmv6OEoP810gLsDfX7j1ujpU7B5G01yyKX4eG7wJlOx+CufALUgOlYCt5J8oys9BU01uAT/G7rpHLkHGQ==" algorithmName="SHA-512" password="CC35"/>
  <autoFilter ref="C91:K2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  <c r="AZ2" s="138" t="s">
        <v>623</v>
      </c>
      <c r="BA2" s="138" t="s">
        <v>623</v>
      </c>
      <c r="BB2" s="138" t="s">
        <v>19</v>
      </c>
      <c r="BC2" s="138" t="s">
        <v>1001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  <c r="AZ3" s="138" t="s">
        <v>649</v>
      </c>
      <c r="BA3" s="138" t="s">
        <v>649</v>
      </c>
      <c r="BB3" s="138" t="s">
        <v>19</v>
      </c>
      <c r="BC3" s="138" t="s">
        <v>1001</v>
      </c>
      <c r="BD3" s="138" t="s">
        <v>86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  <c r="AZ4" s="138" t="s">
        <v>602</v>
      </c>
      <c r="BA4" s="138" t="s">
        <v>602</v>
      </c>
      <c r="BB4" s="138" t="s">
        <v>19</v>
      </c>
      <c r="BC4" s="138" t="s">
        <v>1002</v>
      </c>
      <c r="BD4" s="138" t="s">
        <v>86</v>
      </c>
    </row>
    <row r="5" s="1" customFormat="1" ht="6.96" customHeight="1">
      <c r="B5" s="20"/>
      <c r="L5" s="20"/>
      <c r="AZ5" s="138" t="s">
        <v>656</v>
      </c>
      <c r="BA5" s="138" t="s">
        <v>656</v>
      </c>
      <c r="BB5" s="138" t="s">
        <v>19</v>
      </c>
      <c r="BC5" s="138" t="s">
        <v>184</v>
      </c>
      <c r="BD5" s="138" t="s">
        <v>86</v>
      </c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1003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ROUND(J93,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ROUND((SUM(BE93:BE314)),  2)</f>
        <v>0</v>
      </c>
      <c r="G35" s="38"/>
      <c r="H35" s="38"/>
      <c r="I35" s="158">
        <v>0.20999999999999999</v>
      </c>
      <c r="J35" s="157">
        <f>ROUND(((SUM(BE93:BE314))*I35),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ROUND((SUM(BF93:BF314)),  2)</f>
        <v>0</v>
      </c>
      <c r="G36" s="38"/>
      <c r="H36" s="38"/>
      <c r="I36" s="158">
        <v>0</v>
      </c>
      <c r="J36" s="157">
        <f>ROUND(((SUM(BF93:BF314))*I36),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ROUND((SUM(BG93:BG314)),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ROUND((SUM(BH93:BH314)),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ROUND((SUM(BI93:BI314)),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101.5  - Zpevněné plochy - chodníky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J93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227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228</v>
      </c>
      <c r="E65" s="178"/>
      <c r="F65" s="178"/>
      <c r="G65" s="178"/>
      <c r="H65" s="178"/>
      <c r="I65" s="178"/>
      <c r="J65" s="179">
        <f>J190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687</v>
      </c>
      <c r="E66" s="178"/>
      <c r="F66" s="178"/>
      <c r="G66" s="178"/>
      <c r="H66" s="178"/>
      <c r="I66" s="178"/>
      <c r="J66" s="179">
        <f>J201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688</v>
      </c>
      <c r="E67" s="178"/>
      <c r="F67" s="178"/>
      <c r="G67" s="178"/>
      <c r="H67" s="178"/>
      <c r="I67" s="178"/>
      <c r="J67" s="179">
        <f>J206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229</v>
      </c>
      <c r="E68" s="178"/>
      <c r="F68" s="178"/>
      <c r="G68" s="178"/>
      <c r="H68" s="178"/>
      <c r="I68" s="178"/>
      <c r="J68" s="179">
        <f>J219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851</v>
      </c>
      <c r="E69" s="178"/>
      <c r="F69" s="178"/>
      <c r="G69" s="178"/>
      <c r="H69" s="178"/>
      <c r="I69" s="178"/>
      <c r="J69" s="179">
        <f>J255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134</v>
      </c>
      <c r="E70" s="178"/>
      <c r="F70" s="178"/>
      <c r="G70" s="178"/>
      <c r="H70" s="178"/>
      <c r="I70" s="178"/>
      <c r="J70" s="179">
        <f>J259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230</v>
      </c>
      <c r="E71" s="178"/>
      <c r="F71" s="178"/>
      <c r="G71" s="178"/>
      <c r="H71" s="178"/>
      <c r="I71" s="178"/>
      <c r="J71" s="179">
        <f>J303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135</v>
      </c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70" t="str">
        <f>E7</f>
        <v>VD Les Království, rekonstrukce komunikace a zpevněných ploch</v>
      </c>
      <c r="F81" s="32"/>
      <c r="G81" s="32"/>
      <c r="H81" s="32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127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70" t="s">
        <v>128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129</v>
      </c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E11</f>
        <v xml:space="preserve">SO 101.5  - Zpevněné plochy - chodníky</v>
      </c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F14</f>
        <v>Les Království</v>
      </c>
      <c r="G87" s="40"/>
      <c r="H87" s="40"/>
      <c r="I87" s="32" t="s">
        <v>23</v>
      </c>
      <c r="J87" s="72" t="str">
        <f>IF(J14="","",J14)</f>
        <v>21.12.2023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E17</f>
        <v>Povodí Labe, státní podnik</v>
      </c>
      <c r="G89" s="40"/>
      <c r="H89" s="40"/>
      <c r="I89" s="32" t="s">
        <v>33</v>
      </c>
      <c r="J89" s="36" t="str">
        <f>E23</f>
        <v xml:space="preserve"> </v>
      </c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31</v>
      </c>
      <c r="D90" s="40"/>
      <c r="E90" s="40"/>
      <c r="F90" s="27" t="str">
        <f>IF(E20="","",E20)</f>
        <v>Vyplň údaj</v>
      </c>
      <c r="G90" s="40"/>
      <c r="H90" s="40"/>
      <c r="I90" s="32" t="s">
        <v>36</v>
      </c>
      <c r="J90" s="36" t="str">
        <f>E26</f>
        <v xml:space="preserve"> </v>
      </c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0" customFormat="1" ht="29.28" customHeight="1">
      <c r="A92" s="181"/>
      <c r="B92" s="182"/>
      <c r="C92" s="183" t="s">
        <v>136</v>
      </c>
      <c r="D92" s="184" t="s">
        <v>58</v>
      </c>
      <c r="E92" s="184" t="s">
        <v>54</v>
      </c>
      <c r="F92" s="184" t="s">
        <v>55</v>
      </c>
      <c r="G92" s="184" t="s">
        <v>137</v>
      </c>
      <c r="H92" s="184" t="s">
        <v>138</v>
      </c>
      <c r="I92" s="184" t="s">
        <v>139</v>
      </c>
      <c r="J92" s="184" t="s">
        <v>133</v>
      </c>
      <c r="K92" s="185" t="s">
        <v>140</v>
      </c>
      <c r="L92" s="186"/>
      <c r="M92" s="92" t="s">
        <v>19</v>
      </c>
      <c r="N92" s="93" t="s">
        <v>43</v>
      </c>
      <c r="O92" s="93" t="s">
        <v>141</v>
      </c>
      <c r="P92" s="93" t="s">
        <v>142</v>
      </c>
      <c r="Q92" s="93" t="s">
        <v>143</v>
      </c>
      <c r="R92" s="93" t="s">
        <v>144</v>
      </c>
      <c r="S92" s="93" t="s">
        <v>145</v>
      </c>
      <c r="T92" s="94" t="s">
        <v>146</v>
      </c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</row>
    <row r="93" s="2" customFormat="1" ht="22.8" customHeight="1">
      <c r="A93" s="38"/>
      <c r="B93" s="39"/>
      <c r="C93" s="99" t="s">
        <v>147</v>
      </c>
      <c r="D93" s="40"/>
      <c r="E93" s="40"/>
      <c r="F93" s="40"/>
      <c r="G93" s="40"/>
      <c r="H93" s="40"/>
      <c r="I93" s="40"/>
      <c r="J93" s="187">
        <f>BK93</f>
        <v>0</v>
      </c>
      <c r="K93" s="40"/>
      <c r="L93" s="44"/>
      <c r="M93" s="95"/>
      <c r="N93" s="188"/>
      <c r="O93" s="96"/>
      <c r="P93" s="189">
        <f>P94+P190+P201+P206+P219+P255+P259+P303</f>
        <v>0</v>
      </c>
      <c r="Q93" s="96"/>
      <c r="R93" s="189">
        <f>R94+R190+R201+R206+R219+R255+R259+R303</f>
        <v>199.98984398000005</v>
      </c>
      <c r="S93" s="96"/>
      <c r="T93" s="190">
        <f>T94+T190+T201+T206+T219+T255+T259+T303</f>
        <v>41.134999999999998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72</v>
      </c>
      <c r="AU93" s="17" t="s">
        <v>81</v>
      </c>
      <c r="BK93" s="191">
        <f>BK94+BK190+BK201+BK206+BK219+BK255+BK259+BK303</f>
        <v>0</v>
      </c>
    </row>
    <row r="94" s="11" customFormat="1" ht="25.92" customHeight="1">
      <c r="A94" s="11"/>
      <c r="B94" s="192"/>
      <c r="C94" s="193"/>
      <c r="D94" s="194" t="s">
        <v>72</v>
      </c>
      <c r="E94" s="195" t="s">
        <v>231</v>
      </c>
      <c r="F94" s="195" t="s">
        <v>232</v>
      </c>
      <c r="G94" s="193"/>
      <c r="H94" s="193"/>
      <c r="I94" s="196"/>
      <c r="J94" s="197">
        <f>BK94</f>
        <v>0</v>
      </c>
      <c r="K94" s="193"/>
      <c r="L94" s="198"/>
      <c r="M94" s="199"/>
      <c r="N94" s="200"/>
      <c r="O94" s="200"/>
      <c r="P94" s="201">
        <f>SUM(P95:P189)</f>
        <v>0</v>
      </c>
      <c r="Q94" s="200"/>
      <c r="R94" s="201">
        <f>SUM(R95:R189)</f>
        <v>52.055409000000004</v>
      </c>
      <c r="S94" s="200"/>
      <c r="T94" s="202">
        <f>SUM(T95:T189)</f>
        <v>41.134999999999998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3" t="s">
        <v>150</v>
      </c>
      <c r="AT94" s="204" t="s">
        <v>72</v>
      </c>
      <c r="AU94" s="204" t="s">
        <v>8</v>
      </c>
      <c r="AY94" s="203" t="s">
        <v>151</v>
      </c>
      <c r="BK94" s="205">
        <f>SUM(BK95:BK189)</f>
        <v>0</v>
      </c>
    </row>
    <row r="95" s="2" customFormat="1" ht="16.5" customHeight="1">
      <c r="A95" s="38"/>
      <c r="B95" s="39"/>
      <c r="C95" s="239" t="s">
        <v>79</v>
      </c>
      <c r="D95" s="239" t="s">
        <v>233</v>
      </c>
      <c r="E95" s="240" t="s">
        <v>234</v>
      </c>
      <c r="F95" s="241" t="s">
        <v>235</v>
      </c>
      <c r="G95" s="242" t="s">
        <v>236</v>
      </c>
      <c r="H95" s="243">
        <v>10.409000000000001</v>
      </c>
      <c r="I95" s="244"/>
      <c r="J95" s="245">
        <f>ROUND(I95*H95,2)</f>
        <v>0</v>
      </c>
      <c r="K95" s="241" t="s">
        <v>19</v>
      </c>
      <c r="L95" s="246"/>
      <c r="M95" s="247" t="s">
        <v>19</v>
      </c>
      <c r="N95" s="248" t="s">
        <v>46</v>
      </c>
      <c r="O95" s="84"/>
      <c r="P95" s="215">
        <f>O95*H95</f>
        <v>0</v>
      </c>
      <c r="Q95" s="215">
        <v>0.001</v>
      </c>
      <c r="R95" s="215">
        <f>Q95*H95</f>
        <v>0.010409000000000002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184</v>
      </c>
      <c r="AT95" s="217" t="s">
        <v>233</v>
      </c>
      <c r="AU95" s="217" t="s">
        <v>79</v>
      </c>
      <c r="AY95" s="17" t="s">
        <v>151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150</v>
      </c>
      <c r="BK95" s="218">
        <f>ROUND(I95*H95,2)</f>
        <v>0</v>
      </c>
      <c r="BL95" s="17" t="s">
        <v>150</v>
      </c>
      <c r="BM95" s="217" t="s">
        <v>1004</v>
      </c>
    </row>
    <row r="96" s="2" customFormat="1">
      <c r="A96" s="38"/>
      <c r="B96" s="39"/>
      <c r="C96" s="40"/>
      <c r="D96" s="219" t="s">
        <v>157</v>
      </c>
      <c r="E96" s="40"/>
      <c r="F96" s="220" t="s">
        <v>235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79</v>
      </c>
    </row>
    <row r="97" s="12" customFormat="1">
      <c r="A97" s="12"/>
      <c r="B97" s="224"/>
      <c r="C97" s="225"/>
      <c r="D97" s="219" t="s">
        <v>159</v>
      </c>
      <c r="E97" s="226" t="s">
        <v>350</v>
      </c>
      <c r="F97" s="227" t="s">
        <v>1005</v>
      </c>
      <c r="G97" s="225"/>
      <c r="H97" s="228">
        <v>10.409000000000001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34" t="s">
        <v>159</v>
      </c>
      <c r="AU97" s="234" t="s">
        <v>79</v>
      </c>
      <c r="AV97" s="12" t="s">
        <v>86</v>
      </c>
      <c r="AW97" s="12" t="s">
        <v>35</v>
      </c>
      <c r="AX97" s="12" t="s">
        <v>79</v>
      </c>
      <c r="AY97" s="234" t="s">
        <v>151</v>
      </c>
    </row>
    <row r="98" s="2" customFormat="1" ht="16.5" customHeight="1">
      <c r="A98" s="38"/>
      <c r="B98" s="39"/>
      <c r="C98" s="239" t="s">
        <v>86</v>
      </c>
      <c r="D98" s="239" t="s">
        <v>233</v>
      </c>
      <c r="E98" s="240" t="s">
        <v>240</v>
      </c>
      <c r="F98" s="241" t="s">
        <v>241</v>
      </c>
      <c r="G98" s="242" t="s">
        <v>242</v>
      </c>
      <c r="H98" s="243">
        <v>52.045000000000002</v>
      </c>
      <c r="I98" s="244"/>
      <c r="J98" s="245">
        <f>ROUND(I98*H98,2)</f>
        <v>0</v>
      </c>
      <c r="K98" s="241" t="s">
        <v>19</v>
      </c>
      <c r="L98" s="246"/>
      <c r="M98" s="247" t="s">
        <v>19</v>
      </c>
      <c r="N98" s="248" t="s">
        <v>46</v>
      </c>
      <c r="O98" s="84"/>
      <c r="P98" s="215">
        <f>O98*H98</f>
        <v>0</v>
      </c>
      <c r="Q98" s="215">
        <v>1</v>
      </c>
      <c r="R98" s="215">
        <f>Q98*H98</f>
        <v>52.045000000000002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184</v>
      </c>
      <c r="AT98" s="217" t="s">
        <v>233</v>
      </c>
      <c r="AU98" s="217" t="s">
        <v>79</v>
      </c>
      <c r="AY98" s="17" t="s">
        <v>151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150</v>
      </c>
      <c r="BK98" s="218">
        <f>ROUND(I98*H98,2)</f>
        <v>0</v>
      </c>
      <c r="BL98" s="17" t="s">
        <v>150</v>
      </c>
      <c r="BM98" s="217" t="s">
        <v>1006</v>
      </c>
    </row>
    <row r="99" s="2" customFormat="1">
      <c r="A99" s="38"/>
      <c r="B99" s="39"/>
      <c r="C99" s="40"/>
      <c r="D99" s="219" t="s">
        <v>157</v>
      </c>
      <c r="E99" s="40"/>
      <c r="F99" s="220" t="s">
        <v>241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79</v>
      </c>
    </row>
    <row r="100" s="12" customFormat="1">
      <c r="A100" s="12"/>
      <c r="B100" s="224"/>
      <c r="C100" s="225"/>
      <c r="D100" s="219" t="s">
        <v>159</v>
      </c>
      <c r="E100" s="226" t="s">
        <v>355</v>
      </c>
      <c r="F100" s="227" t="s">
        <v>1007</v>
      </c>
      <c r="G100" s="225"/>
      <c r="H100" s="228">
        <v>52.045000000000002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4" t="s">
        <v>159</v>
      </c>
      <c r="AU100" s="234" t="s">
        <v>79</v>
      </c>
      <c r="AV100" s="12" t="s">
        <v>86</v>
      </c>
      <c r="AW100" s="12" t="s">
        <v>35</v>
      </c>
      <c r="AX100" s="12" t="s">
        <v>79</v>
      </c>
      <c r="AY100" s="234" t="s">
        <v>151</v>
      </c>
    </row>
    <row r="101" s="2" customFormat="1" ht="21.75" customHeight="1">
      <c r="A101" s="38"/>
      <c r="B101" s="39"/>
      <c r="C101" s="206" t="s">
        <v>164</v>
      </c>
      <c r="D101" s="206" t="s">
        <v>152</v>
      </c>
      <c r="E101" s="207" t="s">
        <v>451</v>
      </c>
      <c r="F101" s="208" t="s">
        <v>452</v>
      </c>
      <c r="G101" s="209" t="s">
        <v>248</v>
      </c>
      <c r="H101" s="210">
        <v>200</v>
      </c>
      <c r="I101" s="211"/>
      <c r="J101" s="212">
        <f>ROUND(I101*H101,2)</f>
        <v>0</v>
      </c>
      <c r="K101" s="208" t="s">
        <v>19</v>
      </c>
      <c r="L101" s="44"/>
      <c r="M101" s="213" t="s">
        <v>19</v>
      </c>
      <c r="N101" s="214" t="s">
        <v>46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150</v>
      </c>
      <c r="AT101" s="217" t="s">
        <v>152</v>
      </c>
      <c r="AU101" s="217" t="s">
        <v>79</v>
      </c>
      <c r="AY101" s="17" t="s">
        <v>151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150</v>
      </c>
      <c r="BK101" s="218">
        <f>ROUND(I101*H101,2)</f>
        <v>0</v>
      </c>
      <c r="BL101" s="17" t="s">
        <v>150</v>
      </c>
      <c r="BM101" s="217" t="s">
        <v>1008</v>
      </c>
    </row>
    <row r="102" s="2" customFormat="1">
      <c r="A102" s="38"/>
      <c r="B102" s="39"/>
      <c r="C102" s="40"/>
      <c r="D102" s="219" t="s">
        <v>157</v>
      </c>
      <c r="E102" s="40"/>
      <c r="F102" s="220" t="s">
        <v>452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157</v>
      </c>
      <c r="AU102" s="17" t="s">
        <v>79</v>
      </c>
    </row>
    <row r="103" s="12" customFormat="1">
      <c r="A103" s="12"/>
      <c r="B103" s="224"/>
      <c r="C103" s="225"/>
      <c r="D103" s="219" t="s">
        <v>159</v>
      </c>
      <c r="E103" s="226" t="s">
        <v>238</v>
      </c>
      <c r="F103" s="227" t="s">
        <v>1009</v>
      </c>
      <c r="G103" s="225"/>
      <c r="H103" s="228">
        <v>200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34" t="s">
        <v>159</v>
      </c>
      <c r="AU103" s="234" t="s">
        <v>79</v>
      </c>
      <c r="AV103" s="12" t="s">
        <v>86</v>
      </c>
      <c r="AW103" s="12" t="s">
        <v>35</v>
      </c>
      <c r="AX103" s="12" t="s">
        <v>79</v>
      </c>
      <c r="AY103" s="234" t="s">
        <v>151</v>
      </c>
    </row>
    <row r="104" s="2" customFormat="1" ht="16.5" customHeight="1">
      <c r="A104" s="38"/>
      <c r="B104" s="39"/>
      <c r="C104" s="206" t="s">
        <v>150</v>
      </c>
      <c r="D104" s="206" t="s">
        <v>152</v>
      </c>
      <c r="E104" s="207" t="s">
        <v>455</v>
      </c>
      <c r="F104" s="208" t="s">
        <v>456</v>
      </c>
      <c r="G104" s="209" t="s">
        <v>359</v>
      </c>
      <c r="H104" s="210">
        <v>15</v>
      </c>
      <c r="I104" s="211"/>
      <c r="J104" s="212">
        <f>ROUND(I104*H104,2)</f>
        <v>0</v>
      </c>
      <c r="K104" s="208" t="s">
        <v>19</v>
      </c>
      <c r="L104" s="44"/>
      <c r="M104" s="213" t="s">
        <v>19</v>
      </c>
      <c r="N104" s="214" t="s">
        <v>46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150</v>
      </c>
      <c r="AT104" s="217" t="s">
        <v>152</v>
      </c>
      <c r="AU104" s="217" t="s">
        <v>79</v>
      </c>
      <c r="AY104" s="17" t="s">
        <v>151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150</v>
      </c>
      <c r="BK104" s="218">
        <f>ROUND(I104*H104,2)</f>
        <v>0</v>
      </c>
      <c r="BL104" s="17" t="s">
        <v>150</v>
      </c>
      <c r="BM104" s="217" t="s">
        <v>1010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456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79</v>
      </c>
    </row>
    <row r="106" s="12" customFormat="1">
      <c r="A106" s="12"/>
      <c r="B106" s="224"/>
      <c r="C106" s="225"/>
      <c r="D106" s="219" t="s">
        <v>159</v>
      </c>
      <c r="E106" s="226" t="s">
        <v>250</v>
      </c>
      <c r="F106" s="227" t="s">
        <v>1011</v>
      </c>
      <c r="G106" s="225"/>
      <c r="H106" s="228">
        <v>15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4" t="s">
        <v>159</v>
      </c>
      <c r="AU106" s="234" t="s">
        <v>79</v>
      </c>
      <c r="AV106" s="12" t="s">
        <v>86</v>
      </c>
      <c r="AW106" s="12" t="s">
        <v>35</v>
      </c>
      <c r="AX106" s="12" t="s">
        <v>79</v>
      </c>
      <c r="AY106" s="234" t="s">
        <v>151</v>
      </c>
    </row>
    <row r="107" s="2" customFormat="1" ht="16.5" customHeight="1">
      <c r="A107" s="38"/>
      <c r="B107" s="39"/>
      <c r="C107" s="206" t="s">
        <v>171</v>
      </c>
      <c r="D107" s="206" t="s">
        <v>152</v>
      </c>
      <c r="E107" s="207" t="s">
        <v>459</v>
      </c>
      <c r="F107" s="208" t="s">
        <v>460</v>
      </c>
      <c r="G107" s="209" t="s">
        <v>359</v>
      </c>
      <c r="H107" s="210">
        <v>15</v>
      </c>
      <c r="I107" s="211"/>
      <c r="J107" s="212">
        <f>ROUND(I107*H107,2)</f>
        <v>0</v>
      </c>
      <c r="K107" s="208" t="s">
        <v>19</v>
      </c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150</v>
      </c>
      <c r="AT107" s="217" t="s">
        <v>152</v>
      </c>
      <c r="AU107" s="217" t="s">
        <v>79</v>
      </c>
      <c r="AY107" s="17" t="s">
        <v>151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150</v>
      </c>
      <c r="BK107" s="218">
        <f>ROUND(I107*H107,2)</f>
        <v>0</v>
      </c>
      <c r="BL107" s="17" t="s">
        <v>150</v>
      </c>
      <c r="BM107" s="217" t="s">
        <v>1012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460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79</v>
      </c>
    </row>
    <row r="109" s="12" customFormat="1">
      <c r="A109" s="12"/>
      <c r="B109" s="224"/>
      <c r="C109" s="225"/>
      <c r="D109" s="219" t="s">
        <v>159</v>
      </c>
      <c r="E109" s="226" t="s">
        <v>256</v>
      </c>
      <c r="F109" s="227" t="s">
        <v>1011</v>
      </c>
      <c r="G109" s="225"/>
      <c r="H109" s="228">
        <v>15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4" t="s">
        <v>159</v>
      </c>
      <c r="AU109" s="234" t="s">
        <v>79</v>
      </c>
      <c r="AV109" s="12" t="s">
        <v>86</v>
      </c>
      <c r="AW109" s="12" t="s">
        <v>35</v>
      </c>
      <c r="AX109" s="12" t="s">
        <v>79</v>
      </c>
      <c r="AY109" s="234" t="s">
        <v>151</v>
      </c>
    </row>
    <row r="110" s="2" customFormat="1" ht="16.5" customHeight="1">
      <c r="A110" s="38"/>
      <c r="B110" s="39"/>
      <c r="C110" s="206" t="s">
        <v>176</v>
      </c>
      <c r="D110" s="206" t="s">
        <v>152</v>
      </c>
      <c r="E110" s="207" t="s">
        <v>462</v>
      </c>
      <c r="F110" s="208" t="s">
        <v>463</v>
      </c>
      <c r="G110" s="209" t="s">
        <v>359</v>
      </c>
      <c r="H110" s="210">
        <v>1</v>
      </c>
      <c r="I110" s="211"/>
      <c r="J110" s="212">
        <f>ROUND(I110*H110,2)</f>
        <v>0</v>
      </c>
      <c r="K110" s="208" t="s">
        <v>19</v>
      </c>
      <c r="L110" s="44"/>
      <c r="M110" s="213" t="s">
        <v>19</v>
      </c>
      <c r="N110" s="214" t="s">
        <v>46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150</v>
      </c>
      <c r="AT110" s="217" t="s">
        <v>152</v>
      </c>
      <c r="AU110" s="217" t="s">
        <v>79</v>
      </c>
      <c r="AY110" s="17" t="s">
        <v>151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150</v>
      </c>
      <c r="BK110" s="218">
        <f>ROUND(I110*H110,2)</f>
        <v>0</v>
      </c>
      <c r="BL110" s="17" t="s">
        <v>150</v>
      </c>
      <c r="BM110" s="217" t="s">
        <v>1013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463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79</v>
      </c>
    </row>
    <row r="112" s="2" customFormat="1" ht="16.5" customHeight="1">
      <c r="A112" s="38"/>
      <c r="B112" s="39"/>
      <c r="C112" s="206" t="s">
        <v>180</v>
      </c>
      <c r="D112" s="206" t="s">
        <v>152</v>
      </c>
      <c r="E112" s="207" t="s">
        <v>466</v>
      </c>
      <c r="F112" s="208" t="s">
        <v>467</v>
      </c>
      <c r="G112" s="209" t="s">
        <v>359</v>
      </c>
      <c r="H112" s="210">
        <v>2</v>
      </c>
      <c r="I112" s="211"/>
      <c r="J112" s="212">
        <f>ROUND(I112*H112,2)</f>
        <v>0</v>
      </c>
      <c r="K112" s="208" t="s">
        <v>19</v>
      </c>
      <c r="L112" s="44"/>
      <c r="M112" s="213" t="s">
        <v>19</v>
      </c>
      <c r="N112" s="214" t="s">
        <v>46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150</v>
      </c>
      <c r="AT112" s="217" t="s">
        <v>152</v>
      </c>
      <c r="AU112" s="217" t="s">
        <v>79</v>
      </c>
      <c r="AY112" s="17" t="s">
        <v>151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150</v>
      </c>
      <c r="BK112" s="218">
        <f>ROUND(I112*H112,2)</f>
        <v>0</v>
      </c>
      <c r="BL112" s="17" t="s">
        <v>150</v>
      </c>
      <c r="BM112" s="217" t="s">
        <v>1014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467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79</v>
      </c>
    </row>
    <row r="114" s="2" customFormat="1" ht="16.5" customHeight="1">
      <c r="A114" s="38"/>
      <c r="B114" s="39"/>
      <c r="C114" s="206" t="s">
        <v>184</v>
      </c>
      <c r="D114" s="206" t="s">
        <v>152</v>
      </c>
      <c r="E114" s="207" t="s">
        <v>1015</v>
      </c>
      <c r="F114" s="208" t="s">
        <v>1016</v>
      </c>
      <c r="G114" s="209" t="s">
        <v>359</v>
      </c>
      <c r="H114" s="210">
        <v>2</v>
      </c>
      <c r="I114" s="211"/>
      <c r="J114" s="212">
        <f>ROUND(I114*H114,2)</f>
        <v>0</v>
      </c>
      <c r="K114" s="208" t="s">
        <v>19</v>
      </c>
      <c r="L114" s="44"/>
      <c r="M114" s="213" t="s">
        <v>19</v>
      </c>
      <c r="N114" s="214" t="s">
        <v>46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150</v>
      </c>
      <c r="AT114" s="217" t="s">
        <v>152</v>
      </c>
      <c r="AU114" s="217" t="s">
        <v>79</v>
      </c>
      <c r="AY114" s="17" t="s">
        <v>151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150</v>
      </c>
      <c r="BK114" s="218">
        <f>ROUND(I114*H114,2)</f>
        <v>0</v>
      </c>
      <c r="BL114" s="17" t="s">
        <v>150</v>
      </c>
      <c r="BM114" s="217" t="s">
        <v>1017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1016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79</v>
      </c>
    </row>
    <row r="116" s="2" customFormat="1" ht="16.5" customHeight="1">
      <c r="A116" s="38"/>
      <c r="B116" s="39"/>
      <c r="C116" s="206" t="s">
        <v>188</v>
      </c>
      <c r="D116" s="206" t="s">
        <v>152</v>
      </c>
      <c r="E116" s="207" t="s">
        <v>470</v>
      </c>
      <c r="F116" s="208" t="s">
        <v>471</v>
      </c>
      <c r="G116" s="209" t="s">
        <v>359</v>
      </c>
      <c r="H116" s="210">
        <v>30</v>
      </c>
      <c r="I116" s="211"/>
      <c r="J116" s="212">
        <f>ROUND(I116*H116,2)</f>
        <v>0</v>
      </c>
      <c r="K116" s="208" t="s">
        <v>19</v>
      </c>
      <c r="L116" s="44"/>
      <c r="M116" s="213" t="s">
        <v>19</v>
      </c>
      <c r="N116" s="214" t="s">
        <v>46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150</v>
      </c>
      <c r="AT116" s="217" t="s">
        <v>152</v>
      </c>
      <c r="AU116" s="217" t="s">
        <v>79</v>
      </c>
      <c r="AY116" s="17" t="s">
        <v>151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150</v>
      </c>
      <c r="BK116" s="218">
        <f>ROUND(I116*H116,2)</f>
        <v>0</v>
      </c>
      <c r="BL116" s="17" t="s">
        <v>150</v>
      </c>
      <c r="BM116" s="217" t="s">
        <v>1018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471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79</v>
      </c>
    </row>
    <row r="118" s="12" customFormat="1">
      <c r="A118" s="12"/>
      <c r="B118" s="224"/>
      <c r="C118" s="225"/>
      <c r="D118" s="219" t="s">
        <v>159</v>
      </c>
      <c r="E118" s="226" t="s">
        <v>271</v>
      </c>
      <c r="F118" s="227" t="s">
        <v>1019</v>
      </c>
      <c r="G118" s="225"/>
      <c r="H118" s="228">
        <v>30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4" t="s">
        <v>159</v>
      </c>
      <c r="AU118" s="234" t="s">
        <v>79</v>
      </c>
      <c r="AV118" s="12" t="s">
        <v>86</v>
      </c>
      <c r="AW118" s="12" t="s">
        <v>35</v>
      </c>
      <c r="AX118" s="12" t="s">
        <v>79</v>
      </c>
      <c r="AY118" s="234" t="s">
        <v>151</v>
      </c>
    </row>
    <row r="119" s="2" customFormat="1" ht="16.5" customHeight="1">
      <c r="A119" s="38"/>
      <c r="B119" s="39"/>
      <c r="C119" s="206" t="s">
        <v>194</v>
      </c>
      <c r="D119" s="206" t="s">
        <v>152</v>
      </c>
      <c r="E119" s="207" t="s">
        <v>474</v>
      </c>
      <c r="F119" s="208" t="s">
        <v>475</v>
      </c>
      <c r="G119" s="209" t="s">
        <v>359</v>
      </c>
      <c r="H119" s="210">
        <v>1</v>
      </c>
      <c r="I119" s="211"/>
      <c r="J119" s="212">
        <f>ROUND(I119*H119,2)</f>
        <v>0</v>
      </c>
      <c r="K119" s="208" t="s">
        <v>19</v>
      </c>
      <c r="L119" s="44"/>
      <c r="M119" s="213" t="s">
        <v>19</v>
      </c>
      <c r="N119" s="214" t="s">
        <v>46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150</v>
      </c>
      <c r="AT119" s="217" t="s">
        <v>152</v>
      </c>
      <c r="AU119" s="217" t="s">
        <v>79</v>
      </c>
      <c r="AY119" s="17" t="s">
        <v>151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150</v>
      </c>
      <c r="BK119" s="218">
        <f>ROUND(I119*H119,2)</f>
        <v>0</v>
      </c>
      <c r="BL119" s="17" t="s">
        <v>150</v>
      </c>
      <c r="BM119" s="217" t="s">
        <v>1020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475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79</v>
      </c>
    </row>
    <row r="121" s="12" customFormat="1">
      <c r="A121" s="12"/>
      <c r="B121" s="224"/>
      <c r="C121" s="225"/>
      <c r="D121" s="219" t="s">
        <v>159</v>
      </c>
      <c r="E121" s="226" t="s">
        <v>322</v>
      </c>
      <c r="F121" s="227" t="s">
        <v>1021</v>
      </c>
      <c r="G121" s="225"/>
      <c r="H121" s="228">
        <v>1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4" t="s">
        <v>159</v>
      </c>
      <c r="AU121" s="234" t="s">
        <v>79</v>
      </c>
      <c r="AV121" s="12" t="s">
        <v>86</v>
      </c>
      <c r="AW121" s="12" t="s">
        <v>35</v>
      </c>
      <c r="AX121" s="12" t="s">
        <v>79</v>
      </c>
      <c r="AY121" s="234" t="s">
        <v>151</v>
      </c>
    </row>
    <row r="122" s="2" customFormat="1" ht="16.5" customHeight="1">
      <c r="A122" s="38"/>
      <c r="B122" s="39"/>
      <c r="C122" s="206" t="s">
        <v>198</v>
      </c>
      <c r="D122" s="206" t="s">
        <v>152</v>
      </c>
      <c r="E122" s="207" t="s">
        <v>478</v>
      </c>
      <c r="F122" s="208" t="s">
        <v>479</v>
      </c>
      <c r="G122" s="209" t="s">
        <v>359</v>
      </c>
      <c r="H122" s="210">
        <v>4</v>
      </c>
      <c r="I122" s="211"/>
      <c r="J122" s="212">
        <f>ROUND(I122*H122,2)</f>
        <v>0</v>
      </c>
      <c r="K122" s="208" t="s">
        <v>19</v>
      </c>
      <c r="L122" s="44"/>
      <c r="M122" s="213" t="s">
        <v>19</v>
      </c>
      <c r="N122" s="214" t="s">
        <v>46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150</v>
      </c>
      <c r="AT122" s="217" t="s">
        <v>152</v>
      </c>
      <c r="AU122" s="217" t="s">
        <v>79</v>
      </c>
      <c r="AY122" s="17" t="s">
        <v>151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150</v>
      </c>
      <c r="BK122" s="218">
        <f>ROUND(I122*H122,2)</f>
        <v>0</v>
      </c>
      <c r="BL122" s="17" t="s">
        <v>150</v>
      </c>
      <c r="BM122" s="217" t="s">
        <v>1022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479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79</v>
      </c>
    </row>
    <row r="124" s="12" customFormat="1">
      <c r="A124" s="12"/>
      <c r="B124" s="224"/>
      <c r="C124" s="225"/>
      <c r="D124" s="219" t="s">
        <v>159</v>
      </c>
      <c r="E124" s="226" t="s">
        <v>317</v>
      </c>
      <c r="F124" s="227" t="s">
        <v>1023</v>
      </c>
      <c r="G124" s="225"/>
      <c r="H124" s="228">
        <v>4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4" t="s">
        <v>159</v>
      </c>
      <c r="AU124" s="234" t="s">
        <v>79</v>
      </c>
      <c r="AV124" s="12" t="s">
        <v>86</v>
      </c>
      <c r="AW124" s="12" t="s">
        <v>35</v>
      </c>
      <c r="AX124" s="12" t="s">
        <v>79</v>
      </c>
      <c r="AY124" s="234" t="s">
        <v>151</v>
      </c>
    </row>
    <row r="125" s="2" customFormat="1" ht="16.5" customHeight="1">
      <c r="A125" s="38"/>
      <c r="B125" s="39"/>
      <c r="C125" s="206" t="s">
        <v>202</v>
      </c>
      <c r="D125" s="206" t="s">
        <v>152</v>
      </c>
      <c r="E125" s="207" t="s">
        <v>482</v>
      </c>
      <c r="F125" s="208" t="s">
        <v>483</v>
      </c>
      <c r="G125" s="209" t="s">
        <v>248</v>
      </c>
      <c r="H125" s="210">
        <v>200</v>
      </c>
      <c r="I125" s="211"/>
      <c r="J125" s="212">
        <f>ROUND(I125*H125,2)</f>
        <v>0</v>
      </c>
      <c r="K125" s="208" t="s">
        <v>19</v>
      </c>
      <c r="L125" s="44"/>
      <c r="M125" s="213" t="s">
        <v>19</v>
      </c>
      <c r="N125" s="214" t="s">
        <v>46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150</v>
      </c>
      <c r="AT125" s="217" t="s">
        <v>152</v>
      </c>
      <c r="AU125" s="217" t="s">
        <v>79</v>
      </c>
      <c r="AY125" s="17" t="s">
        <v>151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150</v>
      </c>
      <c r="BK125" s="218">
        <f>ROUND(I125*H125,2)</f>
        <v>0</v>
      </c>
      <c r="BL125" s="17" t="s">
        <v>150</v>
      </c>
      <c r="BM125" s="217" t="s">
        <v>1024</v>
      </c>
    </row>
    <row r="126" s="2" customFormat="1">
      <c r="A126" s="38"/>
      <c r="B126" s="39"/>
      <c r="C126" s="40"/>
      <c r="D126" s="219" t="s">
        <v>157</v>
      </c>
      <c r="E126" s="40"/>
      <c r="F126" s="220" t="s">
        <v>483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157</v>
      </c>
      <c r="AU126" s="17" t="s">
        <v>79</v>
      </c>
    </row>
    <row r="127" s="12" customFormat="1">
      <c r="A127" s="12"/>
      <c r="B127" s="224"/>
      <c r="C127" s="225"/>
      <c r="D127" s="219" t="s">
        <v>159</v>
      </c>
      <c r="E127" s="226" t="s">
        <v>312</v>
      </c>
      <c r="F127" s="227" t="s">
        <v>1025</v>
      </c>
      <c r="G127" s="225"/>
      <c r="H127" s="228">
        <v>200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4" t="s">
        <v>159</v>
      </c>
      <c r="AU127" s="234" t="s">
        <v>79</v>
      </c>
      <c r="AV127" s="12" t="s">
        <v>86</v>
      </c>
      <c r="AW127" s="12" t="s">
        <v>35</v>
      </c>
      <c r="AX127" s="12" t="s">
        <v>79</v>
      </c>
      <c r="AY127" s="234" t="s">
        <v>151</v>
      </c>
    </row>
    <row r="128" s="2" customFormat="1" ht="21.75" customHeight="1">
      <c r="A128" s="38"/>
      <c r="B128" s="39"/>
      <c r="C128" s="206" t="s">
        <v>206</v>
      </c>
      <c r="D128" s="206" t="s">
        <v>152</v>
      </c>
      <c r="E128" s="207" t="s">
        <v>486</v>
      </c>
      <c r="F128" s="208" t="s">
        <v>487</v>
      </c>
      <c r="G128" s="209" t="s">
        <v>359</v>
      </c>
      <c r="H128" s="210">
        <v>30</v>
      </c>
      <c r="I128" s="211"/>
      <c r="J128" s="212">
        <f>ROUND(I128*H128,2)</f>
        <v>0</v>
      </c>
      <c r="K128" s="208" t="s">
        <v>19</v>
      </c>
      <c r="L128" s="44"/>
      <c r="M128" s="213" t="s">
        <v>19</v>
      </c>
      <c r="N128" s="214" t="s">
        <v>46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150</v>
      </c>
      <c r="AT128" s="217" t="s">
        <v>152</v>
      </c>
      <c r="AU128" s="217" t="s">
        <v>79</v>
      </c>
      <c r="AY128" s="17" t="s">
        <v>151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150</v>
      </c>
      <c r="BK128" s="218">
        <f>ROUND(I128*H128,2)</f>
        <v>0</v>
      </c>
      <c r="BL128" s="17" t="s">
        <v>150</v>
      </c>
      <c r="BM128" s="217" t="s">
        <v>1026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487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79</v>
      </c>
    </row>
    <row r="130" s="12" customFormat="1">
      <c r="A130" s="12"/>
      <c r="B130" s="224"/>
      <c r="C130" s="225"/>
      <c r="D130" s="219" t="s">
        <v>159</v>
      </c>
      <c r="E130" s="226" t="s">
        <v>261</v>
      </c>
      <c r="F130" s="227" t="s">
        <v>1027</v>
      </c>
      <c r="G130" s="225"/>
      <c r="H130" s="228">
        <v>30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4" t="s">
        <v>159</v>
      </c>
      <c r="AU130" s="234" t="s">
        <v>79</v>
      </c>
      <c r="AV130" s="12" t="s">
        <v>86</v>
      </c>
      <c r="AW130" s="12" t="s">
        <v>35</v>
      </c>
      <c r="AX130" s="12" t="s">
        <v>79</v>
      </c>
      <c r="AY130" s="234" t="s">
        <v>151</v>
      </c>
    </row>
    <row r="131" s="2" customFormat="1" ht="21.75" customHeight="1">
      <c r="A131" s="38"/>
      <c r="B131" s="39"/>
      <c r="C131" s="206" t="s">
        <v>210</v>
      </c>
      <c r="D131" s="206" t="s">
        <v>152</v>
      </c>
      <c r="E131" s="207" t="s">
        <v>490</v>
      </c>
      <c r="F131" s="208" t="s">
        <v>491</v>
      </c>
      <c r="G131" s="209" t="s">
        <v>359</v>
      </c>
      <c r="H131" s="210">
        <v>1</v>
      </c>
      <c r="I131" s="211"/>
      <c r="J131" s="212">
        <f>ROUND(I131*H131,2)</f>
        <v>0</v>
      </c>
      <c r="K131" s="208" t="s">
        <v>19</v>
      </c>
      <c r="L131" s="44"/>
      <c r="M131" s="213" t="s">
        <v>19</v>
      </c>
      <c r="N131" s="214" t="s">
        <v>46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150</v>
      </c>
      <c r="AT131" s="217" t="s">
        <v>152</v>
      </c>
      <c r="AU131" s="217" t="s">
        <v>79</v>
      </c>
      <c r="AY131" s="17" t="s">
        <v>151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150</v>
      </c>
      <c r="BK131" s="218">
        <f>ROUND(I131*H131,2)</f>
        <v>0</v>
      </c>
      <c r="BL131" s="17" t="s">
        <v>150</v>
      </c>
      <c r="BM131" s="217" t="s">
        <v>1028</v>
      </c>
    </row>
    <row r="132" s="2" customFormat="1">
      <c r="A132" s="38"/>
      <c r="B132" s="39"/>
      <c r="C132" s="40"/>
      <c r="D132" s="219" t="s">
        <v>157</v>
      </c>
      <c r="E132" s="40"/>
      <c r="F132" s="220" t="s">
        <v>491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157</v>
      </c>
      <c r="AU132" s="17" t="s">
        <v>79</v>
      </c>
    </row>
    <row r="133" s="2" customFormat="1" ht="21.75" customHeight="1">
      <c r="A133" s="38"/>
      <c r="B133" s="39"/>
      <c r="C133" s="206" t="s">
        <v>214</v>
      </c>
      <c r="D133" s="206" t="s">
        <v>152</v>
      </c>
      <c r="E133" s="207" t="s">
        <v>493</v>
      </c>
      <c r="F133" s="208" t="s">
        <v>494</v>
      </c>
      <c r="G133" s="209" t="s">
        <v>359</v>
      </c>
      <c r="H133" s="210">
        <v>1</v>
      </c>
      <c r="I133" s="211"/>
      <c r="J133" s="212">
        <f>ROUND(I133*H133,2)</f>
        <v>0</v>
      </c>
      <c r="K133" s="208" t="s">
        <v>19</v>
      </c>
      <c r="L133" s="44"/>
      <c r="M133" s="213" t="s">
        <v>19</v>
      </c>
      <c r="N133" s="214" t="s">
        <v>46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150</v>
      </c>
      <c r="AT133" s="217" t="s">
        <v>152</v>
      </c>
      <c r="AU133" s="217" t="s">
        <v>79</v>
      </c>
      <c r="AY133" s="17" t="s">
        <v>151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150</v>
      </c>
      <c r="BK133" s="218">
        <f>ROUND(I133*H133,2)</f>
        <v>0</v>
      </c>
      <c r="BL133" s="17" t="s">
        <v>150</v>
      </c>
      <c r="BM133" s="217" t="s">
        <v>1029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494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79</v>
      </c>
    </row>
    <row r="135" s="2" customFormat="1" ht="21.75" customHeight="1">
      <c r="A135" s="38"/>
      <c r="B135" s="39"/>
      <c r="C135" s="206" t="s">
        <v>218</v>
      </c>
      <c r="D135" s="206" t="s">
        <v>152</v>
      </c>
      <c r="E135" s="207" t="s">
        <v>496</v>
      </c>
      <c r="F135" s="208" t="s">
        <v>497</v>
      </c>
      <c r="G135" s="209" t="s">
        <v>359</v>
      </c>
      <c r="H135" s="210">
        <v>1</v>
      </c>
      <c r="I135" s="211"/>
      <c r="J135" s="212">
        <f>ROUND(I135*H135,2)</f>
        <v>0</v>
      </c>
      <c r="K135" s="208" t="s">
        <v>19</v>
      </c>
      <c r="L135" s="44"/>
      <c r="M135" s="213" t="s">
        <v>19</v>
      </c>
      <c r="N135" s="214" t="s">
        <v>46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150</v>
      </c>
      <c r="AT135" s="217" t="s">
        <v>152</v>
      </c>
      <c r="AU135" s="217" t="s">
        <v>79</v>
      </c>
      <c r="AY135" s="17" t="s">
        <v>151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150</v>
      </c>
      <c r="BK135" s="218">
        <f>ROUND(I135*H135,2)</f>
        <v>0</v>
      </c>
      <c r="BL135" s="17" t="s">
        <v>150</v>
      </c>
      <c r="BM135" s="217" t="s">
        <v>1030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497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79</v>
      </c>
    </row>
    <row r="137" s="2" customFormat="1" ht="16.5" customHeight="1">
      <c r="A137" s="38"/>
      <c r="B137" s="39"/>
      <c r="C137" s="206" t="s">
        <v>222</v>
      </c>
      <c r="D137" s="206" t="s">
        <v>152</v>
      </c>
      <c r="E137" s="207" t="s">
        <v>1031</v>
      </c>
      <c r="F137" s="208" t="s">
        <v>1032</v>
      </c>
      <c r="G137" s="209" t="s">
        <v>359</v>
      </c>
      <c r="H137" s="210">
        <v>2</v>
      </c>
      <c r="I137" s="211"/>
      <c r="J137" s="212">
        <f>ROUND(I137*H137,2)</f>
        <v>0</v>
      </c>
      <c r="K137" s="208" t="s">
        <v>19</v>
      </c>
      <c r="L137" s="44"/>
      <c r="M137" s="213" t="s">
        <v>19</v>
      </c>
      <c r="N137" s="214" t="s">
        <v>46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150</v>
      </c>
      <c r="AT137" s="217" t="s">
        <v>152</v>
      </c>
      <c r="AU137" s="217" t="s">
        <v>79</v>
      </c>
      <c r="AY137" s="17" t="s">
        <v>151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150</v>
      </c>
      <c r="BK137" s="218">
        <f>ROUND(I137*H137,2)</f>
        <v>0</v>
      </c>
      <c r="BL137" s="17" t="s">
        <v>150</v>
      </c>
      <c r="BM137" s="217" t="s">
        <v>1033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1032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79</v>
      </c>
    </row>
    <row r="139" s="2" customFormat="1" ht="16.5" customHeight="1">
      <c r="A139" s="38"/>
      <c r="B139" s="39"/>
      <c r="C139" s="206" t="s">
        <v>503</v>
      </c>
      <c r="D139" s="206" t="s">
        <v>152</v>
      </c>
      <c r="E139" s="207" t="s">
        <v>1034</v>
      </c>
      <c r="F139" s="208" t="s">
        <v>1035</v>
      </c>
      <c r="G139" s="209" t="s">
        <v>248</v>
      </c>
      <c r="H139" s="210">
        <v>68</v>
      </c>
      <c r="I139" s="211"/>
      <c r="J139" s="212">
        <f>ROUND(I139*H139,2)</f>
        <v>0</v>
      </c>
      <c r="K139" s="208" t="s">
        <v>19</v>
      </c>
      <c r="L139" s="44"/>
      <c r="M139" s="213" t="s">
        <v>19</v>
      </c>
      <c r="N139" s="214" t="s">
        <v>46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0.23499999999999999</v>
      </c>
      <c r="T139" s="216">
        <f>S139*H139</f>
        <v>15.979999999999999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150</v>
      </c>
      <c r="AT139" s="217" t="s">
        <v>152</v>
      </c>
      <c r="AU139" s="217" t="s">
        <v>79</v>
      </c>
      <c r="AY139" s="17" t="s">
        <v>151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150</v>
      </c>
      <c r="BK139" s="218">
        <f>ROUND(I139*H139,2)</f>
        <v>0</v>
      </c>
      <c r="BL139" s="17" t="s">
        <v>150</v>
      </c>
      <c r="BM139" s="217" t="s">
        <v>1036</v>
      </c>
    </row>
    <row r="140" s="2" customFormat="1">
      <c r="A140" s="38"/>
      <c r="B140" s="39"/>
      <c r="C140" s="40"/>
      <c r="D140" s="219" t="s">
        <v>157</v>
      </c>
      <c r="E140" s="40"/>
      <c r="F140" s="220" t="s">
        <v>1035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157</v>
      </c>
      <c r="AU140" s="17" t="s">
        <v>79</v>
      </c>
    </row>
    <row r="141" s="12" customFormat="1">
      <c r="A141" s="12"/>
      <c r="B141" s="224"/>
      <c r="C141" s="225"/>
      <c r="D141" s="219" t="s">
        <v>159</v>
      </c>
      <c r="E141" s="226" t="s">
        <v>280</v>
      </c>
      <c r="F141" s="227" t="s">
        <v>1037</v>
      </c>
      <c r="G141" s="225"/>
      <c r="H141" s="228">
        <v>68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4" t="s">
        <v>159</v>
      </c>
      <c r="AU141" s="234" t="s">
        <v>79</v>
      </c>
      <c r="AV141" s="12" t="s">
        <v>86</v>
      </c>
      <c r="AW141" s="12" t="s">
        <v>35</v>
      </c>
      <c r="AX141" s="12" t="s">
        <v>79</v>
      </c>
      <c r="AY141" s="234" t="s">
        <v>151</v>
      </c>
    </row>
    <row r="142" s="2" customFormat="1" ht="16.5" customHeight="1">
      <c r="A142" s="38"/>
      <c r="B142" s="39"/>
      <c r="C142" s="206" t="s">
        <v>506</v>
      </c>
      <c r="D142" s="206" t="s">
        <v>152</v>
      </c>
      <c r="E142" s="207" t="s">
        <v>1038</v>
      </c>
      <c r="F142" s="208" t="s">
        <v>1039</v>
      </c>
      <c r="G142" s="209" t="s">
        <v>248</v>
      </c>
      <c r="H142" s="210">
        <v>68</v>
      </c>
      <c r="I142" s="211"/>
      <c r="J142" s="212">
        <f>ROUND(I142*H142,2)</f>
        <v>0</v>
      </c>
      <c r="K142" s="208" t="s">
        <v>19</v>
      </c>
      <c r="L142" s="44"/>
      <c r="M142" s="213" t="s">
        <v>19</v>
      </c>
      <c r="N142" s="214" t="s">
        <v>46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0.17999999999999999</v>
      </c>
      <c r="T142" s="216">
        <f>S142*H142</f>
        <v>12.24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150</v>
      </c>
      <c r="AT142" s="217" t="s">
        <v>152</v>
      </c>
      <c r="AU142" s="217" t="s">
        <v>79</v>
      </c>
      <c r="AY142" s="17" t="s">
        <v>151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150</v>
      </c>
      <c r="BK142" s="218">
        <f>ROUND(I142*H142,2)</f>
        <v>0</v>
      </c>
      <c r="BL142" s="17" t="s">
        <v>150</v>
      </c>
      <c r="BM142" s="217" t="s">
        <v>1040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1039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79</v>
      </c>
    </row>
    <row r="144" s="12" customFormat="1">
      <c r="A144" s="12"/>
      <c r="B144" s="224"/>
      <c r="C144" s="225"/>
      <c r="D144" s="219" t="s">
        <v>159</v>
      </c>
      <c r="E144" s="226" t="s">
        <v>294</v>
      </c>
      <c r="F144" s="227" t="s">
        <v>1037</v>
      </c>
      <c r="G144" s="225"/>
      <c r="H144" s="228">
        <v>68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4" t="s">
        <v>159</v>
      </c>
      <c r="AU144" s="234" t="s">
        <v>79</v>
      </c>
      <c r="AV144" s="12" t="s">
        <v>86</v>
      </c>
      <c r="AW144" s="12" t="s">
        <v>35</v>
      </c>
      <c r="AX144" s="12" t="s">
        <v>79</v>
      </c>
      <c r="AY144" s="234" t="s">
        <v>151</v>
      </c>
    </row>
    <row r="145" s="2" customFormat="1" ht="16.5" customHeight="1">
      <c r="A145" s="38"/>
      <c r="B145" s="39"/>
      <c r="C145" s="206" t="s">
        <v>510</v>
      </c>
      <c r="D145" s="206" t="s">
        <v>152</v>
      </c>
      <c r="E145" s="207" t="s">
        <v>1041</v>
      </c>
      <c r="F145" s="208" t="s">
        <v>1042</v>
      </c>
      <c r="G145" s="209" t="s">
        <v>310</v>
      </c>
      <c r="H145" s="210">
        <v>63</v>
      </c>
      <c r="I145" s="211"/>
      <c r="J145" s="212">
        <f>ROUND(I145*H145,2)</f>
        <v>0</v>
      </c>
      <c r="K145" s="208" t="s">
        <v>19</v>
      </c>
      <c r="L145" s="44"/>
      <c r="M145" s="213" t="s">
        <v>19</v>
      </c>
      <c r="N145" s="214" t="s">
        <v>46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0.20499999999999999</v>
      </c>
      <c r="T145" s="216">
        <f>S145*H145</f>
        <v>12.914999999999999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150</v>
      </c>
      <c r="AT145" s="217" t="s">
        <v>152</v>
      </c>
      <c r="AU145" s="217" t="s">
        <v>79</v>
      </c>
      <c r="AY145" s="17" t="s">
        <v>151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150</v>
      </c>
      <c r="BK145" s="218">
        <f>ROUND(I145*H145,2)</f>
        <v>0</v>
      </c>
      <c r="BL145" s="17" t="s">
        <v>150</v>
      </c>
      <c r="BM145" s="217" t="s">
        <v>1043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1042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79</v>
      </c>
    </row>
    <row r="147" s="12" customFormat="1">
      <c r="A147" s="12"/>
      <c r="B147" s="224"/>
      <c r="C147" s="225"/>
      <c r="D147" s="219" t="s">
        <v>159</v>
      </c>
      <c r="E147" s="226" t="s">
        <v>124</v>
      </c>
      <c r="F147" s="227" t="s">
        <v>1044</v>
      </c>
      <c r="G147" s="225"/>
      <c r="H147" s="228">
        <v>63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4" t="s">
        <v>159</v>
      </c>
      <c r="AU147" s="234" t="s">
        <v>79</v>
      </c>
      <c r="AV147" s="12" t="s">
        <v>86</v>
      </c>
      <c r="AW147" s="12" t="s">
        <v>35</v>
      </c>
      <c r="AX147" s="12" t="s">
        <v>79</v>
      </c>
      <c r="AY147" s="234" t="s">
        <v>151</v>
      </c>
    </row>
    <row r="148" s="2" customFormat="1" ht="21.75" customHeight="1">
      <c r="A148" s="38"/>
      <c r="B148" s="39"/>
      <c r="C148" s="206" t="s">
        <v>7</v>
      </c>
      <c r="D148" s="206" t="s">
        <v>152</v>
      </c>
      <c r="E148" s="207" t="s">
        <v>252</v>
      </c>
      <c r="F148" s="208" t="s">
        <v>253</v>
      </c>
      <c r="G148" s="209" t="s">
        <v>254</v>
      </c>
      <c r="H148" s="210">
        <v>88.519999999999996</v>
      </c>
      <c r="I148" s="211"/>
      <c r="J148" s="212">
        <f>ROUND(I148*H148,2)</f>
        <v>0</v>
      </c>
      <c r="K148" s="208" t="s">
        <v>19</v>
      </c>
      <c r="L148" s="44"/>
      <c r="M148" s="213" t="s">
        <v>19</v>
      </c>
      <c r="N148" s="214" t="s">
        <v>46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150</v>
      </c>
      <c r="AT148" s="217" t="s">
        <v>152</v>
      </c>
      <c r="AU148" s="217" t="s">
        <v>79</v>
      </c>
      <c r="AY148" s="17" t="s">
        <v>151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150</v>
      </c>
      <c r="BK148" s="218">
        <f>ROUND(I148*H148,2)</f>
        <v>0</v>
      </c>
      <c r="BL148" s="17" t="s">
        <v>150</v>
      </c>
      <c r="BM148" s="217" t="s">
        <v>1045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253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79</v>
      </c>
    </row>
    <row r="150" s="2" customFormat="1" ht="21.75" customHeight="1">
      <c r="A150" s="38"/>
      <c r="B150" s="39"/>
      <c r="C150" s="206" t="s">
        <v>517</v>
      </c>
      <c r="D150" s="206" t="s">
        <v>152</v>
      </c>
      <c r="E150" s="207" t="s">
        <v>258</v>
      </c>
      <c r="F150" s="208" t="s">
        <v>259</v>
      </c>
      <c r="G150" s="209" t="s">
        <v>254</v>
      </c>
      <c r="H150" s="210">
        <v>14</v>
      </c>
      <c r="I150" s="211"/>
      <c r="J150" s="212">
        <f>ROUND(I150*H150,2)</f>
        <v>0</v>
      </c>
      <c r="K150" s="208" t="s">
        <v>19</v>
      </c>
      <c r="L150" s="44"/>
      <c r="M150" s="213" t="s">
        <v>19</v>
      </c>
      <c r="N150" s="214" t="s">
        <v>46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150</v>
      </c>
      <c r="AT150" s="217" t="s">
        <v>152</v>
      </c>
      <c r="AU150" s="217" t="s">
        <v>79</v>
      </c>
      <c r="AY150" s="17" t="s">
        <v>151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150</v>
      </c>
      <c r="BK150" s="218">
        <f>ROUND(I150*H150,2)</f>
        <v>0</v>
      </c>
      <c r="BL150" s="17" t="s">
        <v>150</v>
      </c>
      <c r="BM150" s="217" t="s">
        <v>1046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259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79</v>
      </c>
    </row>
    <row r="152" s="2" customFormat="1" ht="16.5" customHeight="1">
      <c r="A152" s="38"/>
      <c r="B152" s="39"/>
      <c r="C152" s="206" t="s">
        <v>521</v>
      </c>
      <c r="D152" s="206" t="s">
        <v>152</v>
      </c>
      <c r="E152" s="207" t="s">
        <v>1047</v>
      </c>
      <c r="F152" s="208" t="s">
        <v>1048</v>
      </c>
      <c r="G152" s="209" t="s">
        <v>359</v>
      </c>
      <c r="H152" s="210">
        <v>15</v>
      </c>
      <c r="I152" s="211"/>
      <c r="J152" s="212">
        <f>ROUND(I152*H152,2)</f>
        <v>0</v>
      </c>
      <c r="K152" s="208" t="s">
        <v>19</v>
      </c>
      <c r="L152" s="44"/>
      <c r="M152" s="213" t="s">
        <v>19</v>
      </c>
      <c r="N152" s="214" t="s">
        <v>46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150</v>
      </c>
      <c r="AT152" s="217" t="s">
        <v>152</v>
      </c>
      <c r="AU152" s="217" t="s">
        <v>79</v>
      </c>
      <c r="AY152" s="17" t="s">
        <v>151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150</v>
      </c>
      <c r="BK152" s="218">
        <f>ROUND(I152*H152,2)</f>
        <v>0</v>
      </c>
      <c r="BL152" s="17" t="s">
        <v>150</v>
      </c>
      <c r="BM152" s="217" t="s">
        <v>1049</v>
      </c>
    </row>
    <row r="153" s="2" customFormat="1">
      <c r="A153" s="38"/>
      <c r="B153" s="39"/>
      <c r="C153" s="40"/>
      <c r="D153" s="219" t="s">
        <v>157</v>
      </c>
      <c r="E153" s="40"/>
      <c r="F153" s="220" t="s">
        <v>1048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157</v>
      </c>
      <c r="AU153" s="17" t="s">
        <v>79</v>
      </c>
    </row>
    <row r="154" s="12" customFormat="1">
      <c r="A154" s="12"/>
      <c r="B154" s="224"/>
      <c r="C154" s="225"/>
      <c r="D154" s="219" t="s">
        <v>159</v>
      </c>
      <c r="E154" s="226" t="s">
        <v>289</v>
      </c>
      <c r="F154" s="227" t="s">
        <v>1011</v>
      </c>
      <c r="G154" s="225"/>
      <c r="H154" s="228">
        <v>15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4" t="s">
        <v>159</v>
      </c>
      <c r="AU154" s="234" t="s">
        <v>79</v>
      </c>
      <c r="AV154" s="12" t="s">
        <v>86</v>
      </c>
      <c r="AW154" s="12" t="s">
        <v>35</v>
      </c>
      <c r="AX154" s="12" t="s">
        <v>79</v>
      </c>
      <c r="AY154" s="234" t="s">
        <v>151</v>
      </c>
    </row>
    <row r="155" s="2" customFormat="1" ht="16.5" customHeight="1">
      <c r="A155" s="38"/>
      <c r="B155" s="39"/>
      <c r="C155" s="206" t="s">
        <v>525</v>
      </c>
      <c r="D155" s="206" t="s">
        <v>152</v>
      </c>
      <c r="E155" s="207" t="s">
        <v>1050</v>
      </c>
      <c r="F155" s="208" t="s">
        <v>1051</v>
      </c>
      <c r="G155" s="209" t="s">
        <v>359</v>
      </c>
      <c r="H155" s="210">
        <v>15</v>
      </c>
      <c r="I155" s="211"/>
      <c r="J155" s="212">
        <f>ROUND(I155*H155,2)</f>
        <v>0</v>
      </c>
      <c r="K155" s="208" t="s">
        <v>19</v>
      </c>
      <c r="L155" s="44"/>
      <c r="M155" s="213" t="s">
        <v>19</v>
      </c>
      <c r="N155" s="214" t="s">
        <v>46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150</v>
      </c>
      <c r="AT155" s="217" t="s">
        <v>152</v>
      </c>
      <c r="AU155" s="217" t="s">
        <v>79</v>
      </c>
      <c r="AY155" s="17" t="s">
        <v>151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150</v>
      </c>
      <c r="BK155" s="218">
        <f>ROUND(I155*H155,2)</f>
        <v>0</v>
      </c>
      <c r="BL155" s="17" t="s">
        <v>150</v>
      </c>
      <c r="BM155" s="217" t="s">
        <v>1052</v>
      </c>
    </row>
    <row r="156" s="2" customFormat="1">
      <c r="A156" s="38"/>
      <c r="B156" s="39"/>
      <c r="C156" s="40"/>
      <c r="D156" s="219" t="s">
        <v>157</v>
      </c>
      <c r="E156" s="40"/>
      <c r="F156" s="220" t="s">
        <v>1051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79</v>
      </c>
    </row>
    <row r="157" s="12" customFormat="1">
      <c r="A157" s="12"/>
      <c r="B157" s="224"/>
      <c r="C157" s="225"/>
      <c r="D157" s="219" t="s">
        <v>159</v>
      </c>
      <c r="E157" s="226" t="s">
        <v>125</v>
      </c>
      <c r="F157" s="227" t="s">
        <v>1011</v>
      </c>
      <c r="G157" s="225"/>
      <c r="H157" s="228">
        <v>15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4" t="s">
        <v>159</v>
      </c>
      <c r="AU157" s="234" t="s">
        <v>79</v>
      </c>
      <c r="AV157" s="12" t="s">
        <v>86</v>
      </c>
      <c r="AW157" s="12" t="s">
        <v>35</v>
      </c>
      <c r="AX157" s="12" t="s">
        <v>79</v>
      </c>
      <c r="AY157" s="234" t="s">
        <v>151</v>
      </c>
    </row>
    <row r="158" s="2" customFormat="1" ht="16.5" customHeight="1">
      <c r="A158" s="38"/>
      <c r="B158" s="39"/>
      <c r="C158" s="206" t="s">
        <v>528</v>
      </c>
      <c r="D158" s="206" t="s">
        <v>152</v>
      </c>
      <c r="E158" s="207" t="s">
        <v>507</v>
      </c>
      <c r="F158" s="208" t="s">
        <v>508</v>
      </c>
      <c r="G158" s="209" t="s">
        <v>359</v>
      </c>
      <c r="H158" s="210">
        <v>1</v>
      </c>
      <c r="I158" s="211"/>
      <c r="J158" s="212">
        <f>ROUND(I158*H158,2)</f>
        <v>0</v>
      </c>
      <c r="K158" s="208" t="s">
        <v>19</v>
      </c>
      <c r="L158" s="44"/>
      <c r="M158" s="213" t="s">
        <v>19</v>
      </c>
      <c r="N158" s="214" t="s">
        <v>46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150</v>
      </c>
      <c r="AT158" s="217" t="s">
        <v>152</v>
      </c>
      <c r="AU158" s="217" t="s">
        <v>79</v>
      </c>
      <c r="AY158" s="17" t="s">
        <v>151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150</v>
      </c>
      <c r="BK158" s="218">
        <f>ROUND(I158*H158,2)</f>
        <v>0</v>
      </c>
      <c r="BL158" s="17" t="s">
        <v>150</v>
      </c>
      <c r="BM158" s="217" t="s">
        <v>1053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508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79</v>
      </c>
    </row>
    <row r="160" s="2" customFormat="1" ht="16.5" customHeight="1">
      <c r="A160" s="38"/>
      <c r="B160" s="39"/>
      <c r="C160" s="206" t="s">
        <v>531</v>
      </c>
      <c r="D160" s="206" t="s">
        <v>152</v>
      </c>
      <c r="E160" s="207" t="s">
        <v>511</v>
      </c>
      <c r="F160" s="208" t="s">
        <v>512</v>
      </c>
      <c r="G160" s="209" t="s">
        <v>359</v>
      </c>
      <c r="H160" s="210">
        <v>2</v>
      </c>
      <c r="I160" s="211"/>
      <c r="J160" s="212">
        <f>ROUND(I160*H160,2)</f>
        <v>0</v>
      </c>
      <c r="K160" s="208" t="s">
        <v>19</v>
      </c>
      <c r="L160" s="44"/>
      <c r="M160" s="213" t="s">
        <v>19</v>
      </c>
      <c r="N160" s="214" t="s">
        <v>46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150</v>
      </c>
      <c r="AT160" s="217" t="s">
        <v>152</v>
      </c>
      <c r="AU160" s="217" t="s">
        <v>79</v>
      </c>
      <c r="AY160" s="17" t="s">
        <v>151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150</v>
      </c>
      <c r="BK160" s="218">
        <f>ROUND(I160*H160,2)</f>
        <v>0</v>
      </c>
      <c r="BL160" s="17" t="s">
        <v>150</v>
      </c>
      <c r="BM160" s="217" t="s">
        <v>1054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512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79</v>
      </c>
    </row>
    <row r="162" s="2" customFormat="1" ht="16.5" customHeight="1">
      <c r="A162" s="38"/>
      <c r="B162" s="39"/>
      <c r="C162" s="206" t="s">
        <v>534</v>
      </c>
      <c r="D162" s="206" t="s">
        <v>152</v>
      </c>
      <c r="E162" s="207" t="s">
        <v>514</v>
      </c>
      <c r="F162" s="208" t="s">
        <v>515</v>
      </c>
      <c r="G162" s="209" t="s">
        <v>359</v>
      </c>
      <c r="H162" s="210">
        <v>30</v>
      </c>
      <c r="I162" s="211"/>
      <c r="J162" s="212">
        <f>ROUND(I162*H162,2)</f>
        <v>0</v>
      </c>
      <c r="K162" s="208" t="s">
        <v>19</v>
      </c>
      <c r="L162" s="44"/>
      <c r="M162" s="213" t="s">
        <v>19</v>
      </c>
      <c r="N162" s="214" t="s">
        <v>46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150</v>
      </c>
      <c r="AT162" s="217" t="s">
        <v>152</v>
      </c>
      <c r="AU162" s="217" t="s">
        <v>79</v>
      </c>
      <c r="AY162" s="17" t="s">
        <v>151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150</v>
      </c>
      <c r="BK162" s="218">
        <f>ROUND(I162*H162,2)</f>
        <v>0</v>
      </c>
      <c r="BL162" s="17" t="s">
        <v>150</v>
      </c>
      <c r="BM162" s="217" t="s">
        <v>1055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515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79</v>
      </c>
    </row>
    <row r="164" s="12" customFormat="1">
      <c r="A164" s="12"/>
      <c r="B164" s="224"/>
      <c r="C164" s="225"/>
      <c r="D164" s="219" t="s">
        <v>159</v>
      </c>
      <c r="E164" s="226" t="s">
        <v>244</v>
      </c>
      <c r="F164" s="227" t="s">
        <v>1027</v>
      </c>
      <c r="G164" s="225"/>
      <c r="H164" s="228">
        <v>30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4" t="s">
        <v>159</v>
      </c>
      <c r="AU164" s="234" t="s">
        <v>79</v>
      </c>
      <c r="AV164" s="12" t="s">
        <v>86</v>
      </c>
      <c r="AW164" s="12" t="s">
        <v>35</v>
      </c>
      <c r="AX164" s="12" t="s">
        <v>79</v>
      </c>
      <c r="AY164" s="234" t="s">
        <v>151</v>
      </c>
    </row>
    <row r="165" s="2" customFormat="1" ht="16.5" customHeight="1">
      <c r="A165" s="38"/>
      <c r="B165" s="39"/>
      <c r="C165" s="206" t="s">
        <v>536</v>
      </c>
      <c r="D165" s="206" t="s">
        <v>152</v>
      </c>
      <c r="E165" s="207" t="s">
        <v>518</v>
      </c>
      <c r="F165" s="208" t="s">
        <v>519</v>
      </c>
      <c r="G165" s="209" t="s">
        <v>359</v>
      </c>
      <c r="H165" s="210">
        <v>1</v>
      </c>
      <c r="I165" s="211"/>
      <c r="J165" s="212">
        <f>ROUND(I165*H165,2)</f>
        <v>0</v>
      </c>
      <c r="K165" s="208" t="s">
        <v>19</v>
      </c>
      <c r="L165" s="44"/>
      <c r="M165" s="213" t="s">
        <v>19</v>
      </c>
      <c r="N165" s="214" t="s">
        <v>46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150</v>
      </c>
      <c r="AT165" s="217" t="s">
        <v>152</v>
      </c>
      <c r="AU165" s="217" t="s">
        <v>79</v>
      </c>
      <c r="AY165" s="17" t="s">
        <v>151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150</v>
      </c>
      <c r="BK165" s="218">
        <f>ROUND(I165*H165,2)</f>
        <v>0</v>
      </c>
      <c r="BL165" s="17" t="s">
        <v>150</v>
      </c>
      <c r="BM165" s="217" t="s">
        <v>1056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519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79</v>
      </c>
    </row>
    <row r="167" s="2" customFormat="1" ht="16.5" customHeight="1">
      <c r="A167" s="38"/>
      <c r="B167" s="39"/>
      <c r="C167" s="206" t="s">
        <v>539</v>
      </c>
      <c r="D167" s="206" t="s">
        <v>152</v>
      </c>
      <c r="E167" s="207" t="s">
        <v>522</v>
      </c>
      <c r="F167" s="208" t="s">
        <v>523</v>
      </c>
      <c r="G167" s="209" t="s">
        <v>359</v>
      </c>
      <c r="H167" s="210">
        <v>2</v>
      </c>
      <c r="I167" s="211"/>
      <c r="J167" s="212">
        <f>ROUND(I167*H167,2)</f>
        <v>0</v>
      </c>
      <c r="K167" s="208" t="s">
        <v>19</v>
      </c>
      <c r="L167" s="44"/>
      <c r="M167" s="213" t="s">
        <v>19</v>
      </c>
      <c r="N167" s="214" t="s">
        <v>46</v>
      </c>
      <c r="O167" s="84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7" t="s">
        <v>150</v>
      </c>
      <c r="AT167" s="217" t="s">
        <v>152</v>
      </c>
      <c r="AU167" s="217" t="s">
        <v>79</v>
      </c>
      <c r="AY167" s="17" t="s">
        <v>151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7" t="s">
        <v>150</v>
      </c>
      <c r="BK167" s="218">
        <f>ROUND(I167*H167,2)</f>
        <v>0</v>
      </c>
      <c r="BL167" s="17" t="s">
        <v>150</v>
      </c>
      <c r="BM167" s="217" t="s">
        <v>1057</v>
      </c>
    </row>
    <row r="168" s="2" customFormat="1">
      <c r="A168" s="38"/>
      <c r="B168" s="39"/>
      <c r="C168" s="40"/>
      <c r="D168" s="219" t="s">
        <v>157</v>
      </c>
      <c r="E168" s="40"/>
      <c r="F168" s="220" t="s">
        <v>523</v>
      </c>
      <c r="G168" s="40"/>
      <c r="H168" s="40"/>
      <c r="I168" s="221"/>
      <c r="J168" s="40"/>
      <c r="K168" s="40"/>
      <c r="L168" s="44"/>
      <c r="M168" s="222"/>
      <c r="N168" s="22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157</v>
      </c>
      <c r="AU168" s="17" t="s">
        <v>79</v>
      </c>
    </row>
    <row r="169" s="2" customFormat="1" ht="16.5" customHeight="1">
      <c r="A169" s="38"/>
      <c r="B169" s="39"/>
      <c r="C169" s="206" t="s">
        <v>542</v>
      </c>
      <c r="D169" s="206" t="s">
        <v>152</v>
      </c>
      <c r="E169" s="207" t="s">
        <v>1058</v>
      </c>
      <c r="F169" s="208" t="s">
        <v>1059</v>
      </c>
      <c r="G169" s="209" t="s">
        <v>359</v>
      </c>
      <c r="H169" s="210">
        <v>2</v>
      </c>
      <c r="I169" s="211"/>
      <c r="J169" s="212">
        <f>ROUND(I169*H169,2)</f>
        <v>0</v>
      </c>
      <c r="K169" s="208" t="s">
        <v>19</v>
      </c>
      <c r="L169" s="44"/>
      <c r="M169" s="213" t="s">
        <v>19</v>
      </c>
      <c r="N169" s="214" t="s">
        <v>46</v>
      </c>
      <c r="O169" s="84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150</v>
      </c>
      <c r="AT169" s="217" t="s">
        <v>152</v>
      </c>
      <c r="AU169" s="217" t="s">
        <v>79</v>
      </c>
      <c r="AY169" s="17" t="s">
        <v>151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150</v>
      </c>
      <c r="BK169" s="218">
        <f>ROUND(I169*H169,2)</f>
        <v>0</v>
      </c>
      <c r="BL169" s="17" t="s">
        <v>150</v>
      </c>
      <c r="BM169" s="217" t="s">
        <v>1060</v>
      </c>
    </row>
    <row r="170" s="2" customFormat="1">
      <c r="A170" s="38"/>
      <c r="B170" s="39"/>
      <c r="C170" s="40"/>
      <c r="D170" s="219" t="s">
        <v>157</v>
      </c>
      <c r="E170" s="40"/>
      <c r="F170" s="220" t="s">
        <v>1059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157</v>
      </c>
      <c r="AU170" s="17" t="s">
        <v>79</v>
      </c>
    </row>
    <row r="171" s="2" customFormat="1" ht="16.5" customHeight="1">
      <c r="A171" s="38"/>
      <c r="B171" s="39"/>
      <c r="C171" s="206" t="s">
        <v>1061</v>
      </c>
      <c r="D171" s="206" t="s">
        <v>152</v>
      </c>
      <c r="E171" s="207" t="s">
        <v>1062</v>
      </c>
      <c r="F171" s="208" t="s">
        <v>1063</v>
      </c>
      <c r="G171" s="209" t="s">
        <v>359</v>
      </c>
      <c r="H171" s="210">
        <v>2</v>
      </c>
      <c r="I171" s="211"/>
      <c r="J171" s="212">
        <f>ROUND(I171*H171,2)</f>
        <v>0</v>
      </c>
      <c r="K171" s="208" t="s">
        <v>19</v>
      </c>
      <c r="L171" s="44"/>
      <c r="M171" s="213" t="s">
        <v>19</v>
      </c>
      <c r="N171" s="214" t="s">
        <v>46</v>
      </c>
      <c r="O171" s="84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150</v>
      </c>
      <c r="AT171" s="217" t="s">
        <v>152</v>
      </c>
      <c r="AU171" s="217" t="s">
        <v>79</v>
      </c>
      <c r="AY171" s="17" t="s">
        <v>151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150</v>
      </c>
      <c r="BK171" s="218">
        <f>ROUND(I171*H171,2)</f>
        <v>0</v>
      </c>
      <c r="BL171" s="17" t="s">
        <v>150</v>
      </c>
      <c r="BM171" s="217" t="s">
        <v>1064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1063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79</v>
      </c>
    </row>
    <row r="173" s="2" customFormat="1" ht="21.75" customHeight="1">
      <c r="A173" s="38"/>
      <c r="B173" s="39"/>
      <c r="C173" s="206" t="s">
        <v>1065</v>
      </c>
      <c r="D173" s="206" t="s">
        <v>152</v>
      </c>
      <c r="E173" s="207" t="s">
        <v>1066</v>
      </c>
      <c r="F173" s="208" t="s">
        <v>1067</v>
      </c>
      <c r="G173" s="209" t="s">
        <v>254</v>
      </c>
      <c r="H173" s="210">
        <v>181.30000000000001</v>
      </c>
      <c r="I173" s="211"/>
      <c r="J173" s="212">
        <f>ROUND(I173*H173,2)</f>
        <v>0</v>
      </c>
      <c r="K173" s="208" t="s">
        <v>19</v>
      </c>
      <c r="L173" s="44"/>
      <c r="M173" s="213" t="s">
        <v>19</v>
      </c>
      <c r="N173" s="214" t="s">
        <v>46</v>
      </c>
      <c r="O173" s="84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150</v>
      </c>
      <c r="AT173" s="217" t="s">
        <v>152</v>
      </c>
      <c r="AU173" s="217" t="s">
        <v>79</v>
      </c>
      <c r="AY173" s="17" t="s">
        <v>151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150</v>
      </c>
      <c r="BK173" s="218">
        <f>ROUND(I173*H173,2)</f>
        <v>0</v>
      </c>
      <c r="BL173" s="17" t="s">
        <v>150</v>
      </c>
      <c r="BM173" s="217" t="s">
        <v>1068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1067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79</v>
      </c>
    </row>
    <row r="175" s="12" customFormat="1">
      <c r="A175" s="12"/>
      <c r="B175" s="224"/>
      <c r="C175" s="225"/>
      <c r="D175" s="219" t="s">
        <v>159</v>
      </c>
      <c r="E175" s="226" t="s">
        <v>1069</v>
      </c>
      <c r="F175" s="227" t="s">
        <v>1070</v>
      </c>
      <c r="G175" s="225"/>
      <c r="H175" s="228">
        <v>181.30000000000001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4" t="s">
        <v>159</v>
      </c>
      <c r="AU175" s="234" t="s">
        <v>79</v>
      </c>
      <c r="AV175" s="12" t="s">
        <v>86</v>
      </c>
      <c r="AW175" s="12" t="s">
        <v>35</v>
      </c>
      <c r="AX175" s="12" t="s">
        <v>79</v>
      </c>
      <c r="AY175" s="234" t="s">
        <v>151</v>
      </c>
    </row>
    <row r="176" s="2" customFormat="1" ht="16.5" customHeight="1">
      <c r="A176" s="38"/>
      <c r="B176" s="39"/>
      <c r="C176" s="206" t="s">
        <v>1071</v>
      </c>
      <c r="D176" s="206" t="s">
        <v>152</v>
      </c>
      <c r="E176" s="207" t="s">
        <v>1072</v>
      </c>
      <c r="F176" s="208" t="s">
        <v>1073</v>
      </c>
      <c r="G176" s="209" t="s">
        <v>254</v>
      </c>
      <c r="H176" s="210">
        <v>181.30000000000001</v>
      </c>
      <c r="I176" s="211"/>
      <c r="J176" s="212">
        <f>ROUND(I176*H176,2)</f>
        <v>0</v>
      </c>
      <c r="K176" s="208" t="s">
        <v>19</v>
      </c>
      <c r="L176" s="44"/>
      <c r="M176" s="213" t="s">
        <v>19</v>
      </c>
      <c r="N176" s="214" t="s">
        <v>46</v>
      </c>
      <c r="O176" s="84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150</v>
      </c>
      <c r="AT176" s="217" t="s">
        <v>152</v>
      </c>
      <c r="AU176" s="217" t="s">
        <v>79</v>
      </c>
      <c r="AY176" s="17" t="s">
        <v>151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150</v>
      </c>
      <c r="BK176" s="218">
        <f>ROUND(I176*H176,2)</f>
        <v>0</v>
      </c>
      <c r="BL176" s="17" t="s">
        <v>150</v>
      </c>
      <c r="BM176" s="217" t="s">
        <v>1074</v>
      </c>
    </row>
    <row r="177" s="2" customFormat="1">
      <c r="A177" s="38"/>
      <c r="B177" s="39"/>
      <c r="C177" s="40"/>
      <c r="D177" s="219" t="s">
        <v>157</v>
      </c>
      <c r="E177" s="40"/>
      <c r="F177" s="220" t="s">
        <v>1073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157</v>
      </c>
      <c r="AU177" s="17" t="s">
        <v>79</v>
      </c>
    </row>
    <row r="178" s="2" customFormat="1" ht="21.75" customHeight="1">
      <c r="A178" s="38"/>
      <c r="B178" s="39"/>
      <c r="C178" s="206" t="s">
        <v>1075</v>
      </c>
      <c r="D178" s="206" t="s">
        <v>152</v>
      </c>
      <c r="E178" s="207" t="s">
        <v>720</v>
      </c>
      <c r="F178" s="208" t="s">
        <v>721</v>
      </c>
      <c r="G178" s="209" t="s">
        <v>254</v>
      </c>
      <c r="H178" s="210">
        <v>181.30000000000001</v>
      </c>
      <c r="I178" s="211"/>
      <c r="J178" s="212">
        <f>ROUND(I178*H178,2)</f>
        <v>0</v>
      </c>
      <c r="K178" s="208" t="s">
        <v>19</v>
      </c>
      <c r="L178" s="44"/>
      <c r="M178" s="213" t="s">
        <v>19</v>
      </c>
      <c r="N178" s="214" t="s">
        <v>46</v>
      </c>
      <c r="O178" s="84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150</v>
      </c>
      <c r="AT178" s="217" t="s">
        <v>152</v>
      </c>
      <c r="AU178" s="217" t="s">
        <v>79</v>
      </c>
      <c r="AY178" s="17" t="s">
        <v>151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7" t="s">
        <v>150</v>
      </c>
      <c r="BK178" s="218">
        <f>ROUND(I178*H178,2)</f>
        <v>0</v>
      </c>
      <c r="BL178" s="17" t="s">
        <v>150</v>
      </c>
      <c r="BM178" s="217" t="s">
        <v>1076</v>
      </c>
    </row>
    <row r="179" s="2" customFormat="1">
      <c r="A179" s="38"/>
      <c r="B179" s="39"/>
      <c r="C179" s="40"/>
      <c r="D179" s="219" t="s">
        <v>157</v>
      </c>
      <c r="E179" s="40"/>
      <c r="F179" s="220" t="s">
        <v>721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157</v>
      </c>
      <c r="AU179" s="17" t="s">
        <v>79</v>
      </c>
    </row>
    <row r="180" s="12" customFormat="1">
      <c r="A180" s="12"/>
      <c r="B180" s="224"/>
      <c r="C180" s="225"/>
      <c r="D180" s="219" t="s">
        <v>159</v>
      </c>
      <c r="E180" s="226" t="s">
        <v>328</v>
      </c>
      <c r="F180" s="227" t="s">
        <v>1077</v>
      </c>
      <c r="G180" s="225"/>
      <c r="H180" s="228">
        <v>181.30000000000001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4" t="s">
        <v>159</v>
      </c>
      <c r="AU180" s="234" t="s">
        <v>79</v>
      </c>
      <c r="AV180" s="12" t="s">
        <v>86</v>
      </c>
      <c r="AW180" s="12" t="s">
        <v>35</v>
      </c>
      <c r="AX180" s="12" t="s">
        <v>79</v>
      </c>
      <c r="AY180" s="234" t="s">
        <v>151</v>
      </c>
    </row>
    <row r="181" s="2" customFormat="1" ht="21.75" customHeight="1">
      <c r="A181" s="38"/>
      <c r="B181" s="39"/>
      <c r="C181" s="206" t="s">
        <v>1078</v>
      </c>
      <c r="D181" s="206" t="s">
        <v>152</v>
      </c>
      <c r="E181" s="207" t="s">
        <v>282</v>
      </c>
      <c r="F181" s="208" t="s">
        <v>283</v>
      </c>
      <c r="G181" s="209" t="s">
        <v>248</v>
      </c>
      <c r="H181" s="210">
        <v>297.39999999999998</v>
      </c>
      <c r="I181" s="211"/>
      <c r="J181" s="212">
        <f>ROUND(I181*H181,2)</f>
        <v>0</v>
      </c>
      <c r="K181" s="208" t="s">
        <v>19</v>
      </c>
      <c r="L181" s="44"/>
      <c r="M181" s="213" t="s">
        <v>19</v>
      </c>
      <c r="N181" s="214" t="s">
        <v>46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150</v>
      </c>
      <c r="AT181" s="217" t="s">
        <v>152</v>
      </c>
      <c r="AU181" s="217" t="s">
        <v>79</v>
      </c>
      <c r="AY181" s="17" t="s">
        <v>151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150</v>
      </c>
      <c r="BK181" s="218">
        <f>ROUND(I181*H181,2)</f>
        <v>0</v>
      </c>
      <c r="BL181" s="17" t="s">
        <v>150</v>
      </c>
      <c r="BM181" s="217" t="s">
        <v>1079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283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79</v>
      </c>
    </row>
    <row r="183" s="12" customFormat="1">
      <c r="A183" s="12"/>
      <c r="B183" s="224"/>
      <c r="C183" s="225"/>
      <c r="D183" s="219" t="s">
        <v>159</v>
      </c>
      <c r="E183" s="226" t="s">
        <v>306</v>
      </c>
      <c r="F183" s="227" t="s">
        <v>1080</v>
      </c>
      <c r="G183" s="225"/>
      <c r="H183" s="228">
        <v>297.39999999999998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4" t="s">
        <v>159</v>
      </c>
      <c r="AU183" s="234" t="s">
        <v>79</v>
      </c>
      <c r="AV183" s="12" t="s">
        <v>86</v>
      </c>
      <c r="AW183" s="12" t="s">
        <v>35</v>
      </c>
      <c r="AX183" s="12" t="s">
        <v>79</v>
      </c>
      <c r="AY183" s="234" t="s">
        <v>151</v>
      </c>
    </row>
    <row r="184" s="2" customFormat="1" ht="16.5" customHeight="1">
      <c r="A184" s="38"/>
      <c r="B184" s="39"/>
      <c r="C184" s="206" t="s">
        <v>1081</v>
      </c>
      <c r="D184" s="206" t="s">
        <v>152</v>
      </c>
      <c r="E184" s="207" t="s">
        <v>286</v>
      </c>
      <c r="F184" s="208" t="s">
        <v>287</v>
      </c>
      <c r="G184" s="209" t="s">
        <v>248</v>
      </c>
      <c r="H184" s="210">
        <v>297.39999999999998</v>
      </c>
      <c r="I184" s="211"/>
      <c r="J184" s="212">
        <f>ROUND(I184*H184,2)</f>
        <v>0</v>
      </c>
      <c r="K184" s="208" t="s">
        <v>19</v>
      </c>
      <c r="L184" s="44"/>
      <c r="M184" s="213" t="s">
        <v>19</v>
      </c>
      <c r="N184" s="214" t="s">
        <v>46</v>
      </c>
      <c r="O184" s="84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150</v>
      </c>
      <c r="AT184" s="217" t="s">
        <v>152</v>
      </c>
      <c r="AU184" s="217" t="s">
        <v>79</v>
      </c>
      <c r="AY184" s="17" t="s">
        <v>151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150</v>
      </c>
      <c r="BK184" s="218">
        <f>ROUND(I184*H184,2)</f>
        <v>0</v>
      </c>
      <c r="BL184" s="17" t="s">
        <v>150</v>
      </c>
      <c r="BM184" s="217" t="s">
        <v>1082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287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79</v>
      </c>
    </row>
    <row r="186" s="12" customFormat="1">
      <c r="A186" s="12"/>
      <c r="B186" s="224"/>
      <c r="C186" s="225"/>
      <c r="D186" s="219" t="s">
        <v>159</v>
      </c>
      <c r="E186" s="226" t="s">
        <v>301</v>
      </c>
      <c r="F186" s="227" t="s">
        <v>1083</v>
      </c>
      <c r="G186" s="225"/>
      <c r="H186" s="228">
        <v>297.39999999999998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4" t="s">
        <v>159</v>
      </c>
      <c r="AU186" s="234" t="s">
        <v>79</v>
      </c>
      <c r="AV186" s="12" t="s">
        <v>86</v>
      </c>
      <c r="AW186" s="12" t="s">
        <v>35</v>
      </c>
      <c r="AX186" s="12" t="s">
        <v>79</v>
      </c>
      <c r="AY186" s="234" t="s">
        <v>151</v>
      </c>
    </row>
    <row r="187" s="2" customFormat="1" ht="16.5" customHeight="1">
      <c r="A187" s="38"/>
      <c r="B187" s="39"/>
      <c r="C187" s="206" t="s">
        <v>1002</v>
      </c>
      <c r="D187" s="206" t="s">
        <v>152</v>
      </c>
      <c r="E187" s="207" t="s">
        <v>291</v>
      </c>
      <c r="F187" s="208" t="s">
        <v>292</v>
      </c>
      <c r="G187" s="209" t="s">
        <v>248</v>
      </c>
      <c r="H187" s="210">
        <v>427.69999999999999</v>
      </c>
      <c r="I187" s="211"/>
      <c r="J187" s="212">
        <f>ROUND(I187*H187,2)</f>
        <v>0</v>
      </c>
      <c r="K187" s="208" t="s">
        <v>19</v>
      </c>
      <c r="L187" s="44"/>
      <c r="M187" s="213" t="s">
        <v>19</v>
      </c>
      <c r="N187" s="214" t="s">
        <v>46</v>
      </c>
      <c r="O187" s="84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150</v>
      </c>
      <c r="AT187" s="217" t="s">
        <v>152</v>
      </c>
      <c r="AU187" s="217" t="s">
        <v>79</v>
      </c>
      <c r="AY187" s="17" t="s">
        <v>151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150</v>
      </c>
      <c r="BK187" s="218">
        <f>ROUND(I187*H187,2)</f>
        <v>0</v>
      </c>
      <c r="BL187" s="17" t="s">
        <v>150</v>
      </c>
      <c r="BM187" s="217" t="s">
        <v>1084</v>
      </c>
    </row>
    <row r="188" s="2" customFormat="1">
      <c r="A188" s="38"/>
      <c r="B188" s="39"/>
      <c r="C188" s="40"/>
      <c r="D188" s="219" t="s">
        <v>157</v>
      </c>
      <c r="E188" s="40"/>
      <c r="F188" s="220" t="s">
        <v>292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157</v>
      </c>
      <c r="AU188" s="17" t="s">
        <v>79</v>
      </c>
    </row>
    <row r="189" s="12" customFormat="1">
      <c r="A189" s="12"/>
      <c r="B189" s="224"/>
      <c r="C189" s="225"/>
      <c r="D189" s="219" t="s">
        <v>159</v>
      </c>
      <c r="E189" s="226" t="s">
        <v>345</v>
      </c>
      <c r="F189" s="227" t="s">
        <v>1085</v>
      </c>
      <c r="G189" s="225"/>
      <c r="H189" s="228">
        <v>427.69999999999999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4" t="s">
        <v>159</v>
      </c>
      <c r="AU189" s="234" t="s">
        <v>79</v>
      </c>
      <c r="AV189" s="12" t="s">
        <v>86</v>
      </c>
      <c r="AW189" s="12" t="s">
        <v>35</v>
      </c>
      <c r="AX189" s="12" t="s">
        <v>79</v>
      </c>
      <c r="AY189" s="234" t="s">
        <v>151</v>
      </c>
    </row>
    <row r="190" s="11" customFormat="1" ht="25.92" customHeight="1">
      <c r="A190" s="11"/>
      <c r="B190" s="192"/>
      <c r="C190" s="193"/>
      <c r="D190" s="194" t="s">
        <v>72</v>
      </c>
      <c r="E190" s="195" t="s">
        <v>296</v>
      </c>
      <c r="F190" s="195" t="s">
        <v>297</v>
      </c>
      <c r="G190" s="193"/>
      <c r="H190" s="193"/>
      <c r="I190" s="196"/>
      <c r="J190" s="197">
        <f>BK190</f>
        <v>0</v>
      </c>
      <c r="K190" s="193"/>
      <c r="L190" s="198"/>
      <c r="M190" s="199"/>
      <c r="N190" s="200"/>
      <c r="O190" s="200"/>
      <c r="P190" s="201">
        <f>SUM(P191:P200)</f>
        <v>0</v>
      </c>
      <c r="Q190" s="200"/>
      <c r="R190" s="201">
        <f>SUM(R191:R200)</f>
        <v>5.5916999999999994</v>
      </c>
      <c r="S190" s="200"/>
      <c r="T190" s="202">
        <f>SUM(T191:T200)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3" t="s">
        <v>150</v>
      </c>
      <c r="AT190" s="204" t="s">
        <v>72</v>
      </c>
      <c r="AU190" s="204" t="s">
        <v>8</v>
      </c>
      <c r="AY190" s="203" t="s">
        <v>151</v>
      </c>
      <c r="BK190" s="205">
        <f>SUM(BK191:BK200)</f>
        <v>0</v>
      </c>
    </row>
    <row r="191" s="2" customFormat="1" ht="16.5" customHeight="1">
      <c r="A191" s="38"/>
      <c r="B191" s="39"/>
      <c r="C191" s="206" t="s">
        <v>79</v>
      </c>
      <c r="D191" s="206" t="s">
        <v>152</v>
      </c>
      <c r="E191" s="207" t="s">
        <v>298</v>
      </c>
      <c r="F191" s="208" t="s">
        <v>299</v>
      </c>
      <c r="G191" s="209" t="s">
        <v>248</v>
      </c>
      <c r="H191" s="210">
        <v>114</v>
      </c>
      <c r="I191" s="211"/>
      <c r="J191" s="212">
        <f>ROUND(I191*H191,2)</f>
        <v>0</v>
      </c>
      <c r="K191" s="208" t="s">
        <v>19</v>
      </c>
      <c r="L191" s="44"/>
      <c r="M191" s="213" t="s">
        <v>19</v>
      </c>
      <c r="N191" s="214" t="s">
        <v>46</v>
      </c>
      <c r="O191" s="84"/>
      <c r="P191" s="215">
        <f>O191*H191</f>
        <v>0</v>
      </c>
      <c r="Q191" s="215">
        <v>0.00017000000000000001</v>
      </c>
      <c r="R191" s="215">
        <f>Q191*H191</f>
        <v>0.019380000000000001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150</v>
      </c>
      <c r="AT191" s="217" t="s">
        <v>152</v>
      </c>
      <c r="AU191" s="217" t="s">
        <v>79</v>
      </c>
      <c r="AY191" s="17" t="s">
        <v>151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150</v>
      </c>
      <c r="BK191" s="218">
        <f>ROUND(I191*H191,2)</f>
        <v>0</v>
      </c>
      <c r="BL191" s="17" t="s">
        <v>150</v>
      </c>
      <c r="BM191" s="217" t="s">
        <v>1086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299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79</v>
      </c>
    </row>
    <row r="193" s="2" customFormat="1" ht="16.5" customHeight="1">
      <c r="A193" s="38"/>
      <c r="B193" s="39"/>
      <c r="C193" s="206" t="s">
        <v>86</v>
      </c>
      <c r="D193" s="206" t="s">
        <v>152</v>
      </c>
      <c r="E193" s="207" t="s">
        <v>303</v>
      </c>
      <c r="F193" s="208" t="s">
        <v>304</v>
      </c>
      <c r="G193" s="209" t="s">
        <v>254</v>
      </c>
      <c r="H193" s="210">
        <v>2.8500000000000001</v>
      </c>
      <c r="I193" s="211"/>
      <c r="J193" s="212">
        <f>ROUND(I193*H193,2)</f>
        <v>0</v>
      </c>
      <c r="K193" s="208" t="s">
        <v>19</v>
      </c>
      <c r="L193" s="44"/>
      <c r="M193" s="213" t="s">
        <v>19</v>
      </c>
      <c r="N193" s="214" t="s">
        <v>46</v>
      </c>
      <c r="O193" s="84"/>
      <c r="P193" s="215">
        <f>O193*H193</f>
        <v>0</v>
      </c>
      <c r="Q193" s="215">
        <v>1.9199999999999999</v>
      </c>
      <c r="R193" s="215">
        <f>Q193*H193</f>
        <v>5.4719999999999995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150</v>
      </c>
      <c r="AT193" s="217" t="s">
        <v>152</v>
      </c>
      <c r="AU193" s="217" t="s">
        <v>79</v>
      </c>
      <c r="AY193" s="17" t="s">
        <v>151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150</v>
      </c>
      <c r="BK193" s="218">
        <f>ROUND(I193*H193,2)</f>
        <v>0</v>
      </c>
      <c r="BL193" s="17" t="s">
        <v>150</v>
      </c>
      <c r="BM193" s="217" t="s">
        <v>1087</v>
      </c>
    </row>
    <row r="194" s="2" customFormat="1">
      <c r="A194" s="38"/>
      <c r="B194" s="39"/>
      <c r="C194" s="40"/>
      <c r="D194" s="219" t="s">
        <v>157</v>
      </c>
      <c r="E194" s="40"/>
      <c r="F194" s="220" t="s">
        <v>304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157</v>
      </c>
      <c r="AU194" s="17" t="s">
        <v>79</v>
      </c>
    </row>
    <row r="195" s="2" customFormat="1" ht="16.5" customHeight="1">
      <c r="A195" s="38"/>
      <c r="B195" s="39"/>
      <c r="C195" s="206" t="s">
        <v>164</v>
      </c>
      <c r="D195" s="206" t="s">
        <v>152</v>
      </c>
      <c r="E195" s="207" t="s">
        <v>308</v>
      </c>
      <c r="F195" s="208" t="s">
        <v>309</v>
      </c>
      <c r="G195" s="209" t="s">
        <v>310</v>
      </c>
      <c r="H195" s="210">
        <v>57</v>
      </c>
      <c r="I195" s="211"/>
      <c r="J195" s="212">
        <f>ROUND(I195*H195,2)</f>
        <v>0</v>
      </c>
      <c r="K195" s="208" t="s">
        <v>19</v>
      </c>
      <c r="L195" s="44"/>
      <c r="M195" s="213" t="s">
        <v>19</v>
      </c>
      <c r="N195" s="214" t="s">
        <v>46</v>
      </c>
      <c r="O195" s="84"/>
      <c r="P195" s="215">
        <f>O195*H195</f>
        <v>0</v>
      </c>
      <c r="Q195" s="215">
        <v>0.00116</v>
      </c>
      <c r="R195" s="215">
        <f>Q195*H195</f>
        <v>0.066119999999999998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150</v>
      </c>
      <c r="AT195" s="217" t="s">
        <v>152</v>
      </c>
      <c r="AU195" s="217" t="s">
        <v>79</v>
      </c>
      <c r="AY195" s="17" t="s">
        <v>151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7" t="s">
        <v>150</v>
      </c>
      <c r="BK195" s="218">
        <f>ROUND(I195*H195,2)</f>
        <v>0</v>
      </c>
      <c r="BL195" s="17" t="s">
        <v>150</v>
      </c>
      <c r="BM195" s="217" t="s">
        <v>1088</v>
      </c>
    </row>
    <row r="196" s="2" customFormat="1">
      <c r="A196" s="38"/>
      <c r="B196" s="39"/>
      <c r="C196" s="40"/>
      <c r="D196" s="219" t="s">
        <v>157</v>
      </c>
      <c r="E196" s="40"/>
      <c r="F196" s="220" t="s">
        <v>309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157</v>
      </c>
      <c r="AU196" s="17" t="s">
        <v>79</v>
      </c>
    </row>
    <row r="197" s="2" customFormat="1" ht="16.5" customHeight="1">
      <c r="A197" s="38"/>
      <c r="B197" s="39"/>
      <c r="C197" s="206" t="s">
        <v>150</v>
      </c>
      <c r="D197" s="206" t="s">
        <v>152</v>
      </c>
      <c r="E197" s="207" t="s">
        <v>314</v>
      </c>
      <c r="F197" s="208" t="s">
        <v>315</v>
      </c>
      <c r="G197" s="209" t="s">
        <v>310</v>
      </c>
      <c r="H197" s="210">
        <v>57</v>
      </c>
      <c r="I197" s="211"/>
      <c r="J197" s="212">
        <f>ROUND(I197*H197,2)</f>
        <v>0</v>
      </c>
      <c r="K197" s="208" t="s">
        <v>19</v>
      </c>
      <c r="L197" s="44"/>
      <c r="M197" s="213" t="s">
        <v>19</v>
      </c>
      <c r="N197" s="214" t="s">
        <v>46</v>
      </c>
      <c r="O197" s="84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150</v>
      </c>
      <c r="AT197" s="217" t="s">
        <v>152</v>
      </c>
      <c r="AU197" s="217" t="s">
        <v>79</v>
      </c>
      <c r="AY197" s="17" t="s">
        <v>151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150</v>
      </c>
      <c r="BK197" s="218">
        <f>ROUND(I197*H197,2)</f>
        <v>0</v>
      </c>
      <c r="BL197" s="17" t="s">
        <v>150</v>
      </c>
      <c r="BM197" s="217" t="s">
        <v>1089</v>
      </c>
    </row>
    <row r="198" s="2" customFormat="1">
      <c r="A198" s="38"/>
      <c r="B198" s="39"/>
      <c r="C198" s="40"/>
      <c r="D198" s="219" t="s">
        <v>157</v>
      </c>
      <c r="E198" s="40"/>
      <c r="F198" s="220" t="s">
        <v>315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79</v>
      </c>
    </row>
    <row r="199" s="2" customFormat="1" ht="16.5" customHeight="1">
      <c r="A199" s="38"/>
      <c r="B199" s="39"/>
      <c r="C199" s="239" t="s">
        <v>171</v>
      </c>
      <c r="D199" s="239" t="s">
        <v>233</v>
      </c>
      <c r="E199" s="240" t="s">
        <v>319</v>
      </c>
      <c r="F199" s="241" t="s">
        <v>320</v>
      </c>
      <c r="G199" s="242" t="s">
        <v>248</v>
      </c>
      <c r="H199" s="243">
        <v>114</v>
      </c>
      <c r="I199" s="244"/>
      <c r="J199" s="245">
        <f>ROUND(I199*H199,2)</f>
        <v>0</v>
      </c>
      <c r="K199" s="241" t="s">
        <v>19</v>
      </c>
      <c r="L199" s="246"/>
      <c r="M199" s="247" t="s">
        <v>19</v>
      </c>
      <c r="N199" s="248" t="s">
        <v>46</v>
      </c>
      <c r="O199" s="84"/>
      <c r="P199" s="215">
        <f>O199*H199</f>
        <v>0</v>
      </c>
      <c r="Q199" s="215">
        <v>0.00029999999999999997</v>
      </c>
      <c r="R199" s="215">
        <f>Q199*H199</f>
        <v>0.034199999999999994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184</v>
      </c>
      <c r="AT199" s="217" t="s">
        <v>233</v>
      </c>
      <c r="AU199" s="217" t="s">
        <v>79</v>
      </c>
      <c r="AY199" s="17" t="s">
        <v>151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150</v>
      </c>
      <c r="BK199" s="218">
        <f>ROUND(I199*H199,2)</f>
        <v>0</v>
      </c>
      <c r="BL199" s="17" t="s">
        <v>150</v>
      </c>
      <c r="BM199" s="217" t="s">
        <v>1090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320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79</v>
      </c>
    </row>
    <row r="201" s="11" customFormat="1" ht="25.92" customHeight="1">
      <c r="A201" s="11"/>
      <c r="B201" s="192"/>
      <c r="C201" s="193"/>
      <c r="D201" s="194" t="s">
        <v>72</v>
      </c>
      <c r="E201" s="195" t="s">
        <v>736</v>
      </c>
      <c r="F201" s="195" t="s">
        <v>737</v>
      </c>
      <c r="G201" s="193"/>
      <c r="H201" s="193"/>
      <c r="I201" s="196"/>
      <c r="J201" s="197">
        <f>BK201</f>
        <v>0</v>
      </c>
      <c r="K201" s="193"/>
      <c r="L201" s="198"/>
      <c r="M201" s="199"/>
      <c r="N201" s="200"/>
      <c r="O201" s="200"/>
      <c r="P201" s="201">
        <f>SUM(P202:P205)</f>
        <v>0</v>
      </c>
      <c r="Q201" s="200"/>
      <c r="R201" s="201">
        <f>SUM(R202:R205)</f>
        <v>16.961561</v>
      </c>
      <c r="S201" s="200"/>
      <c r="T201" s="202">
        <f>SUM(T202:T205)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203" t="s">
        <v>150</v>
      </c>
      <c r="AT201" s="204" t="s">
        <v>72</v>
      </c>
      <c r="AU201" s="204" t="s">
        <v>8</v>
      </c>
      <c r="AY201" s="203" t="s">
        <v>151</v>
      </c>
      <c r="BK201" s="205">
        <f>SUM(BK202:BK205)</f>
        <v>0</v>
      </c>
    </row>
    <row r="202" s="2" customFormat="1" ht="16.5" customHeight="1">
      <c r="A202" s="38"/>
      <c r="B202" s="39"/>
      <c r="C202" s="206" t="s">
        <v>79</v>
      </c>
      <c r="D202" s="206" t="s">
        <v>152</v>
      </c>
      <c r="E202" s="207" t="s">
        <v>889</v>
      </c>
      <c r="F202" s="208" t="s">
        <v>890</v>
      </c>
      <c r="G202" s="209" t="s">
        <v>310</v>
      </c>
      <c r="H202" s="210">
        <v>34.299999999999997</v>
      </c>
      <c r="I202" s="211"/>
      <c r="J202" s="212">
        <f>ROUND(I202*H202,2)</f>
        <v>0</v>
      </c>
      <c r="K202" s="208" t="s">
        <v>19</v>
      </c>
      <c r="L202" s="44"/>
      <c r="M202" s="213" t="s">
        <v>19</v>
      </c>
      <c r="N202" s="214" t="s">
        <v>46</v>
      </c>
      <c r="O202" s="84"/>
      <c r="P202" s="215">
        <f>O202*H202</f>
        <v>0</v>
      </c>
      <c r="Q202" s="215">
        <v>0.24127000000000001</v>
      </c>
      <c r="R202" s="215">
        <f>Q202*H202</f>
        <v>8.2755609999999997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150</v>
      </c>
      <c r="AT202" s="217" t="s">
        <v>152</v>
      </c>
      <c r="AU202" s="217" t="s">
        <v>79</v>
      </c>
      <c r="AY202" s="17" t="s">
        <v>151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150</v>
      </c>
      <c r="BK202" s="218">
        <f>ROUND(I202*H202,2)</f>
        <v>0</v>
      </c>
      <c r="BL202" s="17" t="s">
        <v>150</v>
      </c>
      <c r="BM202" s="217" t="s">
        <v>1091</v>
      </c>
    </row>
    <row r="203" s="2" customFormat="1">
      <c r="A203" s="38"/>
      <c r="B203" s="39"/>
      <c r="C203" s="40"/>
      <c r="D203" s="219" t="s">
        <v>157</v>
      </c>
      <c r="E203" s="40"/>
      <c r="F203" s="220" t="s">
        <v>890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157</v>
      </c>
      <c r="AU203" s="17" t="s">
        <v>79</v>
      </c>
    </row>
    <row r="204" s="2" customFormat="1" ht="16.5" customHeight="1">
      <c r="A204" s="38"/>
      <c r="B204" s="39"/>
      <c r="C204" s="239" t="s">
        <v>86</v>
      </c>
      <c r="D204" s="239" t="s">
        <v>233</v>
      </c>
      <c r="E204" s="240" t="s">
        <v>893</v>
      </c>
      <c r="F204" s="241" t="s">
        <v>894</v>
      </c>
      <c r="G204" s="242" t="s">
        <v>359</v>
      </c>
      <c r="H204" s="243">
        <v>172</v>
      </c>
      <c r="I204" s="244"/>
      <c r="J204" s="245">
        <f>ROUND(I204*H204,2)</f>
        <v>0</v>
      </c>
      <c r="K204" s="241" t="s">
        <v>19</v>
      </c>
      <c r="L204" s="246"/>
      <c r="M204" s="247" t="s">
        <v>19</v>
      </c>
      <c r="N204" s="248" t="s">
        <v>46</v>
      </c>
      <c r="O204" s="84"/>
      <c r="P204" s="215">
        <f>O204*H204</f>
        <v>0</v>
      </c>
      <c r="Q204" s="215">
        <v>0.050500000000000003</v>
      </c>
      <c r="R204" s="215">
        <f>Q204*H204</f>
        <v>8.6859999999999999</v>
      </c>
      <c r="S204" s="215">
        <v>0</v>
      </c>
      <c r="T204" s="21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7" t="s">
        <v>184</v>
      </c>
      <c r="AT204" s="217" t="s">
        <v>233</v>
      </c>
      <c r="AU204" s="217" t="s">
        <v>79</v>
      </c>
      <c r="AY204" s="17" t="s">
        <v>151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7" t="s">
        <v>150</v>
      </c>
      <c r="BK204" s="218">
        <f>ROUND(I204*H204,2)</f>
        <v>0</v>
      </c>
      <c r="BL204" s="17" t="s">
        <v>150</v>
      </c>
      <c r="BM204" s="217" t="s">
        <v>1092</v>
      </c>
    </row>
    <row r="205" s="2" customFormat="1">
      <c r="A205" s="38"/>
      <c r="B205" s="39"/>
      <c r="C205" s="40"/>
      <c r="D205" s="219" t="s">
        <v>157</v>
      </c>
      <c r="E205" s="40"/>
      <c r="F205" s="220" t="s">
        <v>894</v>
      </c>
      <c r="G205" s="40"/>
      <c r="H205" s="40"/>
      <c r="I205" s="221"/>
      <c r="J205" s="40"/>
      <c r="K205" s="40"/>
      <c r="L205" s="44"/>
      <c r="M205" s="222"/>
      <c r="N205" s="22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157</v>
      </c>
      <c r="AU205" s="17" t="s">
        <v>79</v>
      </c>
    </row>
    <row r="206" s="11" customFormat="1" ht="25.92" customHeight="1">
      <c r="A206" s="11"/>
      <c r="B206" s="192"/>
      <c r="C206" s="193"/>
      <c r="D206" s="194" t="s">
        <v>72</v>
      </c>
      <c r="E206" s="195" t="s">
        <v>746</v>
      </c>
      <c r="F206" s="195" t="s">
        <v>747</v>
      </c>
      <c r="G206" s="193"/>
      <c r="H206" s="193"/>
      <c r="I206" s="196"/>
      <c r="J206" s="197">
        <f>BK206</f>
        <v>0</v>
      </c>
      <c r="K206" s="193"/>
      <c r="L206" s="198"/>
      <c r="M206" s="199"/>
      <c r="N206" s="200"/>
      <c r="O206" s="200"/>
      <c r="P206" s="201">
        <f>SUM(P207:P218)</f>
        <v>0</v>
      </c>
      <c r="Q206" s="200"/>
      <c r="R206" s="201">
        <f>SUM(R207:R218)</f>
        <v>1.3978516999999999</v>
      </c>
      <c r="S206" s="200"/>
      <c r="T206" s="202">
        <f>SUM(T207:T218)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03" t="s">
        <v>150</v>
      </c>
      <c r="AT206" s="204" t="s">
        <v>72</v>
      </c>
      <c r="AU206" s="204" t="s">
        <v>8</v>
      </c>
      <c r="AY206" s="203" t="s">
        <v>151</v>
      </c>
      <c r="BK206" s="205">
        <f>SUM(BK207:BK218)</f>
        <v>0</v>
      </c>
    </row>
    <row r="207" s="2" customFormat="1" ht="16.5" customHeight="1">
      <c r="A207" s="38"/>
      <c r="B207" s="39"/>
      <c r="C207" s="206" t="s">
        <v>79</v>
      </c>
      <c r="D207" s="206" t="s">
        <v>152</v>
      </c>
      <c r="E207" s="207" t="s">
        <v>748</v>
      </c>
      <c r="F207" s="208" t="s">
        <v>749</v>
      </c>
      <c r="G207" s="209" t="s">
        <v>254</v>
      </c>
      <c r="H207" s="210">
        <v>0.32000000000000001</v>
      </c>
      <c r="I207" s="211"/>
      <c r="J207" s="212">
        <f>ROUND(I207*H207,2)</f>
        <v>0</v>
      </c>
      <c r="K207" s="208" t="s">
        <v>19</v>
      </c>
      <c r="L207" s="44"/>
      <c r="M207" s="213" t="s">
        <v>19</v>
      </c>
      <c r="N207" s="214" t="s">
        <v>46</v>
      </c>
      <c r="O207" s="84"/>
      <c r="P207" s="215">
        <f>O207*H207</f>
        <v>0</v>
      </c>
      <c r="Q207" s="215">
        <v>2.5019499999999999</v>
      </c>
      <c r="R207" s="215">
        <f>Q207*H207</f>
        <v>0.800624</v>
      </c>
      <c r="S207" s="215">
        <v>0</v>
      </c>
      <c r="T207" s="21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7" t="s">
        <v>150</v>
      </c>
      <c r="AT207" s="217" t="s">
        <v>152</v>
      </c>
      <c r="AU207" s="217" t="s">
        <v>79</v>
      </c>
      <c r="AY207" s="17" t="s">
        <v>151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7" t="s">
        <v>150</v>
      </c>
      <c r="BK207" s="218">
        <f>ROUND(I207*H207,2)</f>
        <v>0</v>
      </c>
      <c r="BL207" s="17" t="s">
        <v>150</v>
      </c>
      <c r="BM207" s="217" t="s">
        <v>1093</v>
      </c>
    </row>
    <row r="208" s="2" customFormat="1">
      <c r="A208" s="38"/>
      <c r="B208" s="39"/>
      <c r="C208" s="40"/>
      <c r="D208" s="219" t="s">
        <v>157</v>
      </c>
      <c r="E208" s="40"/>
      <c r="F208" s="220" t="s">
        <v>749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157</v>
      </c>
      <c r="AU208" s="17" t="s">
        <v>79</v>
      </c>
    </row>
    <row r="209" s="12" customFormat="1">
      <c r="A209" s="12"/>
      <c r="B209" s="224"/>
      <c r="C209" s="225"/>
      <c r="D209" s="219" t="s">
        <v>159</v>
      </c>
      <c r="E209" s="226" t="s">
        <v>774</v>
      </c>
      <c r="F209" s="227" t="s">
        <v>1094</v>
      </c>
      <c r="G209" s="225"/>
      <c r="H209" s="228">
        <v>0.32000000000000001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4" t="s">
        <v>159</v>
      </c>
      <c r="AU209" s="234" t="s">
        <v>79</v>
      </c>
      <c r="AV209" s="12" t="s">
        <v>86</v>
      </c>
      <c r="AW209" s="12" t="s">
        <v>35</v>
      </c>
      <c r="AX209" s="12" t="s">
        <v>79</v>
      </c>
      <c r="AY209" s="234" t="s">
        <v>151</v>
      </c>
    </row>
    <row r="210" s="2" customFormat="1" ht="16.5" customHeight="1">
      <c r="A210" s="38"/>
      <c r="B210" s="39"/>
      <c r="C210" s="206" t="s">
        <v>86</v>
      </c>
      <c r="D210" s="206" t="s">
        <v>152</v>
      </c>
      <c r="E210" s="207" t="s">
        <v>752</v>
      </c>
      <c r="F210" s="208" t="s">
        <v>753</v>
      </c>
      <c r="G210" s="209" t="s">
        <v>242</v>
      </c>
      <c r="H210" s="210">
        <v>0.01</v>
      </c>
      <c r="I210" s="211"/>
      <c r="J210" s="212">
        <f>ROUND(I210*H210,2)</f>
        <v>0</v>
      </c>
      <c r="K210" s="208" t="s">
        <v>19</v>
      </c>
      <c r="L210" s="44"/>
      <c r="M210" s="213" t="s">
        <v>19</v>
      </c>
      <c r="N210" s="214" t="s">
        <v>46</v>
      </c>
      <c r="O210" s="84"/>
      <c r="P210" s="215">
        <f>O210*H210</f>
        <v>0</v>
      </c>
      <c r="Q210" s="215">
        <v>1.06277</v>
      </c>
      <c r="R210" s="215">
        <f>Q210*H210</f>
        <v>0.0106277</v>
      </c>
      <c r="S210" s="215">
        <v>0</v>
      </c>
      <c r="T210" s="21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7" t="s">
        <v>150</v>
      </c>
      <c r="AT210" s="217" t="s">
        <v>152</v>
      </c>
      <c r="AU210" s="217" t="s">
        <v>79</v>
      </c>
      <c r="AY210" s="17" t="s">
        <v>151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7" t="s">
        <v>150</v>
      </c>
      <c r="BK210" s="218">
        <f>ROUND(I210*H210,2)</f>
        <v>0</v>
      </c>
      <c r="BL210" s="17" t="s">
        <v>150</v>
      </c>
      <c r="BM210" s="217" t="s">
        <v>1095</v>
      </c>
    </row>
    <row r="211" s="2" customFormat="1">
      <c r="A211" s="38"/>
      <c r="B211" s="39"/>
      <c r="C211" s="40"/>
      <c r="D211" s="219" t="s">
        <v>157</v>
      </c>
      <c r="E211" s="40"/>
      <c r="F211" s="220" t="s">
        <v>753</v>
      </c>
      <c r="G211" s="40"/>
      <c r="H211" s="40"/>
      <c r="I211" s="221"/>
      <c r="J211" s="40"/>
      <c r="K211" s="40"/>
      <c r="L211" s="44"/>
      <c r="M211" s="222"/>
      <c r="N211" s="223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157</v>
      </c>
      <c r="AU211" s="17" t="s">
        <v>79</v>
      </c>
    </row>
    <row r="212" s="12" customFormat="1">
      <c r="A212" s="12"/>
      <c r="B212" s="224"/>
      <c r="C212" s="225"/>
      <c r="D212" s="219" t="s">
        <v>159</v>
      </c>
      <c r="E212" s="226" t="s">
        <v>1096</v>
      </c>
      <c r="F212" s="227" t="s">
        <v>755</v>
      </c>
      <c r="G212" s="225"/>
      <c r="H212" s="228">
        <v>0.01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4" t="s">
        <v>159</v>
      </c>
      <c r="AU212" s="234" t="s">
        <v>79</v>
      </c>
      <c r="AV212" s="12" t="s">
        <v>86</v>
      </c>
      <c r="AW212" s="12" t="s">
        <v>35</v>
      </c>
      <c r="AX212" s="12" t="s">
        <v>79</v>
      </c>
      <c r="AY212" s="234" t="s">
        <v>151</v>
      </c>
    </row>
    <row r="213" s="2" customFormat="1" ht="16.5" customHeight="1">
      <c r="A213" s="38"/>
      <c r="B213" s="39"/>
      <c r="C213" s="206" t="s">
        <v>164</v>
      </c>
      <c r="D213" s="206" t="s">
        <v>152</v>
      </c>
      <c r="E213" s="207" t="s">
        <v>756</v>
      </c>
      <c r="F213" s="208" t="s">
        <v>757</v>
      </c>
      <c r="G213" s="209" t="s">
        <v>310</v>
      </c>
      <c r="H213" s="210">
        <v>4</v>
      </c>
      <c r="I213" s="211"/>
      <c r="J213" s="212">
        <f>ROUND(I213*H213,2)</f>
        <v>0</v>
      </c>
      <c r="K213" s="208" t="s">
        <v>19</v>
      </c>
      <c r="L213" s="44"/>
      <c r="M213" s="213" t="s">
        <v>19</v>
      </c>
      <c r="N213" s="214" t="s">
        <v>46</v>
      </c>
      <c r="O213" s="84"/>
      <c r="P213" s="215">
        <f>O213*H213</f>
        <v>0</v>
      </c>
      <c r="Q213" s="215">
        <v>0.03465</v>
      </c>
      <c r="R213" s="215">
        <f>Q213*H213</f>
        <v>0.1386</v>
      </c>
      <c r="S213" s="215">
        <v>0</v>
      </c>
      <c r="T213" s="21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7" t="s">
        <v>150</v>
      </c>
      <c r="AT213" s="217" t="s">
        <v>152</v>
      </c>
      <c r="AU213" s="217" t="s">
        <v>79</v>
      </c>
      <c r="AY213" s="17" t="s">
        <v>151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7" t="s">
        <v>150</v>
      </c>
      <c r="BK213" s="218">
        <f>ROUND(I213*H213,2)</f>
        <v>0</v>
      </c>
      <c r="BL213" s="17" t="s">
        <v>150</v>
      </c>
      <c r="BM213" s="217" t="s">
        <v>1097</v>
      </c>
    </row>
    <row r="214" s="2" customFormat="1">
      <c r="A214" s="38"/>
      <c r="B214" s="39"/>
      <c r="C214" s="40"/>
      <c r="D214" s="219" t="s">
        <v>157</v>
      </c>
      <c r="E214" s="40"/>
      <c r="F214" s="220" t="s">
        <v>757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157</v>
      </c>
      <c r="AU214" s="17" t="s">
        <v>79</v>
      </c>
    </row>
    <row r="215" s="12" customFormat="1">
      <c r="A215" s="12"/>
      <c r="B215" s="224"/>
      <c r="C215" s="225"/>
      <c r="D215" s="219" t="s">
        <v>159</v>
      </c>
      <c r="E215" s="226" t="s">
        <v>556</v>
      </c>
      <c r="F215" s="227" t="s">
        <v>1098</v>
      </c>
      <c r="G215" s="225"/>
      <c r="H215" s="228">
        <v>4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4" t="s">
        <v>159</v>
      </c>
      <c r="AU215" s="234" t="s">
        <v>79</v>
      </c>
      <c r="AV215" s="12" t="s">
        <v>86</v>
      </c>
      <c r="AW215" s="12" t="s">
        <v>35</v>
      </c>
      <c r="AX215" s="12" t="s">
        <v>79</v>
      </c>
      <c r="AY215" s="234" t="s">
        <v>151</v>
      </c>
    </row>
    <row r="216" s="2" customFormat="1" ht="16.5" customHeight="1">
      <c r="A216" s="38"/>
      <c r="B216" s="39"/>
      <c r="C216" s="239" t="s">
        <v>150</v>
      </c>
      <c r="D216" s="239" t="s">
        <v>233</v>
      </c>
      <c r="E216" s="240" t="s">
        <v>760</v>
      </c>
      <c r="F216" s="241" t="s">
        <v>761</v>
      </c>
      <c r="G216" s="242" t="s">
        <v>359</v>
      </c>
      <c r="H216" s="243">
        <v>4</v>
      </c>
      <c r="I216" s="244"/>
      <c r="J216" s="245">
        <f>ROUND(I216*H216,2)</f>
        <v>0</v>
      </c>
      <c r="K216" s="241" t="s">
        <v>19</v>
      </c>
      <c r="L216" s="246"/>
      <c r="M216" s="247" t="s">
        <v>19</v>
      </c>
      <c r="N216" s="248" t="s">
        <v>46</v>
      </c>
      <c r="O216" s="84"/>
      <c r="P216" s="215">
        <f>O216*H216</f>
        <v>0</v>
      </c>
      <c r="Q216" s="215">
        <v>0.112</v>
      </c>
      <c r="R216" s="215">
        <f>Q216*H216</f>
        <v>0.44800000000000001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184</v>
      </c>
      <c r="AT216" s="217" t="s">
        <v>233</v>
      </c>
      <c r="AU216" s="217" t="s">
        <v>79</v>
      </c>
      <c r="AY216" s="17" t="s">
        <v>151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150</v>
      </c>
      <c r="BK216" s="218">
        <f>ROUND(I216*H216,2)</f>
        <v>0</v>
      </c>
      <c r="BL216" s="17" t="s">
        <v>150</v>
      </c>
      <c r="BM216" s="217" t="s">
        <v>1099</v>
      </c>
    </row>
    <row r="217" s="2" customFormat="1">
      <c r="A217" s="38"/>
      <c r="B217" s="39"/>
      <c r="C217" s="40"/>
      <c r="D217" s="219" t="s">
        <v>157</v>
      </c>
      <c r="E217" s="40"/>
      <c r="F217" s="220" t="s">
        <v>761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157</v>
      </c>
      <c r="AU217" s="17" t="s">
        <v>79</v>
      </c>
    </row>
    <row r="218" s="12" customFormat="1">
      <c r="A218" s="12"/>
      <c r="B218" s="224"/>
      <c r="C218" s="225"/>
      <c r="D218" s="219" t="s">
        <v>159</v>
      </c>
      <c r="E218" s="226" t="s">
        <v>578</v>
      </c>
      <c r="F218" s="227" t="s">
        <v>1098</v>
      </c>
      <c r="G218" s="225"/>
      <c r="H218" s="228">
        <v>4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4" t="s">
        <v>159</v>
      </c>
      <c r="AU218" s="234" t="s">
        <v>79</v>
      </c>
      <c r="AV218" s="12" t="s">
        <v>86</v>
      </c>
      <c r="AW218" s="12" t="s">
        <v>35</v>
      </c>
      <c r="AX218" s="12" t="s">
        <v>79</v>
      </c>
      <c r="AY218" s="234" t="s">
        <v>151</v>
      </c>
    </row>
    <row r="219" s="11" customFormat="1" ht="25.92" customHeight="1">
      <c r="A219" s="11"/>
      <c r="B219" s="192"/>
      <c r="C219" s="193"/>
      <c r="D219" s="194" t="s">
        <v>72</v>
      </c>
      <c r="E219" s="195" t="s">
        <v>323</v>
      </c>
      <c r="F219" s="195" t="s">
        <v>324</v>
      </c>
      <c r="G219" s="193"/>
      <c r="H219" s="193"/>
      <c r="I219" s="196"/>
      <c r="J219" s="197">
        <f>BK219</f>
        <v>0</v>
      </c>
      <c r="K219" s="193"/>
      <c r="L219" s="198"/>
      <c r="M219" s="199"/>
      <c r="N219" s="200"/>
      <c r="O219" s="200"/>
      <c r="P219" s="201">
        <f>SUM(P220:P254)</f>
        <v>0</v>
      </c>
      <c r="Q219" s="200"/>
      <c r="R219" s="201">
        <f>SUM(R220:R254)</f>
        <v>61.584556000000006</v>
      </c>
      <c r="S219" s="200"/>
      <c r="T219" s="202">
        <f>SUM(T220:T254)</f>
        <v>0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R219" s="203" t="s">
        <v>150</v>
      </c>
      <c r="AT219" s="204" t="s">
        <v>72</v>
      </c>
      <c r="AU219" s="204" t="s">
        <v>8</v>
      </c>
      <c r="AY219" s="203" t="s">
        <v>151</v>
      </c>
      <c r="BK219" s="205">
        <f>SUM(BK220:BK254)</f>
        <v>0</v>
      </c>
    </row>
    <row r="220" s="2" customFormat="1" ht="16.5" customHeight="1">
      <c r="A220" s="38"/>
      <c r="B220" s="39"/>
      <c r="C220" s="206" t="s">
        <v>79</v>
      </c>
      <c r="D220" s="206" t="s">
        <v>152</v>
      </c>
      <c r="E220" s="207" t="s">
        <v>763</v>
      </c>
      <c r="F220" s="208" t="s">
        <v>764</v>
      </c>
      <c r="G220" s="209" t="s">
        <v>248</v>
      </c>
      <c r="H220" s="210">
        <v>41</v>
      </c>
      <c r="I220" s="211"/>
      <c r="J220" s="212">
        <f>ROUND(I220*H220,2)</f>
        <v>0</v>
      </c>
      <c r="K220" s="208" t="s">
        <v>19</v>
      </c>
      <c r="L220" s="44"/>
      <c r="M220" s="213" t="s">
        <v>19</v>
      </c>
      <c r="N220" s="214" t="s">
        <v>46</v>
      </c>
      <c r="O220" s="84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7" t="s">
        <v>150</v>
      </c>
      <c r="AT220" s="217" t="s">
        <v>152</v>
      </c>
      <c r="AU220" s="217" t="s">
        <v>79</v>
      </c>
      <c r="AY220" s="17" t="s">
        <v>151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7" t="s">
        <v>150</v>
      </c>
      <c r="BK220" s="218">
        <f>ROUND(I220*H220,2)</f>
        <v>0</v>
      </c>
      <c r="BL220" s="17" t="s">
        <v>150</v>
      </c>
      <c r="BM220" s="217" t="s">
        <v>1100</v>
      </c>
    </row>
    <row r="221" s="2" customFormat="1">
      <c r="A221" s="38"/>
      <c r="B221" s="39"/>
      <c r="C221" s="40"/>
      <c r="D221" s="219" t="s">
        <v>157</v>
      </c>
      <c r="E221" s="40"/>
      <c r="F221" s="220" t="s">
        <v>764</v>
      </c>
      <c r="G221" s="40"/>
      <c r="H221" s="40"/>
      <c r="I221" s="221"/>
      <c r="J221" s="40"/>
      <c r="K221" s="40"/>
      <c r="L221" s="44"/>
      <c r="M221" s="222"/>
      <c r="N221" s="223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157</v>
      </c>
      <c r="AU221" s="17" t="s">
        <v>79</v>
      </c>
    </row>
    <row r="222" s="2" customFormat="1" ht="16.5" customHeight="1">
      <c r="A222" s="38"/>
      <c r="B222" s="39"/>
      <c r="C222" s="206" t="s">
        <v>86</v>
      </c>
      <c r="D222" s="206" t="s">
        <v>152</v>
      </c>
      <c r="E222" s="207" t="s">
        <v>553</v>
      </c>
      <c r="F222" s="208" t="s">
        <v>554</v>
      </c>
      <c r="G222" s="209" t="s">
        <v>248</v>
      </c>
      <c r="H222" s="210">
        <v>156.80000000000001</v>
      </c>
      <c r="I222" s="211"/>
      <c r="J222" s="212">
        <f>ROUND(I222*H222,2)</f>
        <v>0</v>
      </c>
      <c r="K222" s="208" t="s">
        <v>19</v>
      </c>
      <c r="L222" s="44"/>
      <c r="M222" s="213" t="s">
        <v>19</v>
      </c>
      <c r="N222" s="214" t="s">
        <v>46</v>
      </c>
      <c r="O222" s="84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150</v>
      </c>
      <c r="AT222" s="217" t="s">
        <v>152</v>
      </c>
      <c r="AU222" s="217" t="s">
        <v>79</v>
      </c>
      <c r="AY222" s="17" t="s">
        <v>151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150</v>
      </c>
      <c r="BK222" s="218">
        <f>ROUND(I222*H222,2)</f>
        <v>0</v>
      </c>
      <c r="BL222" s="17" t="s">
        <v>150</v>
      </c>
      <c r="BM222" s="217" t="s">
        <v>1101</v>
      </c>
    </row>
    <row r="223" s="2" customFormat="1">
      <c r="A223" s="38"/>
      <c r="B223" s="39"/>
      <c r="C223" s="40"/>
      <c r="D223" s="219" t="s">
        <v>157</v>
      </c>
      <c r="E223" s="40"/>
      <c r="F223" s="220" t="s">
        <v>554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157</v>
      </c>
      <c r="AU223" s="17" t="s">
        <v>79</v>
      </c>
    </row>
    <row r="224" s="2" customFormat="1" ht="16.5" customHeight="1">
      <c r="A224" s="38"/>
      <c r="B224" s="39"/>
      <c r="C224" s="206" t="s">
        <v>164</v>
      </c>
      <c r="D224" s="206" t="s">
        <v>152</v>
      </c>
      <c r="E224" s="207" t="s">
        <v>325</v>
      </c>
      <c r="F224" s="208" t="s">
        <v>326</v>
      </c>
      <c r="G224" s="209" t="s">
        <v>248</v>
      </c>
      <c r="H224" s="210">
        <v>229.90000000000001</v>
      </c>
      <c r="I224" s="211"/>
      <c r="J224" s="212">
        <f>ROUND(I224*H224,2)</f>
        <v>0</v>
      </c>
      <c r="K224" s="208" t="s">
        <v>19</v>
      </c>
      <c r="L224" s="44"/>
      <c r="M224" s="213" t="s">
        <v>19</v>
      </c>
      <c r="N224" s="214" t="s">
        <v>46</v>
      </c>
      <c r="O224" s="84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7" t="s">
        <v>150</v>
      </c>
      <c r="AT224" s="217" t="s">
        <v>152</v>
      </c>
      <c r="AU224" s="217" t="s">
        <v>79</v>
      </c>
      <c r="AY224" s="17" t="s">
        <v>151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7" t="s">
        <v>150</v>
      </c>
      <c r="BK224" s="218">
        <f>ROUND(I224*H224,2)</f>
        <v>0</v>
      </c>
      <c r="BL224" s="17" t="s">
        <v>150</v>
      </c>
      <c r="BM224" s="217" t="s">
        <v>1102</v>
      </c>
    </row>
    <row r="225" s="2" customFormat="1">
      <c r="A225" s="38"/>
      <c r="B225" s="39"/>
      <c r="C225" s="40"/>
      <c r="D225" s="219" t="s">
        <v>157</v>
      </c>
      <c r="E225" s="40"/>
      <c r="F225" s="220" t="s">
        <v>326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157</v>
      </c>
      <c r="AU225" s="17" t="s">
        <v>79</v>
      </c>
    </row>
    <row r="226" s="2" customFormat="1" ht="16.5" customHeight="1">
      <c r="A226" s="38"/>
      <c r="B226" s="39"/>
      <c r="C226" s="206" t="s">
        <v>150</v>
      </c>
      <c r="D226" s="206" t="s">
        <v>152</v>
      </c>
      <c r="E226" s="207" t="s">
        <v>903</v>
      </c>
      <c r="F226" s="208" t="s">
        <v>904</v>
      </c>
      <c r="G226" s="209" t="s">
        <v>248</v>
      </c>
      <c r="H226" s="210">
        <v>211</v>
      </c>
      <c r="I226" s="211"/>
      <c r="J226" s="212">
        <f>ROUND(I226*H226,2)</f>
        <v>0</v>
      </c>
      <c r="K226" s="208" t="s">
        <v>19</v>
      </c>
      <c r="L226" s="44"/>
      <c r="M226" s="213" t="s">
        <v>19</v>
      </c>
      <c r="N226" s="214" t="s">
        <v>46</v>
      </c>
      <c r="O226" s="84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7" t="s">
        <v>150</v>
      </c>
      <c r="AT226" s="217" t="s">
        <v>152</v>
      </c>
      <c r="AU226" s="217" t="s">
        <v>79</v>
      </c>
      <c r="AY226" s="17" t="s">
        <v>151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7" t="s">
        <v>150</v>
      </c>
      <c r="BK226" s="218">
        <f>ROUND(I226*H226,2)</f>
        <v>0</v>
      </c>
      <c r="BL226" s="17" t="s">
        <v>150</v>
      </c>
      <c r="BM226" s="217" t="s">
        <v>1103</v>
      </c>
    </row>
    <row r="227" s="2" customFormat="1">
      <c r="A227" s="38"/>
      <c r="B227" s="39"/>
      <c r="C227" s="40"/>
      <c r="D227" s="219" t="s">
        <v>157</v>
      </c>
      <c r="E227" s="40"/>
      <c r="F227" s="220" t="s">
        <v>904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157</v>
      </c>
      <c r="AU227" s="17" t="s">
        <v>79</v>
      </c>
    </row>
    <row r="228" s="2" customFormat="1" ht="16.5" customHeight="1">
      <c r="A228" s="38"/>
      <c r="B228" s="39"/>
      <c r="C228" s="206" t="s">
        <v>171</v>
      </c>
      <c r="D228" s="206" t="s">
        <v>152</v>
      </c>
      <c r="E228" s="207" t="s">
        <v>329</v>
      </c>
      <c r="F228" s="208" t="s">
        <v>330</v>
      </c>
      <c r="G228" s="209" t="s">
        <v>248</v>
      </c>
      <c r="H228" s="210">
        <v>41</v>
      </c>
      <c r="I228" s="211"/>
      <c r="J228" s="212">
        <f>ROUND(I228*H228,2)</f>
        <v>0</v>
      </c>
      <c r="K228" s="208" t="s">
        <v>19</v>
      </c>
      <c r="L228" s="44"/>
      <c r="M228" s="213" t="s">
        <v>19</v>
      </c>
      <c r="N228" s="214" t="s">
        <v>46</v>
      </c>
      <c r="O228" s="84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7" t="s">
        <v>150</v>
      </c>
      <c r="AT228" s="217" t="s">
        <v>152</v>
      </c>
      <c r="AU228" s="217" t="s">
        <v>79</v>
      </c>
      <c r="AY228" s="17" t="s">
        <v>151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7" t="s">
        <v>150</v>
      </c>
      <c r="BK228" s="218">
        <f>ROUND(I228*H228,2)</f>
        <v>0</v>
      </c>
      <c r="BL228" s="17" t="s">
        <v>150</v>
      </c>
      <c r="BM228" s="217" t="s">
        <v>1104</v>
      </c>
    </row>
    <row r="229" s="2" customFormat="1">
      <c r="A229" s="38"/>
      <c r="B229" s="39"/>
      <c r="C229" s="40"/>
      <c r="D229" s="219" t="s">
        <v>157</v>
      </c>
      <c r="E229" s="40"/>
      <c r="F229" s="220" t="s">
        <v>330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157</v>
      </c>
      <c r="AU229" s="17" t="s">
        <v>79</v>
      </c>
    </row>
    <row r="230" s="2" customFormat="1" ht="16.5" customHeight="1">
      <c r="A230" s="38"/>
      <c r="B230" s="39"/>
      <c r="C230" s="206" t="s">
        <v>176</v>
      </c>
      <c r="D230" s="206" t="s">
        <v>152</v>
      </c>
      <c r="E230" s="207" t="s">
        <v>334</v>
      </c>
      <c r="F230" s="208" t="s">
        <v>335</v>
      </c>
      <c r="G230" s="209" t="s">
        <v>254</v>
      </c>
      <c r="H230" s="210">
        <v>2.1000000000000001</v>
      </c>
      <c r="I230" s="211"/>
      <c r="J230" s="212">
        <f>ROUND(I230*H230,2)</f>
        <v>0</v>
      </c>
      <c r="K230" s="208" t="s">
        <v>19</v>
      </c>
      <c r="L230" s="44"/>
      <c r="M230" s="213" t="s">
        <v>19</v>
      </c>
      <c r="N230" s="214" t="s">
        <v>46</v>
      </c>
      <c r="O230" s="84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150</v>
      </c>
      <c r="AT230" s="217" t="s">
        <v>152</v>
      </c>
      <c r="AU230" s="217" t="s">
        <v>79</v>
      </c>
      <c r="AY230" s="17" t="s">
        <v>151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150</v>
      </c>
      <c r="BK230" s="218">
        <f>ROUND(I230*H230,2)</f>
        <v>0</v>
      </c>
      <c r="BL230" s="17" t="s">
        <v>150</v>
      </c>
      <c r="BM230" s="217" t="s">
        <v>1105</v>
      </c>
    </row>
    <row r="231" s="2" customFormat="1">
      <c r="A231" s="38"/>
      <c r="B231" s="39"/>
      <c r="C231" s="40"/>
      <c r="D231" s="219" t="s">
        <v>157</v>
      </c>
      <c r="E231" s="40"/>
      <c r="F231" s="220" t="s">
        <v>335</v>
      </c>
      <c r="G231" s="40"/>
      <c r="H231" s="40"/>
      <c r="I231" s="221"/>
      <c r="J231" s="40"/>
      <c r="K231" s="40"/>
      <c r="L231" s="44"/>
      <c r="M231" s="222"/>
      <c r="N231" s="22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157</v>
      </c>
      <c r="AU231" s="17" t="s">
        <v>79</v>
      </c>
    </row>
    <row r="232" s="12" customFormat="1">
      <c r="A232" s="12"/>
      <c r="B232" s="224"/>
      <c r="C232" s="225"/>
      <c r="D232" s="219" t="s">
        <v>159</v>
      </c>
      <c r="E232" s="226" t="s">
        <v>651</v>
      </c>
      <c r="F232" s="227" t="s">
        <v>1106</v>
      </c>
      <c r="G232" s="225"/>
      <c r="H232" s="228">
        <v>2.1000000000000001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4" t="s">
        <v>159</v>
      </c>
      <c r="AU232" s="234" t="s">
        <v>79</v>
      </c>
      <c r="AV232" s="12" t="s">
        <v>86</v>
      </c>
      <c r="AW232" s="12" t="s">
        <v>35</v>
      </c>
      <c r="AX232" s="12" t="s">
        <v>79</v>
      </c>
      <c r="AY232" s="234" t="s">
        <v>151</v>
      </c>
    </row>
    <row r="233" s="2" customFormat="1" ht="16.5" customHeight="1">
      <c r="A233" s="38"/>
      <c r="B233" s="39"/>
      <c r="C233" s="239" t="s">
        <v>180</v>
      </c>
      <c r="D233" s="239" t="s">
        <v>233</v>
      </c>
      <c r="E233" s="240" t="s">
        <v>910</v>
      </c>
      <c r="F233" s="241" t="s">
        <v>911</v>
      </c>
      <c r="G233" s="242" t="s">
        <v>248</v>
      </c>
      <c r="H233" s="243">
        <v>29</v>
      </c>
      <c r="I233" s="244"/>
      <c r="J233" s="245">
        <f>ROUND(I233*H233,2)</f>
        <v>0</v>
      </c>
      <c r="K233" s="241" t="s">
        <v>19</v>
      </c>
      <c r="L233" s="246"/>
      <c r="M233" s="247" t="s">
        <v>19</v>
      </c>
      <c r="N233" s="248" t="s">
        <v>46</v>
      </c>
      <c r="O233" s="84"/>
      <c r="P233" s="215">
        <f>O233*H233</f>
        <v>0</v>
      </c>
      <c r="Q233" s="215">
        <v>0.222</v>
      </c>
      <c r="R233" s="215">
        <f>Q233*H233</f>
        <v>6.4379999999999997</v>
      </c>
      <c r="S233" s="215">
        <v>0</v>
      </c>
      <c r="T233" s="21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7" t="s">
        <v>184</v>
      </c>
      <c r="AT233" s="217" t="s">
        <v>233</v>
      </c>
      <c r="AU233" s="217" t="s">
        <v>79</v>
      </c>
      <c r="AY233" s="17" t="s">
        <v>151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7" t="s">
        <v>150</v>
      </c>
      <c r="BK233" s="218">
        <f>ROUND(I233*H233,2)</f>
        <v>0</v>
      </c>
      <c r="BL233" s="17" t="s">
        <v>150</v>
      </c>
      <c r="BM233" s="217" t="s">
        <v>1107</v>
      </c>
    </row>
    <row r="234" s="2" customFormat="1">
      <c r="A234" s="38"/>
      <c r="B234" s="39"/>
      <c r="C234" s="40"/>
      <c r="D234" s="219" t="s">
        <v>157</v>
      </c>
      <c r="E234" s="40"/>
      <c r="F234" s="220" t="s">
        <v>911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157</v>
      </c>
      <c r="AU234" s="17" t="s">
        <v>79</v>
      </c>
    </row>
    <row r="235" s="12" customFormat="1">
      <c r="A235" s="12"/>
      <c r="B235" s="224"/>
      <c r="C235" s="225"/>
      <c r="D235" s="219" t="s">
        <v>159</v>
      </c>
      <c r="E235" s="226" t="s">
        <v>829</v>
      </c>
      <c r="F235" s="227" t="s">
        <v>1108</v>
      </c>
      <c r="G235" s="225"/>
      <c r="H235" s="228">
        <v>29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4" t="s">
        <v>159</v>
      </c>
      <c r="AU235" s="234" t="s">
        <v>79</v>
      </c>
      <c r="AV235" s="12" t="s">
        <v>86</v>
      </c>
      <c r="AW235" s="12" t="s">
        <v>35</v>
      </c>
      <c r="AX235" s="12" t="s">
        <v>79</v>
      </c>
      <c r="AY235" s="234" t="s">
        <v>151</v>
      </c>
    </row>
    <row r="236" s="2" customFormat="1" ht="16.5" customHeight="1">
      <c r="A236" s="38"/>
      <c r="B236" s="39"/>
      <c r="C236" s="206" t="s">
        <v>184</v>
      </c>
      <c r="D236" s="206" t="s">
        <v>152</v>
      </c>
      <c r="E236" s="207" t="s">
        <v>913</v>
      </c>
      <c r="F236" s="208" t="s">
        <v>914</v>
      </c>
      <c r="G236" s="209" t="s">
        <v>248</v>
      </c>
      <c r="H236" s="210">
        <v>29</v>
      </c>
      <c r="I236" s="211"/>
      <c r="J236" s="212">
        <f>ROUND(I236*H236,2)</f>
        <v>0</v>
      </c>
      <c r="K236" s="208" t="s">
        <v>19</v>
      </c>
      <c r="L236" s="44"/>
      <c r="M236" s="213" t="s">
        <v>19</v>
      </c>
      <c r="N236" s="214" t="s">
        <v>46</v>
      </c>
      <c r="O236" s="84"/>
      <c r="P236" s="215">
        <f>O236*H236</f>
        <v>0</v>
      </c>
      <c r="Q236" s="215">
        <v>0.1837</v>
      </c>
      <c r="R236" s="215">
        <f>Q236*H236</f>
        <v>5.3273000000000001</v>
      </c>
      <c r="S236" s="215">
        <v>0</v>
      </c>
      <c r="T236" s="21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7" t="s">
        <v>150</v>
      </c>
      <c r="AT236" s="217" t="s">
        <v>152</v>
      </c>
      <c r="AU236" s="217" t="s">
        <v>79</v>
      </c>
      <c r="AY236" s="17" t="s">
        <v>151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7" t="s">
        <v>150</v>
      </c>
      <c r="BK236" s="218">
        <f>ROUND(I236*H236,2)</f>
        <v>0</v>
      </c>
      <c r="BL236" s="17" t="s">
        <v>150</v>
      </c>
      <c r="BM236" s="217" t="s">
        <v>1109</v>
      </c>
    </row>
    <row r="237" s="2" customFormat="1">
      <c r="A237" s="38"/>
      <c r="B237" s="39"/>
      <c r="C237" s="40"/>
      <c r="D237" s="219" t="s">
        <v>157</v>
      </c>
      <c r="E237" s="40"/>
      <c r="F237" s="220" t="s">
        <v>914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157</v>
      </c>
      <c r="AU237" s="17" t="s">
        <v>79</v>
      </c>
    </row>
    <row r="238" s="12" customFormat="1">
      <c r="A238" s="12"/>
      <c r="B238" s="224"/>
      <c r="C238" s="225"/>
      <c r="D238" s="219" t="s">
        <v>159</v>
      </c>
      <c r="E238" s="226" t="s">
        <v>641</v>
      </c>
      <c r="F238" s="227" t="s">
        <v>1110</v>
      </c>
      <c r="G238" s="225"/>
      <c r="H238" s="228">
        <v>29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34" t="s">
        <v>159</v>
      </c>
      <c r="AU238" s="234" t="s">
        <v>79</v>
      </c>
      <c r="AV238" s="12" t="s">
        <v>86</v>
      </c>
      <c r="AW238" s="12" t="s">
        <v>35</v>
      </c>
      <c r="AX238" s="12" t="s">
        <v>79</v>
      </c>
      <c r="AY238" s="234" t="s">
        <v>151</v>
      </c>
    </row>
    <row r="239" s="2" customFormat="1" ht="16.5" customHeight="1">
      <c r="A239" s="38"/>
      <c r="B239" s="39"/>
      <c r="C239" s="239" t="s">
        <v>188</v>
      </c>
      <c r="D239" s="239" t="s">
        <v>233</v>
      </c>
      <c r="E239" s="240" t="s">
        <v>570</v>
      </c>
      <c r="F239" s="241" t="s">
        <v>571</v>
      </c>
      <c r="G239" s="242" t="s">
        <v>248</v>
      </c>
      <c r="H239" s="243">
        <v>2.7999999999999998</v>
      </c>
      <c r="I239" s="244"/>
      <c r="J239" s="245">
        <f>ROUND(I239*H239,2)</f>
        <v>0</v>
      </c>
      <c r="K239" s="241" t="s">
        <v>19</v>
      </c>
      <c r="L239" s="246"/>
      <c r="M239" s="247" t="s">
        <v>19</v>
      </c>
      <c r="N239" s="248" t="s">
        <v>46</v>
      </c>
      <c r="O239" s="84"/>
      <c r="P239" s="215">
        <f>O239*H239</f>
        <v>0</v>
      </c>
      <c r="Q239" s="215">
        <v>0.13100000000000001</v>
      </c>
      <c r="R239" s="215">
        <f>Q239*H239</f>
        <v>0.36680000000000001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184</v>
      </c>
      <c r="AT239" s="217" t="s">
        <v>233</v>
      </c>
      <c r="AU239" s="217" t="s">
        <v>79</v>
      </c>
      <c r="AY239" s="17" t="s">
        <v>151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150</v>
      </c>
      <c r="BK239" s="218">
        <f>ROUND(I239*H239,2)</f>
        <v>0</v>
      </c>
      <c r="BL239" s="17" t="s">
        <v>150</v>
      </c>
      <c r="BM239" s="217" t="s">
        <v>1111</v>
      </c>
    </row>
    <row r="240" s="2" customFormat="1">
      <c r="A240" s="38"/>
      <c r="B240" s="39"/>
      <c r="C240" s="40"/>
      <c r="D240" s="219" t="s">
        <v>157</v>
      </c>
      <c r="E240" s="40"/>
      <c r="F240" s="220" t="s">
        <v>571</v>
      </c>
      <c r="G240" s="40"/>
      <c r="H240" s="40"/>
      <c r="I240" s="221"/>
      <c r="J240" s="40"/>
      <c r="K240" s="40"/>
      <c r="L240" s="44"/>
      <c r="M240" s="222"/>
      <c r="N240" s="22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157</v>
      </c>
      <c r="AU240" s="17" t="s">
        <v>79</v>
      </c>
    </row>
    <row r="241" s="12" customFormat="1">
      <c r="A241" s="12"/>
      <c r="B241" s="224"/>
      <c r="C241" s="225"/>
      <c r="D241" s="219" t="s">
        <v>159</v>
      </c>
      <c r="E241" s="226" t="s">
        <v>649</v>
      </c>
      <c r="F241" s="227" t="s">
        <v>1112</v>
      </c>
      <c r="G241" s="225"/>
      <c r="H241" s="228">
        <v>2.7999999999999998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4" t="s">
        <v>159</v>
      </c>
      <c r="AU241" s="234" t="s">
        <v>79</v>
      </c>
      <c r="AV241" s="12" t="s">
        <v>86</v>
      </c>
      <c r="AW241" s="12" t="s">
        <v>35</v>
      </c>
      <c r="AX241" s="12" t="s">
        <v>79</v>
      </c>
      <c r="AY241" s="234" t="s">
        <v>151</v>
      </c>
    </row>
    <row r="242" s="2" customFormat="1" ht="16.5" customHeight="1">
      <c r="A242" s="38"/>
      <c r="B242" s="39"/>
      <c r="C242" s="239" t="s">
        <v>194</v>
      </c>
      <c r="D242" s="239" t="s">
        <v>233</v>
      </c>
      <c r="E242" s="240" t="s">
        <v>918</v>
      </c>
      <c r="F242" s="241" t="s">
        <v>919</v>
      </c>
      <c r="G242" s="242" t="s">
        <v>248</v>
      </c>
      <c r="H242" s="243">
        <v>12</v>
      </c>
      <c r="I242" s="244"/>
      <c r="J242" s="245">
        <f>ROUND(I242*H242,2)</f>
        <v>0</v>
      </c>
      <c r="K242" s="241" t="s">
        <v>19</v>
      </c>
      <c r="L242" s="246"/>
      <c r="M242" s="247" t="s">
        <v>19</v>
      </c>
      <c r="N242" s="248" t="s">
        <v>46</v>
      </c>
      <c r="O242" s="84"/>
      <c r="P242" s="215">
        <f>O242*H242</f>
        <v>0</v>
      </c>
      <c r="Q242" s="215">
        <v>0.17499999999999999</v>
      </c>
      <c r="R242" s="215">
        <f>Q242*H242</f>
        <v>2.0999999999999996</v>
      </c>
      <c r="S242" s="215">
        <v>0</v>
      </c>
      <c r="T242" s="21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7" t="s">
        <v>184</v>
      </c>
      <c r="AT242" s="217" t="s">
        <v>233</v>
      </c>
      <c r="AU242" s="217" t="s">
        <v>79</v>
      </c>
      <c r="AY242" s="17" t="s">
        <v>151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7" t="s">
        <v>150</v>
      </c>
      <c r="BK242" s="218">
        <f>ROUND(I242*H242,2)</f>
        <v>0</v>
      </c>
      <c r="BL242" s="17" t="s">
        <v>150</v>
      </c>
      <c r="BM242" s="217" t="s">
        <v>1113</v>
      </c>
    </row>
    <row r="243" s="2" customFormat="1">
      <c r="A243" s="38"/>
      <c r="B243" s="39"/>
      <c r="C243" s="40"/>
      <c r="D243" s="219" t="s">
        <v>157</v>
      </c>
      <c r="E243" s="40"/>
      <c r="F243" s="220" t="s">
        <v>919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157</v>
      </c>
      <c r="AU243" s="17" t="s">
        <v>79</v>
      </c>
    </row>
    <row r="244" s="12" customFormat="1">
      <c r="A244" s="12"/>
      <c r="B244" s="224"/>
      <c r="C244" s="225"/>
      <c r="D244" s="219" t="s">
        <v>159</v>
      </c>
      <c r="E244" s="226" t="s">
        <v>646</v>
      </c>
      <c r="F244" s="227" t="s">
        <v>1114</v>
      </c>
      <c r="G244" s="225"/>
      <c r="H244" s="228">
        <v>12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4" t="s">
        <v>159</v>
      </c>
      <c r="AU244" s="234" t="s">
        <v>79</v>
      </c>
      <c r="AV244" s="12" t="s">
        <v>86</v>
      </c>
      <c r="AW244" s="12" t="s">
        <v>35</v>
      </c>
      <c r="AX244" s="12" t="s">
        <v>79</v>
      </c>
      <c r="AY244" s="234" t="s">
        <v>151</v>
      </c>
    </row>
    <row r="245" s="2" customFormat="1" ht="16.5" customHeight="1">
      <c r="A245" s="38"/>
      <c r="B245" s="39"/>
      <c r="C245" s="239" t="s">
        <v>198</v>
      </c>
      <c r="D245" s="239" t="s">
        <v>233</v>
      </c>
      <c r="E245" s="240" t="s">
        <v>580</v>
      </c>
      <c r="F245" s="241" t="s">
        <v>581</v>
      </c>
      <c r="G245" s="242" t="s">
        <v>248</v>
      </c>
      <c r="H245" s="243">
        <v>154</v>
      </c>
      <c r="I245" s="244"/>
      <c r="J245" s="245">
        <f>ROUND(I245*H245,2)</f>
        <v>0</v>
      </c>
      <c r="K245" s="241" t="s">
        <v>19</v>
      </c>
      <c r="L245" s="246"/>
      <c r="M245" s="247" t="s">
        <v>19</v>
      </c>
      <c r="N245" s="248" t="s">
        <v>46</v>
      </c>
      <c r="O245" s="84"/>
      <c r="P245" s="215">
        <f>O245*H245</f>
        <v>0</v>
      </c>
      <c r="Q245" s="215">
        <v>0.20999999999999999</v>
      </c>
      <c r="R245" s="215">
        <f>Q245*H245</f>
        <v>32.339999999999996</v>
      </c>
      <c r="S245" s="215">
        <v>0</v>
      </c>
      <c r="T245" s="21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184</v>
      </c>
      <c r="AT245" s="217" t="s">
        <v>233</v>
      </c>
      <c r="AU245" s="217" t="s">
        <v>79</v>
      </c>
      <c r="AY245" s="17" t="s">
        <v>151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150</v>
      </c>
      <c r="BK245" s="218">
        <f>ROUND(I245*H245,2)</f>
        <v>0</v>
      </c>
      <c r="BL245" s="17" t="s">
        <v>150</v>
      </c>
      <c r="BM245" s="217" t="s">
        <v>1115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581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79</v>
      </c>
    </row>
    <row r="247" s="2" customFormat="1" ht="16.5" customHeight="1">
      <c r="A247" s="38"/>
      <c r="B247" s="39"/>
      <c r="C247" s="206" t="s">
        <v>202</v>
      </c>
      <c r="D247" s="206" t="s">
        <v>152</v>
      </c>
      <c r="E247" s="207" t="s">
        <v>583</v>
      </c>
      <c r="F247" s="208" t="s">
        <v>584</v>
      </c>
      <c r="G247" s="209" t="s">
        <v>248</v>
      </c>
      <c r="H247" s="210">
        <v>2.7999999999999998</v>
      </c>
      <c r="I247" s="211"/>
      <c r="J247" s="212">
        <f>ROUND(I247*H247,2)</f>
        <v>0</v>
      </c>
      <c r="K247" s="208" t="s">
        <v>19</v>
      </c>
      <c r="L247" s="44"/>
      <c r="M247" s="213" t="s">
        <v>19</v>
      </c>
      <c r="N247" s="214" t="s">
        <v>46</v>
      </c>
      <c r="O247" s="84"/>
      <c r="P247" s="215">
        <f>O247*H247</f>
        <v>0</v>
      </c>
      <c r="Q247" s="215">
        <v>0.089219999999999994</v>
      </c>
      <c r="R247" s="215">
        <f>Q247*H247</f>
        <v>0.24981599999999996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150</v>
      </c>
      <c r="AT247" s="217" t="s">
        <v>152</v>
      </c>
      <c r="AU247" s="217" t="s">
        <v>79</v>
      </c>
      <c r="AY247" s="17" t="s">
        <v>151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150</v>
      </c>
      <c r="BK247" s="218">
        <f>ROUND(I247*H247,2)</f>
        <v>0</v>
      </c>
      <c r="BL247" s="17" t="s">
        <v>150</v>
      </c>
      <c r="BM247" s="217" t="s">
        <v>1116</v>
      </c>
    </row>
    <row r="248" s="2" customFormat="1">
      <c r="A248" s="38"/>
      <c r="B248" s="39"/>
      <c r="C248" s="40"/>
      <c r="D248" s="219" t="s">
        <v>157</v>
      </c>
      <c r="E248" s="40"/>
      <c r="F248" s="220" t="s">
        <v>584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157</v>
      </c>
      <c r="AU248" s="17" t="s">
        <v>79</v>
      </c>
    </row>
    <row r="249" s="12" customFormat="1">
      <c r="A249" s="12"/>
      <c r="B249" s="224"/>
      <c r="C249" s="225"/>
      <c r="D249" s="219" t="s">
        <v>159</v>
      </c>
      <c r="E249" s="226" t="s">
        <v>623</v>
      </c>
      <c r="F249" s="227" t="s">
        <v>1117</v>
      </c>
      <c r="G249" s="225"/>
      <c r="H249" s="228">
        <v>2.7999999999999998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34" t="s">
        <v>159</v>
      </c>
      <c r="AU249" s="234" t="s">
        <v>79</v>
      </c>
      <c r="AV249" s="12" t="s">
        <v>86</v>
      </c>
      <c r="AW249" s="12" t="s">
        <v>35</v>
      </c>
      <c r="AX249" s="12" t="s">
        <v>79</v>
      </c>
      <c r="AY249" s="234" t="s">
        <v>151</v>
      </c>
    </row>
    <row r="250" s="2" customFormat="1" ht="16.5" customHeight="1">
      <c r="A250" s="38"/>
      <c r="B250" s="39"/>
      <c r="C250" s="206" t="s">
        <v>206</v>
      </c>
      <c r="D250" s="206" t="s">
        <v>152</v>
      </c>
      <c r="E250" s="207" t="s">
        <v>927</v>
      </c>
      <c r="F250" s="208" t="s">
        <v>928</v>
      </c>
      <c r="G250" s="209" t="s">
        <v>248</v>
      </c>
      <c r="H250" s="210">
        <v>12</v>
      </c>
      <c r="I250" s="211"/>
      <c r="J250" s="212">
        <f>ROUND(I250*H250,2)</f>
        <v>0</v>
      </c>
      <c r="K250" s="208" t="s">
        <v>19</v>
      </c>
      <c r="L250" s="44"/>
      <c r="M250" s="213" t="s">
        <v>19</v>
      </c>
      <c r="N250" s="214" t="s">
        <v>46</v>
      </c>
      <c r="O250" s="84"/>
      <c r="P250" s="215">
        <f>O250*H250</f>
        <v>0</v>
      </c>
      <c r="Q250" s="215">
        <v>0.090620000000000006</v>
      </c>
      <c r="R250" s="215">
        <f>Q250*H250</f>
        <v>1.08744</v>
      </c>
      <c r="S250" s="215">
        <v>0</v>
      </c>
      <c r="T250" s="21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7" t="s">
        <v>150</v>
      </c>
      <c r="AT250" s="217" t="s">
        <v>152</v>
      </c>
      <c r="AU250" s="217" t="s">
        <v>79</v>
      </c>
      <c r="AY250" s="17" t="s">
        <v>151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7" t="s">
        <v>150</v>
      </c>
      <c r="BK250" s="218">
        <f>ROUND(I250*H250,2)</f>
        <v>0</v>
      </c>
      <c r="BL250" s="17" t="s">
        <v>150</v>
      </c>
      <c r="BM250" s="217" t="s">
        <v>1118</v>
      </c>
    </row>
    <row r="251" s="2" customFormat="1">
      <c r="A251" s="38"/>
      <c r="B251" s="39"/>
      <c r="C251" s="40"/>
      <c r="D251" s="219" t="s">
        <v>157</v>
      </c>
      <c r="E251" s="40"/>
      <c r="F251" s="220" t="s">
        <v>928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157</v>
      </c>
      <c r="AU251" s="17" t="s">
        <v>79</v>
      </c>
    </row>
    <row r="252" s="12" customFormat="1">
      <c r="A252" s="12"/>
      <c r="B252" s="224"/>
      <c r="C252" s="225"/>
      <c r="D252" s="219" t="s">
        <v>159</v>
      </c>
      <c r="E252" s="226" t="s">
        <v>618</v>
      </c>
      <c r="F252" s="227" t="s">
        <v>1114</v>
      </c>
      <c r="G252" s="225"/>
      <c r="H252" s="228">
        <v>12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4" t="s">
        <v>159</v>
      </c>
      <c r="AU252" s="234" t="s">
        <v>79</v>
      </c>
      <c r="AV252" s="12" t="s">
        <v>86</v>
      </c>
      <c r="AW252" s="12" t="s">
        <v>35</v>
      </c>
      <c r="AX252" s="12" t="s">
        <v>79</v>
      </c>
      <c r="AY252" s="234" t="s">
        <v>151</v>
      </c>
    </row>
    <row r="253" s="2" customFormat="1" ht="16.5" customHeight="1">
      <c r="A253" s="38"/>
      <c r="B253" s="39"/>
      <c r="C253" s="206" t="s">
        <v>210</v>
      </c>
      <c r="D253" s="206" t="s">
        <v>152</v>
      </c>
      <c r="E253" s="207" t="s">
        <v>586</v>
      </c>
      <c r="F253" s="208" t="s">
        <v>587</v>
      </c>
      <c r="G253" s="209" t="s">
        <v>248</v>
      </c>
      <c r="H253" s="210">
        <v>154</v>
      </c>
      <c r="I253" s="211"/>
      <c r="J253" s="212">
        <f>ROUND(I253*H253,2)</f>
        <v>0</v>
      </c>
      <c r="K253" s="208" t="s">
        <v>19</v>
      </c>
      <c r="L253" s="44"/>
      <c r="M253" s="213" t="s">
        <v>19</v>
      </c>
      <c r="N253" s="214" t="s">
        <v>46</v>
      </c>
      <c r="O253" s="84"/>
      <c r="P253" s="215">
        <f>O253*H253</f>
        <v>0</v>
      </c>
      <c r="Q253" s="215">
        <v>0.088800000000000004</v>
      </c>
      <c r="R253" s="215">
        <f>Q253*H253</f>
        <v>13.6752</v>
      </c>
      <c r="S253" s="215">
        <v>0</v>
      </c>
      <c r="T253" s="21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7" t="s">
        <v>150</v>
      </c>
      <c r="AT253" s="217" t="s">
        <v>152</v>
      </c>
      <c r="AU253" s="217" t="s">
        <v>79</v>
      </c>
      <c r="AY253" s="17" t="s">
        <v>151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7" t="s">
        <v>150</v>
      </c>
      <c r="BK253" s="218">
        <f>ROUND(I253*H253,2)</f>
        <v>0</v>
      </c>
      <c r="BL253" s="17" t="s">
        <v>150</v>
      </c>
      <c r="BM253" s="217" t="s">
        <v>1119</v>
      </c>
    </row>
    <row r="254" s="2" customFormat="1">
      <c r="A254" s="38"/>
      <c r="B254" s="39"/>
      <c r="C254" s="40"/>
      <c r="D254" s="219" t="s">
        <v>157</v>
      </c>
      <c r="E254" s="40"/>
      <c r="F254" s="220" t="s">
        <v>587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157</v>
      </c>
      <c r="AU254" s="17" t="s">
        <v>79</v>
      </c>
    </row>
    <row r="255" s="11" customFormat="1" ht="25.92" customHeight="1">
      <c r="A255" s="11"/>
      <c r="B255" s="192"/>
      <c r="C255" s="193"/>
      <c r="D255" s="194" t="s">
        <v>72</v>
      </c>
      <c r="E255" s="195" t="s">
        <v>932</v>
      </c>
      <c r="F255" s="195" t="s">
        <v>933</v>
      </c>
      <c r="G255" s="193"/>
      <c r="H255" s="193"/>
      <c r="I255" s="196"/>
      <c r="J255" s="197">
        <f>BK255</f>
        <v>0</v>
      </c>
      <c r="K255" s="193"/>
      <c r="L255" s="198"/>
      <c r="M255" s="199"/>
      <c r="N255" s="200"/>
      <c r="O255" s="200"/>
      <c r="P255" s="201">
        <f>SUM(P256:P258)</f>
        <v>0</v>
      </c>
      <c r="Q255" s="200"/>
      <c r="R255" s="201">
        <f>SUM(R256:R258)</f>
        <v>0.0132</v>
      </c>
      <c r="S255" s="200"/>
      <c r="T255" s="202">
        <f>SUM(T256:T258)</f>
        <v>0</v>
      </c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R255" s="203" t="s">
        <v>150</v>
      </c>
      <c r="AT255" s="204" t="s">
        <v>72</v>
      </c>
      <c r="AU255" s="204" t="s">
        <v>8</v>
      </c>
      <c r="AY255" s="203" t="s">
        <v>151</v>
      </c>
      <c r="BK255" s="205">
        <f>SUM(BK256:BK258)</f>
        <v>0</v>
      </c>
    </row>
    <row r="256" s="2" customFormat="1" ht="16.5" customHeight="1">
      <c r="A256" s="38"/>
      <c r="B256" s="39"/>
      <c r="C256" s="206" t="s">
        <v>79</v>
      </c>
      <c r="D256" s="206" t="s">
        <v>152</v>
      </c>
      <c r="E256" s="207" t="s">
        <v>941</v>
      </c>
      <c r="F256" s="208" t="s">
        <v>942</v>
      </c>
      <c r="G256" s="209" t="s">
        <v>310</v>
      </c>
      <c r="H256" s="210">
        <v>3</v>
      </c>
      <c r="I256" s="211"/>
      <c r="J256" s="212">
        <f>ROUND(I256*H256,2)</f>
        <v>0</v>
      </c>
      <c r="K256" s="208" t="s">
        <v>19</v>
      </c>
      <c r="L256" s="44"/>
      <c r="M256" s="213" t="s">
        <v>19</v>
      </c>
      <c r="N256" s="214" t="s">
        <v>46</v>
      </c>
      <c r="O256" s="84"/>
      <c r="P256" s="215">
        <f>O256*H256</f>
        <v>0</v>
      </c>
      <c r="Q256" s="215">
        <v>0.0044000000000000003</v>
      </c>
      <c r="R256" s="215">
        <f>Q256*H256</f>
        <v>0.0132</v>
      </c>
      <c r="S256" s="215">
        <v>0</v>
      </c>
      <c r="T256" s="21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7" t="s">
        <v>150</v>
      </c>
      <c r="AT256" s="217" t="s">
        <v>152</v>
      </c>
      <c r="AU256" s="217" t="s">
        <v>79</v>
      </c>
      <c r="AY256" s="17" t="s">
        <v>151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7" t="s">
        <v>150</v>
      </c>
      <c r="BK256" s="218">
        <f>ROUND(I256*H256,2)</f>
        <v>0</v>
      </c>
      <c r="BL256" s="17" t="s">
        <v>150</v>
      </c>
      <c r="BM256" s="217" t="s">
        <v>1120</v>
      </c>
    </row>
    <row r="257" s="2" customFormat="1">
      <c r="A257" s="38"/>
      <c r="B257" s="39"/>
      <c r="C257" s="40"/>
      <c r="D257" s="219" t="s">
        <v>157</v>
      </c>
      <c r="E257" s="40"/>
      <c r="F257" s="220" t="s">
        <v>942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157</v>
      </c>
      <c r="AU257" s="17" t="s">
        <v>79</v>
      </c>
    </row>
    <row r="258" s="12" customFormat="1">
      <c r="A258" s="12"/>
      <c r="B258" s="224"/>
      <c r="C258" s="225"/>
      <c r="D258" s="219" t="s">
        <v>159</v>
      </c>
      <c r="E258" s="226" t="s">
        <v>590</v>
      </c>
      <c r="F258" s="227" t="s">
        <v>1121</v>
      </c>
      <c r="G258" s="225"/>
      <c r="H258" s="228">
        <v>3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34" t="s">
        <v>159</v>
      </c>
      <c r="AU258" s="234" t="s">
        <v>79</v>
      </c>
      <c r="AV258" s="12" t="s">
        <v>86</v>
      </c>
      <c r="AW258" s="12" t="s">
        <v>35</v>
      </c>
      <c r="AX258" s="12" t="s">
        <v>79</v>
      </c>
      <c r="AY258" s="234" t="s">
        <v>151</v>
      </c>
    </row>
    <row r="259" s="11" customFormat="1" ht="25.92" customHeight="1">
      <c r="A259" s="11"/>
      <c r="B259" s="192"/>
      <c r="C259" s="193"/>
      <c r="D259" s="194" t="s">
        <v>72</v>
      </c>
      <c r="E259" s="195" t="s">
        <v>148</v>
      </c>
      <c r="F259" s="195" t="s">
        <v>149</v>
      </c>
      <c r="G259" s="193"/>
      <c r="H259" s="193"/>
      <c r="I259" s="196"/>
      <c r="J259" s="197">
        <f>BK259</f>
        <v>0</v>
      </c>
      <c r="K259" s="193"/>
      <c r="L259" s="198"/>
      <c r="M259" s="199"/>
      <c r="N259" s="200"/>
      <c r="O259" s="200"/>
      <c r="P259" s="201">
        <f>SUM(P260:P302)</f>
        <v>0</v>
      </c>
      <c r="Q259" s="200"/>
      <c r="R259" s="201">
        <f>SUM(R260:R302)</f>
        <v>62.385566279999992</v>
      </c>
      <c r="S259" s="200"/>
      <c r="T259" s="202">
        <f>SUM(T260:T302)</f>
        <v>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203" t="s">
        <v>150</v>
      </c>
      <c r="AT259" s="204" t="s">
        <v>72</v>
      </c>
      <c r="AU259" s="204" t="s">
        <v>8</v>
      </c>
      <c r="AY259" s="203" t="s">
        <v>151</v>
      </c>
      <c r="BK259" s="205">
        <f>SUM(BK260:BK302)</f>
        <v>0</v>
      </c>
    </row>
    <row r="260" s="2" customFormat="1" ht="16.5" customHeight="1">
      <c r="A260" s="38"/>
      <c r="B260" s="39"/>
      <c r="C260" s="239" t="s">
        <v>79</v>
      </c>
      <c r="D260" s="239" t="s">
        <v>233</v>
      </c>
      <c r="E260" s="240" t="s">
        <v>357</v>
      </c>
      <c r="F260" s="241" t="s">
        <v>358</v>
      </c>
      <c r="G260" s="242" t="s">
        <v>359</v>
      </c>
      <c r="H260" s="243">
        <v>1</v>
      </c>
      <c r="I260" s="244"/>
      <c r="J260" s="245">
        <f>ROUND(I260*H260,2)</f>
        <v>0</v>
      </c>
      <c r="K260" s="241" t="s">
        <v>19</v>
      </c>
      <c r="L260" s="246"/>
      <c r="M260" s="247" t="s">
        <v>19</v>
      </c>
      <c r="N260" s="248" t="s">
        <v>46</v>
      </c>
      <c r="O260" s="84"/>
      <c r="P260" s="215">
        <f>O260*H260</f>
        <v>0</v>
      </c>
      <c r="Q260" s="215">
        <v>0.0061000000000000004</v>
      </c>
      <c r="R260" s="215">
        <f>Q260*H260</f>
        <v>0.0061000000000000004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184</v>
      </c>
      <c r="AT260" s="217" t="s">
        <v>233</v>
      </c>
      <c r="AU260" s="217" t="s">
        <v>79</v>
      </c>
      <c r="AY260" s="17" t="s">
        <v>151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150</v>
      </c>
      <c r="BK260" s="218">
        <f>ROUND(I260*H260,2)</f>
        <v>0</v>
      </c>
      <c r="BL260" s="17" t="s">
        <v>150</v>
      </c>
      <c r="BM260" s="217" t="s">
        <v>1122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358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79</v>
      </c>
    </row>
    <row r="262" s="12" customFormat="1">
      <c r="A262" s="12"/>
      <c r="B262" s="224"/>
      <c r="C262" s="225"/>
      <c r="D262" s="219" t="s">
        <v>159</v>
      </c>
      <c r="E262" s="226" t="s">
        <v>1123</v>
      </c>
      <c r="F262" s="227" t="s">
        <v>1124</v>
      </c>
      <c r="G262" s="225"/>
      <c r="H262" s="228">
        <v>1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4" t="s">
        <v>159</v>
      </c>
      <c r="AU262" s="234" t="s">
        <v>79</v>
      </c>
      <c r="AV262" s="12" t="s">
        <v>86</v>
      </c>
      <c r="AW262" s="12" t="s">
        <v>35</v>
      </c>
      <c r="AX262" s="12" t="s">
        <v>79</v>
      </c>
      <c r="AY262" s="234" t="s">
        <v>151</v>
      </c>
    </row>
    <row r="263" s="2" customFormat="1" ht="16.5" customHeight="1">
      <c r="A263" s="38"/>
      <c r="B263" s="39"/>
      <c r="C263" s="239" t="s">
        <v>86</v>
      </c>
      <c r="D263" s="239" t="s">
        <v>233</v>
      </c>
      <c r="E263" s="240" t="s">
        <v>363</v>
      </c>
      <c r="F263" s="241" t="s">
        <v>364</v>
      </c>
      <c r="G263" s="242" t="s">
        <v>359</v>
      </c>
      <c r="H263" s="243">
        <v>1</v>
      </c>
      <c r="I263" s="244"/>
      <c r="J263" s="245">
        <f>ROUND(I263*H263,2)</f>
        <v>0</v>
      </c>
      <c r="K263" s="241" t="s">
        <v>19</v>
      </c>
      <c r="L263" s="246"/>
      <c r="M263" s="247" t="s">
        <v>19</v>
      </c>
      <c r="N263" s="248" t="s">
        <v>46</v>
      </c>
      <c r="O263" s="84"/>
      <c r="P263" s="215">
        <f>O263*H263</f>
        <v>0</v>
      </c>
      <c r="Q263" s="215">
        <v>0.0030000000000000001</v>
      </c>
      <c r="R263" s="215">
        <f>Q263*H263</f>
        <v>0.0030000000000000001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184</v>
      </c>
      <c r="AT263" s="217" t="s">
        <v>233</v>
      </c>
      <c r="AU263" s="217" t="s">
        <v>79</v>
      </c>
      <c r="AY263" s="17" t="s">
        <v>151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150</v>
      </c>
      <c r="BK263" s="218">
        <f>ROUND(I263*H263,2)</f>
        <v>0</v>
      </c>
      <c r="BL263" s="17" t="s">
        <v>150</v>
      </c>
      <c r="BM263" s="217" t="s">
        <v>1125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364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79</v>
      </c>
    </row>
    <row r="265" s="12" customFormat="1">
      <c r="A265" s="12"/>
      <c r="B265" s="224"/>
      <c r="C265" s="225"/>
      <c r="D265" s="219" t="s">
        <v>159</v>
      </c>
      <c r="E265" s="226" t="s">
        <v>1126</v>
      </c>
      <c r="F265" s="227" t="s">
        <v>1124</v>
      </c>
      <c r="G265" s="225"/>
      <c r="H265" s="228">
        <v>1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34" t="s">
        <v>159</v>
      </c>
      <c r="AU265" s="234" t="s">
        <v>79</v>
      </c>
      <c r="AV265" s="12" t="s">
        <v>86</v>
      </c>
      <c r="AW265" s="12" t="s">
        <v>35</v>
      </c>
      <c r="AX265" s="12" t="s">
        <v>79</v>
      </c>
      <c r="AY265" s="234" t="s">
        <v>151</v>
      </c>
    </row>
    <row r="266" s="2" customFormat="1" ht="16.5" customHeight="1">
      <c r="A266" s="38"/>
      <c r="B266" s="39"/>
      <c r="C266" s="239" t="s">
        <v>164</v>
      </c>
      <c r="D266" s="239" t="s">
        <v>233</v>
      </c>
      <c r="E266" s="240" t="s">
        <v>367</v>
      </c>
      <c r="F266" s="241" t="s">
        <v>368</v>
      </c>
      <c r="G266" s="242" t="s">
        <v>359</v>
      </c>
      <c r="H266" s="243">
        <v>1</v>
      </c>
      <c r="I266" s="244"/>
      <c r="J266" s="245">
        <f>ROUND(I266*H266,2)</f>
        <v>0</v>
      </c>
      <c r="K266" s="241" t="s">
        <v>19</v>
      </c>
      <c r="L266" s="246"/>
      <c r="M266" s="247" t="s">
        <v>19</v>
      </c>
      <c r="N266" s="248" t="s">
        <v>46</v>
      </c>
      <c r="O266" s="84"/>
      <c r="P266" s="215">
        <f>O266*H266</f>
        <v>0</v>
      </c>
      <c r="Q266" s="215">
        <v>0.00010000000000000001</v>
      </c>
      <c r="R266" s="215">
        <f>Q266*H266</f>
        <v>0.00010000000000000001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184</v>
      </c>
      <c r="AT266" s="217" t="s">
        <v>233</v>
      </c>
      <c r="AU266" s="217" t="s">
        <v>79</v>
      </c>
      <c r="AY266" s="17" t="s">
        <v>151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150</v>
      </c>
      <c r="BK266" s="218">
        <f>ROUND(I266*H266,2)</f>
        <v>0</v>
      </c>
      <c r="BL266" s="17" t="s">
        <v>150</v>
      </c>
      <c r="BM266" s="217" t="s">
        <v>1127</v>
      </c>
    </row>
    <row r="267" s="2" customFormat="1">
      <c r="A267" s="38"/>
      <c r="B267" s="39"/>
      <c r="C267" s="40"/>
      <c r="D267" s="219" t="s">
        <v>157</v>
      </c>
      <c r="E267" s="40"/>
      <c r="F267" s="220" t="s">
        <v>368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157</v>
      </c>
      <c r="AU267" s="17" t="s">
        <v>79</v>
      </c>
    </row>
    <row r="268" s="12" customFormat="1">
      <c r="A268" s="12"/>
      <c r="B268" s="224"/>
      <c r="C268" s="225"/>
      <c r="D268" s="219" t="s">
        <v>159</v>
      </c>
      <c r="E268" s="226" t="s">
        <v>1128</v>
      </c>
      <c r="F268" s="227" t="s">
        <v>1124</v>
      </c>
      <c r="G268" s="225"/>
      <c r="H268" s="228">
        <v>1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34" t="s">
        <v>159</v>
      </c>
      <c r="AU268" s="234" t="s">
        <v>79</v>
      </c>
      <c r="AV268" s="12" t="s">
        <v>86</v>
      </c>
      <c r="AW268" s="12" t="s">
        <v>35</v>
      </c>
      <c r="AX268" s="12" t="s">
        <v>79</v>
      </c>
      <c r="AY268" s="234" t="s">
        <v>151</v>
      </c>
    </row>
    <row r="269" s="2" customFormat="1" ht="16.5" customHeight="1">
      <c r="A269" s="38"/>
      <c r="B269" s="39"/>
      <c r="C269" s="239" t="s">
        <v>150</v>
      </c>
      <c r="D269" s="239" t="s">
        <v>233</v>
      </c>
      <c r="E269" s="240" t="s">
        <v>371</v>
      </c>
      <c r="F269" s="241" t="s">
        <v>372</v>
      </c>
      <c r="G269" s="242" t="s">
        <v>359</v>
      </c>
      <c r="H269" s="243">
        <v>4</v>
      </c>
      <c r="I269" s="244"/>
      <c r="J269" s="245">
        <f>ROUND(I269*H269,2)</f>
        <v>0</v>
      </c>
      <c r="K269" s="241" t="s">
        <v>19</v>
      </c>
      <c r="L269" s="246"/>
      <c r="M269" s="247" t="s">
        <v>19</v>
      </c>
      <c r="N269" s="248" t="s">
        <v>46</v>
      </c>
      <c r="O269" s="84"/>
      <c r="P269" s="215">
        <f>O269*H269</f>
        <v>0</v>
      </c>
      <c r="Q269" s="215">
        <v>0.00035</v>
      </c>
      <c r="R269" s="215">
        <f>Q269*H269</f>
        <v>0.0014</v>
      </c>
      <c r="S269" s="215">
        <v>0</v>
      </c>
      <c r="T269" s="21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7" t="s">
        <v>184</v>
      </c>
      <c r="AT269" s="217" t="s">
        <v>233</v>
      </c>
      <c r="AU269" s="217" t="s">
        <v>79</v>
      </c>
      <c r="AY269" s="17" t="s">
        <v>151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7" t="s">
        <v>150</v>
      </c>
      <c r="BK269" s="218">
        <f>ROUND(I269*H269,2)</f>
        <v>0</v>
      </c>
      <c r="BL269" s="17" t="s">
        <v>150</v>
      </c>
      <c r="BM269" s="217" t="s">
        <v>1129</v>
      </c>
    </row>
    <row r="270" s="2" customFormat="1">
      <c r="A270" s="38"/>
      <c r="B270" s="39"/>
      <c r="C270" s="40"/>
      <c r="D270" s="219" t="s">
        <v>157</v>
      </c>
      <c r="E270" s="40"/>
      <c r="F270" s="220" t="s">
        <v>372</v>
      </c>
      <c r="G270" s="40"/>
      <c r="H270" s="40"/>
      <c r="I270" s="221"/>
      <c r="J270" s="40"/>
      <c r="K270" s="40"/>
      <c r="L270" s="44"/>
      <c r="M270" s="222"/>
      <c r="N270" s="22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157</v>
      </c>
      <c r="AU270" s="17" t="s">
        <v>79</v>
      </c>
    </row>
    <row r="271" s="12" customFormat="1">
      <c r="A271" s="12"/>
      <c r="B271" s="224"/>
      <c r="C271" s="225"/>
      <c r="D271" s="219" t="s">
        <v>159</v>
      </c>
      <c r="E271" s="226" t="s">
        <v>1130</v>
      </c>
      <c r="F271" s="227" t="s">
        <v>1131</v>
      </c>
      <c r="G271" s="225"/>
      <c r="H271" s="228">
        <v>4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34" t="s">
        <v>159</v>
      </c>
      <c r="AU271" s="234" t="s">
        <v>79</v>
      </c>
      <c r="AV271" s="12" t="s">
        <v>86</v>
      </c>
      <c r="AW271" s="12" t="s">
        <v>35</v>
      </c>
      <c r="AX271" s="12" t="s">
        <v>79</v>
      </c>
      <c r="AY271" s="234" t="s">
        <v>151</v>
      </c>
    </row>
    <row r="272" s="2" customFormat="1" ht="16.5" customHeight="1">
      <c r="A272" s="38"/>
      <c r="B272" s="39"/>
      <c r="C272" s="239" t="s">
        <v>171</v>
      </c>
      <c r="D272" s="239" t="s">
        <v>233</v>
      </c>
      <c r="E272" s="240" t="s">
        <v>386</v>
      </c>
      <c r="F272" s="241" t="s">
        <v>387</v>
      </c>
      <c r="G272" s="242" t="s">
        <v>359</v>
      </c>
      <c r="H272" s="243">
        <v>1</v>
      </c>
      <c r="I272" s="244"/>
      <c r="J272" s="245">
        <f>ROUND(I272*H272,2)</f>
        <v>0</v>
      </c>
      <c r="K272" s="241" t="s">
        <v>19</v>
      </c>
      <c r="L272" s="246"/>
      <c r="M272" s="247" t="s">
        <v>19</v>
      </c>
      <c r="N272" s="248" t="s">
        <v>46</v>
      </c>
      <c r="O272" s="84"/>
      <c r="P272" s="215">
        <f>O272*H272</f>
        <v>0</v>
      </c>
      <c r="Q272" s="215">
        <v>0.0035000000000000001</v>
      </c>
      <c r="R272" s="215">
        <f>Q272*H272</f>
        <v>0.0035000000000000001</v>
      </c>
      <c r="S272" s="215">
        <v>0</v>
      </c>
      <c r="T272" s="21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7" t="s">
        <v>184</v>
      </c>
      <c r="AT272" s="217" t="s">
        <v>233</v>
      </c>
      <c r="AU272" s="217" t="s">
        <v>79</v>
      </c>
      <c r="AY272" s="17" t="s">
        <v>151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7" t="s">
        <v>150</v>
      </c>
      <c r="BK272" s="218">
        <f>ROUND(I272*H272,2)</f>
        <v>0</v>
      </c>
      <c r="BL272" s="17" t="s">
        <v>150</v>
      </c>
      <c r="BM272" s="217" t="s">
        <v>1132</v>
      </c>
    </row>
    <row r="273" s="2" customFormat="1">
      <c r="A273" s="38"/>
      <c r="B273" s="39"/>
      <c r="C273" s="40"/>
      <c r="D273" s="219" t="s">
        <v>157</v>
      </c>
      <c r="E273" s="40"/>
      <c r="F273" s="220" t="s">
        <v>387</v>
      </c>
      <c r="G273" s="40"/>
      <c r="H273" s="40"/>
      <c r="I273" s="221"/>
      <c r="J273" s="40"/>
      <c r="K273" s="40"/>
      <c r="L273" s="44"/>
      <c r="M273" s="222"/>
      <c r="N273" s="223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157</v>
      </c>
      <c r="AU273" s="17" t="s">
        <v>79</v>
      </c>
    </row>
    <row r="274" s="13" customFormat="1">
      <c r="A274" s="13"/>
      <c r="B274" s="249"/>
      <c r="C274" s="250"/>
      <c r="D274" s="219" t="s">
        <v>159</v>
      </c>
      <c r="E274" s="251" t="s">
        <v>19</v>
      </c>
      <c r="F274" s="252" t="s">
        <v>389</v>
      </c>
      <c r="G274" s="250"/>
      <c r="H274" s="251" t="s">
        <v>19</v>
      </c>
      <c r="I274" s="253"/>
      <c r="J274" s="250"/>
      <c r="K274" s="250"/>
      <c r="L274" s="254"/>
      <c r="M274" s="255"/>
      <c r="N274" s="256"/>
      <c r="O274" s="256"/>
      <c r="P274" s="256"/>
      <c r="Q274" s="256"/>
      <c r="R274" s="256"/>
      <c r="S274" s="256"/>
      <c r="T274" s="25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8" t="s">
        <v>159</v>
      </c>
      <c r="AU274" s="258" t="s">
        <v>79</v>
      </c>
      <c r="AV274" s="13" t="s">
        <v>79</v>
      </c>
      <c r="AW274" s="13" t="s">
        <v>35</v>
      </c>
      <c r="AX274" s="13" t="s">
        <v>8</v>
      </c>
      <c r="AY274" s="258" t="s">
        <v>151</v>
      </c>
    </row>
    <row r="275" s="12" customFormat="1">
      <c r="A275" s="12"/>
      <c r="B275" s="224"/>
      <c r="C275" s="225"/>
      <c r="D275" s="219" t="s">
        <v>159</v>
      </c>
      <c r="E275" s="226" t="s">
        <v>840</v>
      </c>
      <c r="F275" s="227" t="s">
        <v>1133</v>
      </c>
      <c r="G275" s="225"/>
      <c r="H275" s="228">
        <v>1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34" t="s">
        <v>159</v>
      </c>
      <c r="AU275" s="234" t="s">
        <v>79</v>
      </c>
      <c r="AV275" s="12" t="s">
        <v>86</v>
      </c>
      <c r="AW275" s="12" t="s">
        <v>35</v>
      </c>
      <c r="AX275" s="12" t="s">
        <v>79</v>
      </c>
      <c r="AY275" s="234" t="s">
        <v>151</v>
      </c>
    </row>
    <row r="276" s="2" customFormat="1" ht="16.5" customHeight="1">
      <c r="A276" s="38"/>
      <c r="B276" s="39"/>
      <c r="C276" s="239" t="s">
        <v>176</v>
      </c>
      <c r="D276" s="239" t="s">
        <v>233</v>
      </c>
      <c r="E276" s="240" t="s">
        <v>392</v>
      </c>
      <c r="F276" s="241" t="s">
        <v>393</v>
      </c>
      <c r="G276" s="242" t="s">
        <v>359</v>
      </c>
      <c r="H276" s="243">
        <v>1</v>
      </c>
      <c r="I276" s="244"/>
      <c r="J276" s="245">
        <f>ROUND(I276*H276,2)</f>
        <v>0</v>
      </c>
      <c r="K276" s="241" t="s">
        <v>19</v>
      </c>
      <c r="L276" s="246"/>
      <c r="M276" s="247" t="s">
        <v>19</v>
      </c>
      <c r="N276" s="248" t="s">
        <v>46</v>
      </c>
      <c r="O276" s="84"/>
      <c r="P276" s="215">
        <f>O276*H276</f>
        <v>0</v>
      </c>
      <c r="Q276" s="215">
        <v>0.0025000000000000001</v>
      </c>
      <c r="R276" s="215">
        <f>Q276*H276</f>
        <v>0.0025000000000000001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184</v>
      </c>
      <c r="AT276" s="217" t="s">
        <v>233</v>
      </c>
      <c r="AU276" s="217" t="s">
        <v>79</v>
      </c>
      <c r="AY276" s="17" t="s">
        <v>151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150</v>
      </c>
      <c r="BK276" s="218">
        <f>ROUND(I276*H276,2)</f>
        <v>0</v>
      </c>
      <c r="BL276" s="17" t="s">
        <v>150</v>
      </c>
      <c r="BM276" s="217" t="s">
        <v>1134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393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79</v>
      </c>
    </row>
    <row r="278" s="12" customFormat="1">
      <c r="A278" s="12"/>
      <c r="B278" s="224"/>
      <c r="C278" s="225"/>
      <c r="D278" s="219" t="s">
        <v>159</v>
      </c>
      <c r="E278" s="226" t="s">
        <v>680</v>
      </c>
      <c r="F278" s="227" t="s">
        <v>1135</v>
      </c>
      <c r="G278" s="225"/>
      <c r="H278" s="228">
        <v>1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4" t="s">
        <v>159</v>
      </c>
      <c r="AU278" s="234" t="s">
        <v>79</v>
      </c>
      <c r="AV278" s="12" t="s">
        <v>86</v>
      </c>
      <c r="AW278" s="12" t="s">
        <v>35</v>
      </c>
      <c r="AX278" s="12" t="s">
        <v>79</v>
      </c>
      <c r="AY278" s="234" t="s">
        <v>151</v>
      </c>
    </row>
    <row r="279" s="2" customFormat="1" ht="16.5" customHeight="1">
      <c r="A279" s="38"/>
      <c r="B279" s="39"/>
      <c r="C279" s="239" t="s">
        <v>180</v>
      </c>
      <c r="D279" s="239" t="s">
        <v>233</v>
      </c>
      <c r="E279" s="240" t="s">
        <v>620</v>
      </c>
      <c r="F279" s="241" t="s">
        <v>621</v>
      </c>
      <c r="G279" s="242" t="s">
        <v>310</v>
      </c>
      <c r="H279" s="243">
        <v>37</v>
      </c>
      <c r="I279" s="244"/>
      <c r="J279" s="245">
        <f>ROUND(I279*H279,2)</f>
        <v>0</v>
      </c>
      <c r="K279" s="241" t="s">
        <v>19</v>
      </c>
      <c r="L279" s="246"/>
      <c r="M279" s="247" t="s">
        <v>19</v>
      </c>
      <c r="N279" s="248" t="s">
        <v>46</v>
      </c>
      <c r="O279" s="84"/>
      <c r="P279" s="215">
        <f>O279*H279</f>
        <v>0</v>
      </c>
      <c r="Q279" s="215">
        <v>0.048300000000000003</v>
      </c>
      <c r="R279" s="215">
        <f>Q279*H279</f>
        <v>1.7871000000000001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184</v>
      </c>
      <c r="AT279" s="217" t="s">
        <v>233</v>
      </c>
      <c r="AU279" s="217" t="s">
        <v>79</v>
      </c>
      <c r="AY279" s="17" t="s">
        <v>151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150</v>
      </c>
      <c r="BK279" s="218">
        <f>ROUND(I279*H279,2)</f>
        <v>0</v>
      </c>
      <c r="BL279" s="17" t="s">
        <v>150</v>
      </c>
      <c r="BM279" s="217" t="s">
        <v>1136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621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79</v>
      </c>
    </row>
    <row r="281" s="12" customFormat="1">
      <c r="A281" s="12"/>
      <c r="B281" s="224"/>
      <c r="C281" s="225"/>
      <c r="D281" s="219" t="s">
        <v>159</v>
      </c>
      <c r="E281" s="226" t="s">
        <v>602</v>
      </c>
      <c r="F281" s="227" t="s">
        <v>1137</v>
      </c>
      <c r="G281" s="225"/>
      <c r="H281" s="228">
        <v>37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34" t="s">
        <v>159</v>
      </c>
      <c r="AU281" s="234" t="s">
        <v>79</v>
      </c>
      <c r="AV281" s="12" t="s">
        <v>86</v>
      </c>
      <c r="AW281" s="12" t="s">
        <v>35</v>
      </c>
      <c r="AX281" s="12" t="s">
        <v>79</v>
      </c>
      <c r="AY281" s="234" t="s">
        <v>151</v>
      </c>
    </row>
    <row r="282" s="2" customFormat="1" ht="16.5" customHeight="1">
      <c r="A282" s="38"/>
      <c r="B282" s="39"/>
      <c r="C282" s="239" t="s">
        <v>184</v>
      </c>
      <c r="D282" s="239" t="s">
        <v>233</v>
      </c>
      <c r="E282" s="240" t="s">
        <v>630</v>
      </c>
      <c r="F282" s="241" t="s">
        <v>631</v>
      </c>
      <c r="G282" s="242" t="s">
        <v>310</v>
      </c>
      <c r="H282" s="243">
        <v>8</v>
      </c>
      <c r="I282" s="244"/>
      <c r="J282" s="245">
        <f>ROUND(I282*H282,2)</f>
        <v>0</v>
      </c>
      <c r="K282" s="241" t="s">
        <v>19</v>
      </c>
      <c r="L282" s="246"/>
      <c r="M282" s="247" t="s">
        <v>19</v>
      </c>
      <c r="N282" s="248" t="s">
        <v>46</v>
      </c>
      <c r="O282" s="84"/>
      <c r="P282" s="215">
        <f>O282*H282</f>
        <v>0</v>
      </c>
      <c r="Q282" s="215">
        <v>0.080000000000000002</v>
      </c>
      <c r="R282" s="215">
        <f>Q282*H282</f>
        <v>0.64000000000000001</v>
      </c>
      <c r="S282" s="215">
        <v>0</v>
      </c>
      <c r="T282" s="21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184</v>
      </c>
      <c r="AT282" s="217" t="s">
        <v>233</v>
      </c>
      <c r="AU282" s="217" t="s">
        <v>79</v>
      </c>
      <c r="AY282" s="17" t="s">
        <v>151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150</v>
      </c>
      <c r="BK282" s="218">
        <f>ROUND(I282*H282,2)</f>
        <v>0</v>
      </c>
      <c r="BL282" s="17" t="s">
        <v>150</v>
      </c>
      <c r="BM282" s="217" t="s">
        <v>1138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631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79</v>
      </c>
    </row>
    <row r="284" s="12" customFormat="1">
      <c r="A284" s="12"/>
      <c r="B284" s="224"/>
      <c r="C284" s="225"/>
      <c r="D284" s="219" t="s">
        <v>159</v>
      </c>
      <c r="E284" s="226" t="s">
        <v>656</v>
      </c>
      <c r="F284" s="227" t="s">
        <v>1139</v>
      </c>
      <c r="G284" s="225"/>
      <c r="H284" s="228">
        <v>8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34" t="s">
        <v>159</v>
      </c>
      <c r="AU284" s="234" t="s">
        <v>79</v>
      </c>
      <c r="AV284" s="12" t="s">
        <v>86</v>
      </c>
      <c r="AW284" s="12" t="s">
        <v>35</v>
      </c>
      <c r="AX284" s="12" t="s">
        <v>79</v>
      </c>
      <c r="AY284" s="234" t="s">
        <v>151</v>
      </c>
    </row>
    <row r="285" s="2" customFormat="1" ht="16.5" customHeight="1">
      <c r="A285" s="38"/>
      <c r="B285" s="39"/>
      <c r="C285" s="239" t="s">
        <v>188</v>
      </c>
      <c r="D285" s="239" t="s">
        <v>233</v>
      </c>
      <c r="E285" s="240" t="s">
        <v>633</v>
      </c>
      <c r="F285" s="241" t="s">
        <v>634</v>
      </c>
      <c r="G285" s="242" t="s">
        <v>310</v>
      </c>
      <c r="H285" s="243">
        <v>99.400000000000006</v>
      </c>
      <c r="I285" s="244"/>
      <c r="J285" s="245">
        <f>ROUND(I285*H285,2)</f>
        <v>0</v>
      </c>
      <c r="K285" s="241" t="s">
        <v>19</v>
      </c>
      <c r="L285" s="246"/>
      <c r="M285" s="247" t="s">
        <v>19</v>
      </c>
      <c r="N285" s="248" t="s">
        <v>46</v>
      </c>
      <c r="O285" s="84"/>
      <c r="P285" s="215">
        <f>O285*H285</f>
        <v>0</v>
      </c>
      <c r="Q285" s="215">
        <v>0.048000000000000001</v>
      </c>
      <c r="R285" s="215">
        <f>Q285*H285</f>
        <v>4.7712000000000003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184</v>
      </c>
      <c r="AT285" s="217" t="s">
        <v>233</v>
      </c>
      <c r="AU285" s="217" t="s">
        <v>79</v>
      </c>
      <c r="AY285" s="17" t="s">
        <v>151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150</v>
      </c>
      <c r="BK285" s="218">
        <f>ROUND(I285*H285,2)</f>
        <v>0</v>
      </c>
      <c r="BL285" s="17" t="s">
        <v>150</v>
      </c>
      <c r="BM285" s="217" t="s">
        <v>1140</v>
      </c>
    </row>
    <row r="286" s="2" customFormat="1">
      <c r="A286" s="38"/>
      <c r="B286" s="39"/>
      <c r="C286" s="40"/>
      <c r="D286" s="219" t="s">
        <v>157</v>
      </c>
      <c r="E286" s="40"/>
      <c r="F286" s="220" t="s">
        <v>634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79</v>
      </c>
    </row>
    <row r="287" s="2" customFormat="1" ht="16.5" customHeight="1">
      <c r="A287" s="38"/>
      <c r="B287" s="39"/>
      <c r="C287" s="206" t="s">
        <v>194</v>
      </c>
      <c r="D287" s="206" t="s">
        <v>152</v>
      </c>
      <c r="E287" s="207" t="s">
        <v>407</v>
      </c>
      <c r="F287" s="208" t="s">
        <v>408</v>
      </c>
      <c r="G287" s="209" t="s">
        <v>359</v>
      </c>
      <c r="H287" s="210">
        <v>2</v>
      </c>
      <c r="I287" s="211"/>
      <c r="J287" s="212">
        <f>ROUND(I287*H287,2)</f>
        <v>0</v>
      </c>
      <c r="K287" s="208" t="s">
        <v>19</v>
      </c>
      <c r="L287" s="44"/>
      <c r="M287" s="213" t="s">
        <v>19</v>
      </c>
      <c r="N287" s="214" t="s">
        <v>46</v>
      </c>
      <c r="O287" s="84"/>
      <c r="P287" s="215">
        <f>O287*H287</f>
        <v>0</v>
      </c>
      <c r="Q287" s="215">
        <v>0.00069999999999999999</v>
      </c>
      <c r="R287" s="215">
        <f>Q287*H287</f>
        <v>0.0014</v>
      </c>
      <c r="S287" s="215">
        <v>0</v>
      </c>
      <c r="T287" s="21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7" t="s">
        <v>150</v>
      </c>
      <c r="AT287" s="217" t="s">
        <v>152</v>
      </c>
      <c r="AU287" s="217" t="s">
        <v>79</v>
      </c>
      <c r="AY287" s="17" t="s">
        <v>151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7" t="s">
        <v>150</v>
      </c>
      <c r="BK287" s="218">
        <f>ROUND(I287*H287,2)</f>
        <v>0</v>
      </c>
      <c r="BL287" s="17" t="s">
        <v>150</v>
      </c>
      <c r="BM287" s="217" t="s">
        <v>1141</v>
      </c>
    </row>
    <row r="288" s="2" customFormat="1">
      <c r="A288" s="38"/>
      <c r="B288" s="39"/>
      <c r="C288" s="40"/>
      <c r="D288" s="219" t="s">
        <v>157</v>
      </c>
      <c r="E288" s="40"/>
      <c r="F288" s="220" t="s">
        <v>408</v>
      </c>
      <c r="G288" s="40"/>
      <c r="H288" s="40"/>
      <c r="I288" s="221"/>
      <c r="J288" s="40"/>
      <c r="K288" s="40"/>
      <c r="L288" s="44"/>
      <c r="M288" s="222"/>
      <c r="N288" s="223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157</v>
      </c>
      <c r="AU288" s="17" t="s">
        <v>79</v>
      </c>
    </row>
    <row r="289" s="12" customFormat="1">
      <c r="A289" s="12"/>
      <c r="B289" s="224"/>
      <c r="C289" s="225"/>
      <c r="D289" s="219" t="s">
        <v>159</v>
      </c>
      <c r="E289" s="226" t="s">
        <v>676</v>
      </c>
      <c r="F289" s="227" t="s">
        <v>1142</v>
      </c>
      <c r="G289" s="225"/>
      <c r="H289" s="228">
        <v>2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34" t="s">
        <v>159</v>
      </c>
      <c r="AU289" s="234" t="s">
        <v>79</v>
      </c>
      <c r="AV289" s="12" t="s">
        <v>86</v>
      </c>
      <c r="AW289" s="12" t="s">
        <v>35</v>
      </c>
      <c r="AX289" s="12" t="s">
        <v>79</v>
      </c>
      <c r="AY289" s="234" t="s">
        <v>151</v>
      </c>
    </row>
    <row r="290" s="2" customFormat="1" ht="16.5" customHeight="1">
      <c r="A290" s="38"/>
      <c r="B290" s="39"/>
      <c r="C290" s="206" t="s">
        <v>198</v>
      </c>
      <c r="D290" s="206" t="s">
        <v>152</v>
      </c>
      <c r="E290" s="207" t="s">
        <v>411</v>
      </c>
      <c r="F290" s="208" t="s">
        <v>412</v>
      </c>
      <c r="G290" s="209" t="s">
        <v>359</v>
      </c>
      <c r="H290" s="210">
        <v>1</v>
      </c>
      <c r="I290" s="211"/>
      <c r="J290" s="212">
        <f>ROUND(I290*H290,2)</f>
        <v>0</v>
      </c>
      <c r="K290" s="208" t="s">
        <v>19</v>
      </c>
      <c r="L290" s="44"/>
      <c r="M290" s="213" t="s">
        <v>19</v>
      </c>
      <c r="N290" s="214" t="s">
        <v>46</v>
      </c>
      <c r="O290" s="84"/>
      <c r="P290" s="215">
        <f>O290*H290</f>
        <v>0</v>
      </c>
      <c r="Q290" s="215">
        <v>0.11241</v>
      </c>
      <c r="R290" s="215">
        <f>Q290*H290</f>
        <v>0.11241</v>
      </c>
      <c r="S290" s="215">
        <v>0</v>
      </c>
      <c r="T290" s="21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7" t="s">
        <v>150</v>
      </c>
      <c r="AT290" s="217" t="s">
        <v>152</v>
      </c>
      <c r="AU290" s="217" t="s">
        <v>79</v>
      </c>
      <c r="AY290" s="17" t="s">
        <v>151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7" t="s">
        <v>150</v>
      </c>
      <c r="BK290" s="218">
        <f>ROUND(I290*H290,2)</f>
        <v>0</v>
      </c>
      <c r="BL290" s="17" t="s">
        <v>150</v>
      </c>
      <c r="BM290" s="217" t="s">
        <v>1143</v>
      </c>
    </row>
    <row r="291" s="2" customFormat="1">
      <c r="A291" s="38"/>
      <c r="B291" s="39"/>
      <c r="C291" s="40"/>
      <c r="D291" s="219" t="s">
        <v>157</v>
      </c>
      <c r="E291" s="40"/>
      <c r="F291" s="220" t="s">
        <v>412</v>
      </c>
      <c r="G291" s="40"/>
      <c r="H291" s="40"/>
      <c r="I291" s="221"/>
      <c r="J291" s="40"/>
      <c r="K291" s="40"/>
      <c r="L291" s="44"/>
      <c r="M291" s="222"/>
      <c r="N291" s="223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157</v>
      </c>
      <c r="AU291" s="17" t="s">
        <v>79</v>
      </c>
    </row>
    <row r="292" s="12" customFormat="1">
      <c r="A292" s="12"/>
      <c r="B292" s="224"/>
      <c r="C292" s="225"/>
      <c r="D292" s="219" t="s">
        <v>159</v>
      </c>
      <c r="E292" s="226" t="s">
        <v>1144</v>
      </c>
      <c r="F292" s="227" t="s">
        <v>1145</v>
      </c>
      <c r="G292" s="225"/>
      <c r="H292" s="228">
        <v>1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34" t="s">
        <v>159</v>
      </c>
      <c r="AU292" s="234" t="s">
        <v>79</v>
      </c>
      <c r="AV292" s="12" t="s">
        <v>86</v>
      </c>
      <c r="AW292" s="12" t="s">
        <v>35</v>
      </c>
      <c r="AX292" s="12" t="s">
        <v>79</v>
      </c>
      <c r="AY292" s="234" t="s">
        <v>151</v>
      </c>
    </row>
    <row r="293" s="2" customFormat="1" ht="16.5" customHeight="1">
      <c r="A293" s="38"/>
      <c r="B293" s="39"/>
      <c r="C293" s="206" t="s">
        <v>202</v>
      </c>
      <c r="D293" s="206" t="s">
        <v>152</v>
      </c>
      <c r="E293" s="207" t="s">
        <v>663</v>
      </c>
      <c r="F293" s="208" t="s">
        <v>664</v>
      </c>
      <c r="G293" s="209" t="s">
        <v>310</v>
      </c>
      <c r="H293" s="210">
        <v>45</v>
      </c>
      <c r="I293" s="211"/>
      <c r="J293" s="212">
        <f>ROUND(I293*H293,2)</f>
        <v>0</v>
      </c>
      <c r="K293" s="208" t="s">
        <v>19</v>
      </c>
      <c r="L293" s="44"/>
      <c r="M293" s="213" t="s">
        <v>19</v>
      </c>
      <c r="N293" s="214" t="s">
        <v>46</v>
      </c>
      <c r="O293" s="84"/>
      <c r="P293" s="215">
        <f>O293*H293</f>
        <v>0</v>
      </c>
      <c r="Q293" s="215">
        <v>0.15540000000000001</v>
      </c>
      <c r="R293" s="215">
        <f>Q293*H293</f>
        <v>6.9930000000000003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150</v>
      </c>
      <c r="AT293" s="217" t="s">
        <v>152</v>
      </c>
      <c r="AU293" s="217" t="s">
        <v>79</v>
      </c>
      <c r="AY293" s="17" t="s">
        <v>151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150</v>
      </c>
      <c r="BK293" s="218">
        <f>ROUND(I293*H293,2)</f>
        <v>0</v>
      </c>
      <c r="BL293" s="17" t="s">
        <v>150</v>
      </c>
      <c r="BM293" s="217" t="s">
        <v>1146</v>
      </c>
    </row>
    <row r="294" s="2" customFormat="1">
      <c r="A294" s="38"/>
      <c r="B294" s="39"/>
      <c r="C294" s="40"/>
      <c r="D294" s="219" t="s">
        <v>157</v>
      </c>
      <c r="E294" s="40"/>
      <c r="F294" s="220" t="s">
        <v>664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79</v>
      </c>
    </row>
    <row r="295" s="2" customFormat="1" ht="16.5" customHeight="1">
      <c r="A295" s="38"/>
      <c r="B295" s="39"/>
      <c r="C295" s="206" t="s">
        <v>206</v>
      </c>
      <c r="D295" s="206" t="s">
        <v>152</v>
      </c>
      <c r="E295" s="207" t="s">
        <v>666</v>
      </c>
      <c r="F295" s="208" t="s">
        <v>667</v>
      </c>
      <c r="G295" s="209" t="s">
        <v>310</v>
      </c>
      <c r="H295" s="210">
        <v>99.400000000000006</v>
      </c>
      <c r="I295" s="211"/>
      <c r="J295" s="212">
        <f>ROUND(I295*H295,2)</f>
        <v>0</v>
      </c>
      <c r="K295" s="208" t="s">
        <v>19</v>
      </c>
      <c r="L295" s="44"/>
      <c r="M295" s="213" t="s">
        <v>19</v>
      </c>
      <c r="N295" s="214" t="s">
        <v>46</v>
      </c>
      <c r="O295" s="84"/>
      <c r="P295" s="215">
        <f>O295*H295</f>
        <v>0</v>
      </c>
      <c r="Q295" s="215">
        <v>0.10095</v>
      </c>
      <c r="R295" s="215">
        <f>Q295*H295</f>
        <v>10.03443</v>
      </c>
      <c r="S295" s="215">
        <v>0</v>
      </c>
      <c r="T295" s="21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7" t="s">
        <v>150</v>
      </c>
      <c r="AT295" s="217" t="s">
        <v>152</v>
      </c>
      <c r="AU295" s="217" t="s">
        <v>79</v>
      </c>
      <c r="AY295" s="17" t="s">
        <v>151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7" t="s">
        <v>150</v>
      </c>
      <c r="BK295" s="218">
        <f>ROUND(I295*H295,2)</f>
        <v>0</v>
      </c>
      <c r="BL295" s="17" t="s">
        <v>150</v>
      </c>
      <c r="BM295" s="217" t="s">
        <v>1147</v>
      </c>
    </row>
    <row r="296" s="2" customFormat="1">
      <c r="A296" s="38"/>
      <c r="B296" s="39"/>
      <c r="C296" s="40"/>
      <c r="D296" s="219" t="s">
        <v>157</v>
      </c>
      <c r="E296" s="40"/>
      <c r="F296" s="220" t="s">
        <v>667</v>
      </c>
      <c r="G296" s="40"/>
      <c r="H296" s="40"/>
      <c r="I296" s="221"/>
      <c r="J296" s="40"/>
      <c r="K296" s="40"/>
      <c r="L296" s="44"/>
      <c r="M296" s="222"/>
      <c r="N296" s="223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157</v>
      </c>
      <c r="AU296" s="17" t="s">
        <v>79</v>
      </c>
    </row>
    <row r="297" s="2" customFormat="1" ht="16.5" customHeight="1">
      <c r="A297" s="38"/>
      <c r="B297" s="39"/>
      <c r="C297" s="206" t="s">
        <v>210</v>
      </c>
      <c r="D297" s="206" t="s">
        <v>152</v>
      </c>
      <c r="E297" s="207" t="s">
        <v>670</v>
      </c>
      <c r="F297" s="208" t="s">
        <v>671</v>
      </c>
      <c r="G297" s="209" t="s">
        <v>254</v>
      </c>
      <c r="H297" s="210">
        <v>14.042</v>
      </c>
      <c r="I297" s="211"/>
      <c r="J297" s="212">
        <f>ROUND(I297*H297,2)</f>
        <v>0</v>
      </c>
      <c r="K297" s="208" t="s">
        <v>19</v>
      </c>
      <c r="L297" s="44"/>
      <c r="M297" s="213" t="s">
        <v>19</v>
      </c>
      <c r="N297" s="214" t="s">
        <v>46</v>
      </c>
      <c r="O297" s="84"/>
      <c r="P297" s="215">
        <f>O297*H297</f>
        <v>0</v>
      </c>
      <c r="Q297" s="215">
        <v>2.2563399999999998</v>
      </c>
      <c r="R297" s="215">
        <f>Q297*H297</f>
        <v>31.683526279999995</v>
      </c>
      <c r="S297" s="215">
        <v>0</v>
      </c>
      <c r="T297" s="21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7" t="s">
        <v>150</v>
      </c>
      <c r="AT297" s="217" t="s">
        <v>152</v>
      </c>
      <c r="AU297" s="217" t="s">
        <v>79</v>
      </c>
      <c r="AY297" s="17" t="s">
        <v>151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7" t="s">
        <v>150</v>
      </c>
      <c r="BK297" s="218">
        <f>ROUND(I297*H297,2)</f>
        <v>0</v>
      </c>
      <c r="BL297" s="17" t="s">
        <v>150</v>
      </c>
      <c r="BM297" s="217" t="s">
        <v>1148</v>
      </c>
    </row>
    <row r="298" s="2" customFormat="1">
      <c r="A298" s="38"/>
      <c r="B298" s="39"/>
      <c r="C298" s="40"/>
      <c r="D298" s="219" t="s">
        <v>157</v>
      </c>
      <c r="E298" s="40"/>
      <c r="F298" s="220" t="s">
        <v>671</v>
      </c>
      <c r="G298" s="40"/>
      <c r="H298" s="40"/>
      <c r="I298" s="221"/>
      <c r="J298" s="40"/>
      <c r="K298" s="40"/>
      <c r="L298" s="44"/>
      <c r="M298" s="222"/>
      <c r="N298" s="223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157</v>
      </c>
      <c r="AU298" s="17" t="s">
        <v>79</v>
      </c>
    </row>
    <row r="299" s="12" customFormat="1">
      <c r="A299" s="12"/>
      <c r="B299" s="224"/>
      <c r="C299" s="225"/>
      <c r="D299" s="219" t="s">
        <v>159</v>
      </c>
      <c r="E299" s="226" t="s">
        <v>597</v>
      </c>
      <c r="F299" s="227" t="s">
        <v>1149</v>
      </c>
      <c r="G299" s="225"/>
      <c r="H299" s="228">
        <v>14.042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34" t="s">
        <v>159</v>
      </c>
      <c r="AU299" s="234" t="s">
        <v>79</v>
      </c>
      <c r="AV299" s="12" t="s">
        <v>86</v>
      </c>
      <c r="AW299" s="12" t="s">
        <v>35</v>
      </c>
      <c r="AX299" s="12" t="s">
        <v>79</v>
      </c>
      <c r="AY299" s="234" t="s">
        <v>151</v>
      </c>
    </row>
    <row r="300" s="2" customFormat="1" ht="21.75" customHeight="1">
      <c r="A300" s="38"/>
      <c r="B300" s="39"/>
      <c r="C300" s="206" t="s">
        <v>214</v>
      </c>
      <c r="D300" s="206" t="s">
        <v>152</v>
      </c>
      <c r="E300" s="207" t="s">
        <v>1150</v>
      </c>
      <c r="F300" s="208" t="s">
        <v>1151</v>
      </c>
      <c r="G300" s="209" t="s">
        <v>310</v>
      </c>
      <c r="H300" s="210">
        <v>18</v>
      </c>
      <c r="I300" s="211"/>
      <c r="J300" s="212">
        <f>ROUND(I300*H300,2)</f>
        <v>0</v>
      </c>
      <c r="K300" s="208" t="s">
        <v>19</v>
      </c>
      <c r="L300" s="44"/>
      <c r="M300" s="213" t="s">
        <v>19</v>
      </c>
      <c r="N300" s="214" t="s">
        <v>46</v>
      </c>
      <c r="O300" s="84"/>
      <c r="P300" s="215">
        <f>O300*H300</f>
        <v>0</v>
      </c>
      <c r="Q300" s="215">
        <v>0.35254999999999997</v>
      </c>
      <c r="R300" s="215">
        <f>Q300*H300</f>
        <v>6.3458999999999994</v>
      </c>
      <c r="S300" s="215">
        <v>0</v>
      </c>
      <c r="T300" s="21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7" t="s">
        <v>150</v>
      </c>
      <c r="AT300" s="217" t="s">
        <v>152</v>
      </c>
      <c r="AU300" s="217" t="s">
        <v>79</v>
      </c>
      <c r="AY300" s="17" t="s">
        <v>151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7" t="s">
        <v>150</v>
      </c>
      <c r="BK300" s="218">
        <f>ROUND(I300*H300,2)</f>
        <v>0</v>
      </c>
      <c r="BL300" s="17" t="s">
        <v>150</v>
      </c>
      <c r="BM300" s="217" t="s">
        <v>1152</v>
      </c>
    </row>
    <row r="301" s="2" customFormat="1">
      <c r="A301" s="38"/>
      <c r="B301" s="39"/>
      <c r="C301" s="40"/>
      <c r="D301" s="219" t="s">
        <v>157</v>
      </c>
      <c r="E301" s="40"/>
      <c r="F301" s="220" t="s">
        <v>1151</v>
      </c>
      <c r="G301" s="40"/>
      <c r="H301" s="40"/>
      <c r="I301" s="221"/>
      <c r="J301" s="40"/>
      <c r="K301" s="40"/>
      <c r="L301" s="44"/>
      <c r="M301" s="222"/>
      <c r="N301" s="223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157</v>
      </c>
      <c r="AU301" s="17" t="s">
        <v>79</v>
      </c>
    </row>
    <row r="302" s="12" customFormat="1">
      <c r="A302" s="12"/>
      <c r="B302" s="224"/>
      <c r="C302" s="225"/>
      <c r="D302" s="219" t="s">
        <v>159</v>
      </c>
      <c r="E302" s="226" t="s">
        <v>683</v>
      </c>
      <c r="F302" s="227" t="s">
        <v>1153</v>
      </c>
      <c r="G302" s="225"/>
      <c r="H302" s="228">
        <v>18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34" t="s">
        <v>159</v>
      </c>
      <c r="AU302" s="234" t="s">
        <v>79</v>
      </c>
      <c r="AV302" s="12" t="s">
        <v>86</v>
      </c>
      <c r="AW302" s="12" t="s">
        <v>35</v>
      </c>
      <c r="AX302" s="12" t="s">
        <v>79</v>
      </c>
      <c r="AY302" s="234" t="s">
        <v>151</v>
      </c>
    </row>
    <row r="303" s="11" customFormat="1" ht="25.92" customHeight="1">
      <c r="A303" s="11"/>
      <c r="B303" s="192"/>
      <c r="C303" s="193"/>
      <c r="D303" s="194" t="s">
        <v>72</v>
      </c>
      <c r="E303" s="195" t="s">
        <v>425</v>
      </c>
      <c r="F303" s="195" t="s">
        <v>426</v>
      </c>
      <c r="G303" s="193"/>
      <c r="H303" s="193"/>
      <c r="I303" s="196"/>
      <c r="J303" s="197">
        <f>BK303</f>
        <v>0</v>
      </c>
      <c r="K303" s="193"/>
      <c r="L303" s="198"/>
      <c r="M303" s="199"/>
      <c r="N303" s="200"/>
      <c r="O303" s="200"/>
      <c r="P303" s="201">
        <f>SUM(P304:P314)</f>
        <v>0</v>
      </c>
      <c r="Q303" s="200"/>
      <c r="R303" s="201">
        <f>SUM(R304:R314)</f>
        <v>0</v>
      </c>
      <c r="S303" s="200"/>
      <c r="T303" s="202">
        <f>SUM(T304:T314)</f>
        <v>0</v>
      </c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R303" s="203" t="s">
        <v>150</v>
      </c>
      <c r="AT303" s="204" t="s">
        <v>72</v>
      </c>
      <c r="AU303" s="204" t="s">
        <v>8</v>
      </c>
      <c r="AY303" s="203" t="s">
        <v>151</v>
      </c>
      <c r="BK303" s="205">
        <f>SUM(BK304:BK314)</f>
        <v>0</v>
      </c>
    </row>
    <row r="304" s="2" customFormat="1" ht="24.15" customHeight="1">
      <c r="A304" s="38"/>
      <c r="B304" s="39"/>
      <c r="C304" s="206" t="s">
        <v>79</v>
      </c>
      <c r="D304" s="206" t="s">
        <v>152</v>
      </c>
      <c r="E304" s="207" t="s">
        <v>1154</v>
      </c>
      <c r="F304" s="208" t="s">
        <v>1155</v>
      </c>
      <c r="G304" s="209" t="s">
        <v>242</v>
      </c>
      <c r="H304" s="210">
        <v>41.134999999999998</v>
      </c>
      <c r="I304" s="211"/>
      <c r="J304" s="212">
        <f>ROUND(I304*H304,2)</f>
        <v>0</v>
      </c>
      <c r="K304" s="208" t="s">
        <v>19</v>
      </c>
      <c r="L304" s="44"/>
      <c r="M304" s="213" t="s">
        <v>19</v>
      </c>
      <c r="N304" s="214" t="s">
        <v>46</v>
      </c>
      <c r="O304" s="84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7" t="s">
        <v>150</v>
      </c>
      <c r="AT304" s="217" t="s">
        <v>152</v>
      </c>
      <c r="AU304" s="217" t="s">
        <v>79</v>
      </c>
      <c r="AY304" s="17" t="s">
        <v>151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7" t="s">
        <v>150</v>
      </c>
      <c r="BK304" s="218">
        <f>ROUND(I304*H304,2)</f>
        <v>0</v>
      </c>
      <c r="BL304" s="17" t="s">
        <v>150</v>
      </c>
      <c r="BM304" s="217" t="s">
        <v>1156</v>
      </c>
    </row>
    <row r="305" s="2" customFormat="1">
      <c r="A305" s="38"/>
      <c r="B305" s="39"/>
      <c r="C305" s="40"/>
      <c r="D305" s="219" t="s">
        <v>157</v>
      </c>
      <c r="E305" s="40"/>
      <c r="F305" s="220" t="s">
        <v>1155</v>
      </c>
      <c r="G305" s="40"/>
      <c r="H305" s="40"/>
      <c r="I305" s="221"/>
      <c r="J305" s="40"/>
      <c r="K305" s="40"/>
      <c r="L305" s="44"/>
      <c r="M305" s="222"/>
      <c r="N305" s="223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157</v>
      </c>
      <c r="AU305" s="17" t="s">
        <v>79</v>
      </c>
    </row>
    <row r="306" s="2" customFormat="1" ht="16.5" customHeight="1">
      <c r="A306" s="38"/>
      <c r="B306" s="39"/>
      <c r="C306" s="206" t="s">
        <v>86</v>
      </c>
      <c r="D306" s="206" t="s">
        <v>152</v>
      </c>
      <c r="E306" s="207" t="s">
        <v>432</v>
      </c>
      <c r="F306" s="208" t="s">
        <v>433</v>
      </c>
      <c r="G306" s="209" t="s">
        <v>242</v>
      </c>
      <c r="H306" s="210">
        <v>41.134999999999998</v>
      </c>
      <c r="I306" s="211"/>
      <c r="J306" s="212">
        <f>ROUND(I306*H306,2)</f>
        <v>0</v>
      </c>
      <c r="K306" s="208" t="s">
        <v>19</v>
      </c>
      <c r="L306" s="44"/>
      <c r="M306" s="213" t="s">
        <v>19</v>
      </c>
      <c r="N306" s="214" t="s">
        <v>46</v>
      </c>
      <c r="O306" s="84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7" t="s">
        <v>150</v>
      </c>
      <c r="AT306" s="217" t="s">
        <v>152</v>
      </c>
      <c r="AU306" s="217" t="s">
        <v>79</v>
      </c>
      <c r="AY306" s="17" t="s">
        <v>151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7" t="s">
        <v>150</v>
      </c>
      <c r="BK306" s="218">
        <f>ROUND(I306*H306,2)</f>
        <v>0</v>
      </c>
      <c r="BL306" s="17" t="s">
        <v>150</v>
      </c>
      <c r="BM306" s="217" t="s">
        <v>1157</v>
      </c>
    </row>
    <row r="307" s="2" customFormat="1">
      <c r="A307" s="38"/>
      <c r="B307" s="39"/>
      <c r="C307" s="40"/>
      <c r="D307" s="219" t="s">
        <v>157</v>
      </c>
      <c r="E307" s="40"/>
      <c r="F307" s="220" t="s">
        <v>433</v>
      </c>
      <c r="G307" s="40"/>
      <c r="H307" s="40"/>
      <c r="I307" s="221"/>
      <c r="J307" s="40"/>
      <c r="K307" s="40"/>
      <c r="L307" s="44"/>
      <c r="M307" s="222"/>
      <c r="N307" s="223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157</v>
      </c>
      <c r="AU307" s="17" t="s">
        <v>79</v>
      </c>
    </row>
    <row r="308" s="2" customFormat="1" ht="16.5" customHeight="1">
      <c r="A308" s="38"/>
      <c r="B308" s="39"/>
      <c r="C308" s="206" t="s">
        <v>164</v>
      </c>
      <c r="D308" s="206" t="s">
        <v>152</v>
      </c>
      <c r="E308" s="207" t="s">
        <v>435</v>
      </c>
      <c r="F308" s="208" t="s">
        <v>436</v>
      </c>
      <c r="G308" s="209" t="s">
        <v>242</v>
      </c>
      <c r="H308" s="210">
        <v>617.02499999999998</v>
      </c>
      <c r="I308" s="211"/>
      <c r="J308" s="212">
        <f>ROUND(I308*H308,2)</f>
        <v>0</v>
      </c>
      <c r="K308" s="208" t="s">
        <v>19</v>
      </c>
      <c r="L308" s="44"/>
      <c r="M308" s="213" t="s">
        <v>19</v>
      </c>
      <c r="N308" s="214" t="s">
        <v>46</v>
      </c>
      <c r="O308" s="84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7" t="s">
        <v>150</v>
      </c>
      <c r="AT308" s="217" t="s">
        <v>152</v>
      </c>
      <c r="AU308" s="217" t="s">
        <v>79</v>
      </c>
      <c r="AY308" s="17" t="s">
        <v>151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7" t="s">
        <v>150</v>
      </c>
      <c r="BK308" s="218">
        <f>ROUND(I308*H308,2)</f>
        <v>0</v>
      </c>
      <c r="BL308" s="17" t="s">
        <v>150</v>
      </c>
      <c r="BM308" s="217" t="s">
        <v>1158</v>
      </c>
    </row>
    <row r="309" s="2" customFormat="1">
      <c r="A309" s="38"/>
      <c r="B309" s="39"/>
      <c r="C309" s="40"/>
      <c r="D309" s="219" t="s">
        <v>157</v>
      </c>
      <c r="E309" s="40"/>
      <c r="F309" s="220" t="s">
        <v>436</v>
      </c>
      <c r="G309" s="40"/>
      <c r="H309" s="40"/>
      <c r="I309" s="221"/>
      <c r="J309" s="40"/>
      <c r="K309" s="40"/>
      <c r="L309" s="44"/>
      <c r="M309" s="222"/>
      <c r="N309" s="223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157</v>
      </c>
      <c r="AU309" s="17" t="s">
        <v>79</v>
      </c>
    </row>
    <row r="310" s="12" customFormat="1">
      <c r="A310" s="12"/>
      <c r="B310" s="224"/>
      <c r="C310" s="225"/>
      <c r="D310" s="219" t="s">
        <v>159</v>
      </c>
      <c r="E310" s="226" t="s">
        <v>1159</v>
      </c>
      <c r="F310" s="227" t="s">
        <v>1160</v>
      </c>
      <c r="G310" s="225"/>
      <c r="H310" s="228">
        <v>617.02499999999998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34" t="s">
        <v>159</v>
      </c>
      <c r="AU310" s="234" t="s">
        <v>79</v>
      </c>
      <c r="AV310" s="12" t="s">
        <v>86</v>
      </c>
      <c r="AW310" s="12" t="s">
        <v>35</v>
      </c>
      <c r="AX310" s="12" t="s">
        <v>79</v>
      </c>
      <c r="AY310" s="234" t="s">
        <v>151</v>
      </c>
    </row>
    <row r="311" s="2" customFormat="1" ht="16.5" customHeight="1">
      <c r="A311" s="38"/>
      <c r="B311" s="39"/>
      <c r="C311" s="206" t="s">
        <v>150</v>
      </c>
      <c r="D311" s="206" t="s">
        <v>152</v>
      </c>
      <c r="E311" s="207" t="s">
        <v>438</v>
      </c>
      <c r="F311" s="208" t="s">
        <v>439</v>
      </c>
      <c r="G311" s="209" t="s">
        <v>242</v>
      </c>
      <c r="H311" s="210">
        <v>41.134999999999998</v>
      </c>
      <c r="I311" s="211"/>
      <c r="J311" s="212">
        <f>ROUND(I311*H311,2)</f>
        <v>0</v>
      </c>
      <c r="K311" s="208" t="s">
        <v>19</v>
      </c>
      <c r="L311" s="44"/>
      <c r="M311" s="213" t="s">
        <v>19</v>
      </c>
      <c r="N311" s="214" t="s">
        <v>46</v>
      </c>
      <c r="O311" s="84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7" t="s">
        <v>150</v>
      </c>
      <c r="AT311" s="217" t="s">
        <v>152</v>
      </c>
      <c r="AU311" s="217" t="s">
        <v>79</v>
      </c>
      <c r="AY311" s="17" t="s">
        <v>151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7" t="s">
        <v>150</v>
      </c>
      <c r="BK311" s="218">
        <f>ROUND(I311*H311,2)</f>
        <v>0</v>
      </c>
      <c r="BL311" s="17" t="s">
        <v>150</v>
      </c>
      <c r="BM311" s="217" t="s">
        <v>1161</v>
      </c>
    </row>
    <row r="312" s="2" customFormat="1">
      <c r="A312" s="38"/>
      <c r="B312" s="39"/>
      <c r="C312" s="40"/>
      <c r="D312" s="219" t="s">
        <v>157</v>
      </c>
      <c r="E312" s="40"/>
      <c r="F312" s="220" t="s">
        <v>439</v>
      </c>
      <c r="G312" s="40"/>
      <c r="H312" s="40"/>
      <c r="I312" s="221"/>
      <c r="J312" s="40"/>
      <c r="K312" s="40"/>
      <c r="L312" s="44"/>
      <c r="M312" s="222"/>
      <c r="N312" s="223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157</v>
      </c>
      <c r="AU312" s="17" t="s">
        <v>79</v>
      </c>
    </row>
    <row r="313" s="2" customFormat="1" ht="21.75" customHeight="1">
      <c r="A313" s="38"/>
      <c r="B313" s="39"/>
      <c r="C313" s="206" t="s">
        <v>171</v>
      </c>
      <c r="D313" s="206" t="s">
        <v>152</v>
      </c>
      <c r="E313" s="207" t="s">
        <v>443</v>
      </c>
      <c r="F313" s="208" t="s">
        <v>444</v>
      </c>
      <c r="G313" s="209" t="s">
        <v>242</v>
      </c>
      <c r="H313" s="210">
        <v>199.99000000000001</v>
      </c>
      <c r="I313" s="211"/>
      <c r="J313" s="212">
        <f>ROUND(I313*H313,2)</f>
        <v>0</v>
      </c>
      <c r="K313" s="208" t="s">
        <v>19</v>
      </c>
      <c r="L313" s="44"/>
      <c r="M313" s="213" t="s">
        <v>19</v>
      </c>
      <c r="N313" s="214" t="s">
        <v>46</v>
      </c>
      <c r="O313" s="84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7" t="s">
        <v>150</v>
      </c>
      <c r="AT313" s="217" t="s">
        <v>152</v>
      </c>
      <c r="AU313" s="217" t="s">
        <v>79</v>
      </c>
      <c r="AY313" s="17" t="s">
        <v>151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7" t="s">
        <v>150</v>
      </c>
      <c r="BK313" s="218">
        <f>ROUND(I313*H313,2)</f>
        <v>0</v>
      </c>
      <c r="BL313" s="17" t="s">
        <v>150</v>
      </c>
      <c r="BM313" s="217" t="s">
        <v>1162</v>
      </c>
    </row>
    <row r="314" s="2" customFormat="1">
      <c r="A314" s="38"/>
      <c r="B314" s="39"/>
      <c r="C314" s="40"/>
      <c r="D314" s="219" t="s">
        <v>157</v>
      </c>
      <c r="E314" s="40"/>
      <c r="F314" s="220" t="s">
        <v>444</v>
      </c>
      <c r="G314" s="40"/>
      <c r="H314" s="40"/>
      <c r="I314" s="221"/>
      <c r="J314" s="40"/>
      <c r="K314" s="40"/>
      <c r="L314" s="44"/>
      <c r="M314" s="235"/>
      <c r="N314" s="236"/>
      <c r="O314" s="237"/>
      <c r="P314" s="237"/>
      <c r="Q314" s="237"/>
      <c r="R314" s="237"/>
      <c r="S314" s="237"/>
      <c r="T314" s="2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157</v>
      </c>
      <c r="AU314" s="17" t="s">
        <v>79</v>
      </c>
    </row>
    <row r="315" s="2" customFormat="1" ht="6.96" customHeight="1">
      <c r="A315" s="38"/>
      <c r="B315" s="59"/>
      <c r="C315" s="60"/>
      <c r="D315" s="60"/>
      <c r="E315" s="60"/>
      <c r="F315" s="60"/>
      <c r="G315" s="60"/>
      <c r="H315" s="60"/>
      <c r="I315" s="60"/>
      <c r="J315" s="60"/>
      <c r="K315" s="60"/>
      <c r="L315" s="44"/>
      <c r="M315" s="38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</row>
  </sheetData>
  <sheetProtection sheet="1" autoFilter="0" formatColumns="0" formatRows="0" objects="1" scenarios="1" spinCount="100000" saltValue="Ha9xA1nPa1muGzwQL4kNiG5pc9XDc4uJkiukR7uoKY4D3r1xj1ehP8ajvPiCa8I6qQt3cmod1n47h3Ad2l+T1g==" hashValue="dJXpciGr9bJVmmxc7cnubdBvTLQBO5Tt+RMNwDd7FKjSSLAbA3TGkFOtpvxA/zBhUGeJjWnjTM59lwP0JYwSpw==" algorithmName="SHA-512" password="CC35"/>
  <autoFilter ref="C92:K3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  <c r="AZ2" s="138" t="s">
        <v>636</v>
      </c>
      <c r="BA2" s="138" t="s">
        <v>636</v>
      </c>
      <c r="BB2" s="138" t="s">
        <v>19</v>
      </c>
      <c r="BC2" s="138" t="s">
        <v>79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1163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ROUND(J92,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ROUND((SUM(BE92:BE300)),  2)</f>
        <v>0</v>
      </c>
      <c r="G35" s="38"/>
      <c r="H35" s="38"/>
      <c r="I35" s="158">
        <v>0.20999999999999999</v>
      </c>
      <c r="J35" s="157">
        <f>ROUND(((SUM(BE92:BE300))*I35),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ROUND((SUM(BF92:BF300)),  2)</f>
        <v>0</v>
      </c>
      <c r="G36" s="38"/>
      <c r="H36" s="38"/>
      <c r="I36" s="158">
        <v>0</v>
      </c>
      <c r="J36" s="157">
        <f>ROUND(((SUM(BF92:BF300))*I36),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ROUND((SUM(BG92:BG300)),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ROUND((SUM(BH92:BH300)),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ROUND((SUM(BI92:BI300)),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302 - Splašková kanalizace - septik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J92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227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228</v>
      </c>
      <c r="E65" s="178"/>
      <c r="F65" s="178"/>
      <c r="G65" s="178"/>
      <c r="H65" s="178"/>
      <c r="I65" s="178"/>
      <c r="J65" s="179">
        <f>J156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688</v>
      </c>
      <c r="E66" s="178"/>
      <c r="F66" s="178"/>
      <c r="G66" s="178"/>
      <c r="H66" s="178"/>
      <c r="I66" s="178"/>
      <c r="J66" s="179">
        <f>J161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1164</v>
      </c>
      <c r="E67" s="178"/>
      <c r="F67" s="178"/>
      <c r="G67" s="178"/>
      <c r="H67" s="178"/>
      <c r="I67" s="178"/>
      <c r="J67" s="179">
        <f>J180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851</v>
      </c>
      <c r="E68" s="178"/>
      <c r="F68" s="178"/>
      <c r="G68" s="178"/>
      <c r="H68" s="178"/>
      <c r="I68" s="178"/>
      <c r="J68" s="179">
        <f>J186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134</v>
      </c>
      <c r="E69" s="178"/>
      <c r="F69" s="178"/>
      <c r="G69" s="178"/>
      <c r="H69" s="178"/>
      <c r="I69" s="178"/>
      <c r="J69" s="179">
        <f>J273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230</v>
      </c>
      <c r="E70" s="178"/>
      <c r="F70" s="178"/>
      <c r="G70" s="178"/>
      <c r="H70" s="178"/>
      <c r="I70" s="178"/>
      <c r="J70" s="179">
        <f>J285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135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70" t="str">
        <f>E7</f>
        <v>VD Les Království, rekonstrukce komunikace a zpevněných ploch</v>
      </c>
      <c r="F80" s="32"/>
      <c r="G80" s="32"/>
      <c r="H80" s="32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127</v>
      </c>
      <c r="D81" s="22"/>
      <c r="E81" s="22"/>
      <c r="F81" s="22"/>
      <c r="G81" s="22"/>
      <c r="H81" s="22"/>
      <c r="I81" s="22"/>
      <c r="J81" s="22"/>
      <c r="K81" s="22"/>
      <c r="L81" s="20"/>
    </row>
    <row r="82" s="2" customFormat="1" ht="16.5" customHeight="1">
      <c r="A82" s="38"/>
      <c r="B82" s="39"/>
      <c r="C82" s="40"/>
      <c r="D82" s="40"/>
      <c r="E82" s="170" t="s">
        <v>128</v>
      </c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129</v>
      </c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E11</f>
        <v>SO 302 - Splašková kanalizace - septik</v>
      </c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F14</f>
        <v>Les Království</v>
      </c>
      <c r="G86" s="40"/>
      <c r="H86" s="40"/>
      <c r="I86" s="32" t="s">
        <v>23</v>
      </c>
      <c r="J86" s="72" t="str">
        <f>IF(J14="","",J14)</f>
        <v>21.12.2023</v>
      </c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E17</f>
        <v>Povodí Labe, státní podnik</v>
      </c>
      <c r="G88" s="40"/>
      <c r="H88" s="40"/>
      <c r="I88" s="32" t="s">
        <v>33</v>
      </c>
      <c r="J88" s="36" t="str">
        <f>E23</f>
        <v xml:space="preserve"> 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31</v>
      </c>
      <c r="D89" s="40"/>
      <c r="E89" s="40"/>
      <c r="F89" s="27" t="str">
        <f>IF(E20="","",E20)</f>
        <v>Vyplň údaj</v>
      </c>
      <c r="G89" s="40"/>
      <c r="H89" s="40"/>
      <c r="I89" s="32" t="s">
        <v>36</v>
      </c>
      <c r="J89" s="36" t="str">
        <f>E26</f>
        <v xml:space="preserve"> </v>
      </c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0" customFormat="1" ht="29.28" customHeight="1">
      <c r="A91" s="181"/>
      <c r="B91" s="182"/>
      <c r="C91" s="183" t="s">
        <v>136</v>
      </c>
      <c r="D91" s="184" t="s">
        <v>58</v>
      </c>
      <c r="E91" s="184" t="s">
        <v>54</v>
      </c>
      <c r="F91" s="184" t="s">
        <v>55</v>
      </c>
      <c r="G91" s="184" t="s">
        <v>137</v>
      </c>
      <c r="H91" s="184" t="s">
        <v>138</v>
      </c>
      <c r="I91" s="184" t="s">
        <v>139</v>
      </c>
      <c r="J91" s="184" t="s">
        <v>133</v>
      </c>
      <c r="K91" s="185" t="s">
        <v>140</v>
      </c>
      <c r="L91" s="186"/>
      <c r="M91" s="92" t="s">
        <v>19</v>
      </c>
      <c r="N91" s="93" t="s">
        <v>43</v>
      </c>
      <c r="O91" s="93" t="s">
        <v>141</v>
      </c>
      <c r="P91" s="93" t="s">
        <v>142</v>
      </c>
      <c r="Q91" s="93" t="s">
        <v>143</v>
      </c>
      <c r="R91" s="93" t="s">
        <v>144</v>
      </c>
      <c r="S91" s="93" t="s">
        <v>145</v>
      </c>
      <c r="T91" s="94" t="s">
        <v>146</v>
      </c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</row>
    <row r="92" s="2" customFormat="1" ht="22.8" customHeight="1">
      <c r="A92" s="38"/>
      <c r="B92" s="39"/>
      <c r="C92" s="99" t="s">
        <v>147</v>
      </c>
      <c r="D92" s="40"/>
      <c r="E92" s="40"/>
      <c r="F92" s="40"/>
      <c r="G92" s="40"/>
      <c r="H92" s="40"/>
      <c r="I92" s="40"/>
      <c r="J92" s="187">
        <f>BK92</f>
        <v>0</v>
      </c>
      <c r="K92" s="40"/>
      <c r="L92" s="44"/>
      <c r="M92" s="95"/>
      <c r="N92" s="188"/>
      <c r="O92" s="96"/>
      <c r="P92" s="189">
        <f>P93+P156+P161+P180+P186+P273+P285</f>
        <v>0</v>
      </c>
      <c r="Q92" s="96"/>
      <c r="R92" s="189">
        <f>R93+R156+R161+R180+R186+R273+R285</f>
        <v>73.817545850000002</v>
      </c>
      <c r="S92" s="96"/>
      <c r="T92" s="190">
        <f>T93+T156+T161+T180+T186+T273+T285</f>
        <v>0.059520000000000003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81</v>
      </c>
      <c r="BK92" s="191">
        <f>BK93+BK156+BK161+BK180+BK186+BK273+BK285</f>
        <v>0</v>
      </c>
    </row>
    <row r="93" s="11" customFormat="1" ht="25.92" customHeight="1">
      <c r="A93" s="11"/>
      <c r="B93" s="192"/>
      <c r="C93" s="193"/>
      <c r="D93" s="194" t="s">
        <v>72</v>
      </c>
      <c r="E93" s="195" t="s">
        <v>231</v>
      </c>
      <c r="F93" s="195" t="s">
        <v>232</v>
      </c>
      <c r="G93" s="193"/>
      <c r="H93" s="193"/>
      <c r="I93" s="196"/>
      <c r="J93" s="197">
        <f>BK93</f>
        <v>0</v>
      </c>
      <c r="K93" s="193"/>
      <c r="L93" s="198"/>
      <c r="M93" s="199"/>
      <c r="N93" s="200"/>
      <c r="O93" s="200"/>
      <c r="P93" s="201">
        <f>SUM(P94:P155)</f>
        <v>0</v>
      </c>
      <c r="Q93" s="200"/>
      <c r="R93" s="201">
        <f>SUM(R94:R155)</f>
        <v>54.773484400000001</v>
      </c>
      <c r="S93" s="200"/>
      <c r="T93" s="202">
        <f>SUM(T94:T155)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3" t="s">
        <v>150</v>
      </c>
      <c r="AT93" s="204" t="s">
        <v>72</v>
      </c>
      <c r="AU93" s="204" t="s">
        <v>8</v>
      </c>
      <c r="AY93" s="203" t="s">
        <v>151</v>
      </c>
      <c r="BK93" s="205">
        <f>SUM(BK94:BK155)</f>
        <v>0</v>
      </c>
    </row>
    <row r="94" s="2" customFormat="1" ht="16.5" customHeight="1">
      <c r="A94" s="38"/>
      <c r="B94" s="39"/>
      <c r="C94" s="206" t="s">
        <v>79</v>
      </c>
      <c r="D94" s="206" t="s">
        <v>152</v>
      </c>
      <c r="E94" s="207" t="s">
        <v>1165</v>
      </c>
      <c r="F94" s="208" t="s">
        <v>1166</v>
      </c>
      <c r="G94" s="209" t="s">
        <v>1167</v>
      </c>
      <c r="H94" s="210">
        <v>15</v>
      </c>
      <c r="I94" s="211"/>
      <c r="J94" s="212">
        <f>ROUND(I94*H94,2)</f>
        <v>0</v>
      </c>
      <c r="K94" s="208" t="s">
        <v>19</v>
      </c>
      <c r="L94" s="44"/>
      <c r="M94" s="213" t="s">
        <v>19</v>
      </c>
      <c r="N94" s="214" t="s">
        <v>46</v>
      </c>
      <c r="O94" s="84"/>
      <c r="P94" s="215">
        <f>O94*H94</f>
        <v>0</v>
      </c>
      <c r="Q94" s="215">
        <v>3.0000000000000001E-05</v>
      </c>
      <c r="R94" s="215">
        <f>Q94*H94</f>
        <v>0.00044999999999999999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150</v>
      </c>
      <c r="AT94" s="217" t="s">
        <v>152</v>
      </c>
      <c r="AU94" s="217" t="s">
        <v>79</v>
      </c>
      <c r="AY94" s="17" t="s">
        <v>151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150</v>
      </c>
      <c r="BK94" s="218">
        <f>ROUND(I94*H94,2)</f>
        <v>0</v>
      </c>
      <c r="BL94" s="17" t="s">
        <v>150</v>
      </c>
      <c r="BM94" s="217" t="s">
        <v>1168</v>
      </c>
    </row>
    <row r="95" s="2" customFormat="1">
      <c r="A95" s="38"/>
      <c r="B95" s="39"/>
      <c r="C95" s="40"/>
      <c r="D95" s="219" t="s">
        <v>157</v>
      </c>
      <c r="E95" s="40"/>
      <c r="F95" s="220" t="s">
        <v>1166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157</v>
      </c>
      <c r="AU95" s="17" t="s">
        <v>79</v>
      </c>
    </row>
    <row r="96" s="12" customFormat="1">
      <c r="A96" s="12"/>
      <c r="B96" s="224"/>
      <c r="C96" s="225"/>
      <c r="D96" s="219" t="s">
        <v>159</v>
      </c>
      <c r="E96" s="226" t="s">
        <v>124</v>
      </c>
      <c r="F96" s="227" t="s">
        <v>1169</v>
      </c>
      <c r="G96" s="225"/>
      <c r="H96" s="228">
        <v>15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34" t="s">
        <v>159</v>
      </c>
      <c r="AU96" s="234" t="s">
        <v>79</v>
      </c>
      <c r="AV96" s="12" t="s">
        <v>86</v>
      </c>
      <c r="AW96" s="12" t="s">
        <v>35</v>
      </c>
      <c r="AX96" s="12" t="s">
        <v>79</v>
      </c>
      <c r="AY96" s="234" t="s">
        <v>151</v>
      </c>
    </row>
    <row r="97" s="2" customFormat="1" ht="16.5" customHeight="1">
      <c r="A97" s="38"/>
      <c r="B97" s="39"/>
      <c r="C97" s="206" t="s">
        <v>86</v>
      </c>
      <c r="D97" s="206" t="s">
        <v>152</v>
      </c>
      <c r="E97" s="207" t="s">
        <v>1170</v>
      </c>
      <c r="F97" s="208" t="s">
        <v>1171</v>
      </c>
      <c r="G97" s="209" t="s">
        <v>1172</v>
      </c>
      <c r="H97" s="210">
        <v>1.5</v>
      </c>
      <c r="I97" s="211"/>
      <c r="J97" s="212">
        <f>ROUND(I97*H97,2)</f>
        <v>0</v>
      </c>
      <c r="K97" s="208" t="s">
        <v>19</v>
      </c>
      <c r="L97" s="44"/>
      <c r="M97" s="213" t="s">
        <v>19</v>
      </c>
      <c r="N97" s="214" t="s">
        <v>46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150</v>
      </c>
      <c r="AT97" s="217" t="s">
        <v>152</v>
      </c>
      <c r="AU97" s="217" t="s">
        <v>79</v>
      </c>
      <c r="AY97" s="17" t="s">
        <v>151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150</v>
      </c>
      <c r="BK97" s="218">
        <f>ROUND(I97*H97,2)</f>
        <v>0</v>
      </c>
      <c r="BL97" s="17" t="s">
        <v>150</v>
      </c>
      <c r="BM97" s="217" t="s">
        <v>1173</v>
      </c>
    </row>
    <row r="98" s="2" customFormat="1">
      <c r="A98" s="38"/>
      <c r="B98" s="39"/>
      <c r="C98" s="40"/>
      <c r="D98" s="219" t="s">
        <v>157</v>
      </c>
      <c r="E98" s="40"/>
      <c r="F98" s="220" t="s">
        <v>1171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79</v>
      </c>
    </row>
    <row r="99" s="12" customFormat="1">
      <c r="A99" s="12"/>
      <c r="B99" s="224"/>
      <c r="C99" s="225"/>
      <c r="D99" s="219" t="s">
        <v>159</v>
      </c>
      <c r="E99" s="226" t="s">
        <v>280</v>
      </c>
      <c r="F99" s="227" t="s">
        <v>1174</v>
      </c>
      <c r="G99" s="225"/>
      <c r="H99" s="228">
        <v>1.5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34" t="s">
        <v>159</v>
      </c>
      <c r="AU99" s="234" t="s">
        <v>79</v>
      </c>
      <c r="AV99" s="12" t="s">
        <v>86</v>
      </c>
      <c r="AW99" s="12" t="s">
        <v>35</v>
      </c>
      <c r="AX99" s="12" t="s">
        <v>79</v>
      </c>
      <c r="AY99" s="234" t="s">
        <v>151</v>
      </c>
    </row>
    <row r="100" s="2" customFormat="1" ht="16.5" customHeight="1">
      <c r="A100" s="38"/>
      <c r="B100" s="39"/>
      <c r="C100" s="206" t="s">
        <v>164</v>
      </c>
      <c r="D100" s="206" t="s">
        <v>152</v>
      </c>
      <c r="E100" s="207" t="s">
        <v>1175</v>
      </c>
      <c r="F100" s="208" t="s">
        <v>1176</v>
      </c>
      <c r="G100" s="209" t="s">
        <v>254</v>
      </c>
      <c r="H100" s="210">
        <v>153.92400000000001</v>
      </c>
      <c r="I100" s="211"/>
      <c r="J100" s="212">
        <f>ROUND(I100*H100,2)</f>
        <v>0</v>
      </c>
      <c r="K100" s="208" t="s">
        <v>19</v>
      </c>
      <c r="L100" s="44"/>
      <c r="M100" s="213" t="s">
        <v>19</v>
      </c>
      <c r="N100" s="214" t="s">
        <v>46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150</v>
      </c>
      <c r="AT100" s="217" t="s">
        <v>152</v>
      </c>
      <c r="AU100" s="217" t="s">
        <v>79</v>
      </c>
      <c r="AY100" s="17" t="s">
        <v>151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150</v>
      </c>
      <c r="BK100" s="218">
        <f>ROUND(I100*H100,2)</f>
        <v>0</v>
      </c>
      <c r="BL100" s="17" t="s">
        <v>150</v>
      </c>
      <c r="BM100" s="217" t="s">
        <v>1177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1176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79</v>
      </c>
    </row>
    <row r="102" s="2" customFormat="1" ht="21.75" customHeight="1">
      <c r="A102" s="38"/>
      <c r="B102" s="39"/>
      <c r="C102" s="206" t="s">
        <v>150</v>
      </c>
      <c r="D102" s="206" t="s">
        <v>152</v>
      </c>
      <c r="E102" s="207" t="s">
        <v>1178</v>
      </c>
      <c r="F102" s="208" t="s">
        <v>1179</v>
      </c>
      <c r="G102" s="209" t="s">
        <v>254</v>
      </c>
      <c r="H102" s="210">
        <v>31.052</v>
      </c>
      <c r="I102" s="211"/>
      <c r="J102" s="212">
        <f>ROUND(I102*H102,2)</f>
        <v>0</v>
      </c>
      <c r="K102" s="208" t="s">
        <v>19</v>
      </c>
      <c r="L102" s="44"/>
      <c r="M102" s="213" t="s">
        <v>19</v>
      </c>
      <c r="N102" s="214" t="s">
        <v>46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150</v>
      </c>
      <c r="AT102" s="217" t="s">
        <v>152</v>
      </c>
      <c r="AU102" s="217" t="s">
        <v>79</v>
      </c>
      <c r="AY102" s="17" t="s">
        <v>151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150</v>
      </c>
      <c r="BK102" s="218">
        <f>ROUND(I102*H102,2)</f>
        <v>0</v>
      </c>
      <c r="BL102" s="17" t="s">
        <v>150</v>
      </c>
      <c r="BM102" s="217" t="s">
        <v>1180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1179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79</v>
      </c>
    </row>
    <row r="104" s="2" customFormat="1" ht="21.75" customHeight="1">
      <c r="A104" s="38"/>
      <c r="B104" s="39"/>
      <c r="C104" s="206" t="s">
        <v>171</v>
      </c>
      <c r="D104" s="206" t="s">
        <v>152</v>
      </c>
      <c r="E104" s="207" t="s">
        <v>1181</v>
      </c>
      <c r="F104" s="208" t="s">
        <v>1179</v>
      </c>
      <c r="G104" s="209" t="s">
        <v>254</v>
      </c>
      <c r="H104" s="210">
        <v>10.199999999999999</v>
      </c>
      <c r="I104" s="211"/>
      <c r="J104" s="212">
        <f>ROUND(I104*H104,2)</f>
        <v>0</v>
      </c>
      <c r="K104" s="208" t="s">
        <v>19</v>
      </c>
      <c r="L104" s="44"/>
      <c r="M104" s="213" t="s">
        <v>19</v>
      </c>
      <c r="N104" s="214" t="s">
        <v>46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150</v>
      </c>
      <c r="AT104" s="217" t="s">
        <v>152</v>
      </c>
      <c r="AU104" s="217" t="s">
        <v>79</v>
      </c>
      <c r="AY104" s="17" t="s">
        <v>151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150</v>
      </c>
      <c r="BK104" s="218">
        <f>ROUND(I104*H104,2)</f>
        <v>0</v>
      </c>
      <c r="BL104" s="17" t="s">
        <v>150</v>
      </c>
      <c r="BM104" s="217" t="s">
        <v>1182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1179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79</v>
      </c>
    </row>
    <row r="106" s="12" customFormat="1">
      <c r="A106" s="12"/>
      <c r="B106" s="224"/>
      <c r="C106" s="225"/>
      <c r="D106" s="219" t="s">
        <v>159</v>
      </c>
      <c r="E106" s="226" t="s">
        <v>1069</v>
      </c>
      <c r="F106" s="227" t="s">
        <v>1183</v>
      </c>
      <c r="G106" s="225"/>
      <c r="H106" s="228">
        <v>10.199999999999999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4" t="s">
        <v>159</v>
      </c>
      <c r="AU106" s="234" t="s">
        <v>79</v>
      </c>
      <c r="AV106" s="12" t="s">
        <v>86</v>
      </c>
      <c r="AW106" s="12" t="s">
        <v>35</v>
      </c>
      <c r="AX106" s="12" t="s">
        <v>79</v>
      </c>
      <c r="AY106" s="234" t="s">
        <v>151</v>
      </c>
    </row>
    <row r="107" s="2" customFormat="1" ht="21.75" customHeight="1">
      <c r="A107" s="38"/>
      <c r="B107" s="39"/>
      <c r="C107" s="206" t="s">
        <v>176</v>
      </c>
      <c r="D107" s="206" t="s">
        <v>152</v>
      </c>
      <c r="E107" s="207" t="s">
        <v>1184</v>
      </c>
      <c r="F107" s="208" t="s">
        <v>1185</v>
      </c>
      <c r="G107" s="209" t="s">
        <v>254</v>
      </c>
      <c r="H107" s="210">
        <v>32.134999999999998</v>
      </c>
      <c r="I107" s="211"/>
      <c r="J107" s="212">
        <f>ROUND(I107*H107,2)</f>
        <v>0</v>
      </c>
      <c r="K107" s="208" t="s">
        <v>19</v>
      </c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150</v>
      </c>
      <c r="AT107" s="217" t="s">
        <v>152</v>
      </c>
      <c r="AU107" s="217" t="s">
        <v>79</v>
      </c>
      <c r="AY107" s="17" t="s">
        <v>151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150</v>
      </c>
      <c r="BK107" s="218">
        <f>ROUND(I107*H107,2)</f>
        <v>0</v>
      </c>
      <c r="BL107" s="17" t="s">
        <v>150</v>
      </c>
      <c r="BM107" s="217" t="s">
        <v>1186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1185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79</v>
      </c>
    </row>
    <row r="109" s="2" customFormat="1" ht="16.5" customHeight="1">
      <c r="A109" s="38"/>
      <c r="B109" s="39"/>
      <c r="C109" s="206" t="s">
        <v>180</v>
      </c>
      <c r="D109" s="206" t="s">
        <v>152</v>
      </c>
      <c r="E109" s="207" t="s">
        <v>1187</v>
      </c>
      <c r="F109" s="208" t="s">
        <v>1188</v>
      </c>
      <c r="G109" s="209" t="s">
        <v>248</v>
      </c>
      <c r="H109" s="210">
        <v>20.649999999999999</v>
      </c>
      <c r="I109" s="211"/>
      <c r="J109" s="212">
        <f>ROUND(I109*H109,2)</f>
        <v>0</v>
      </c>
      <c r="K109" s="208" t="s">
        <v>19</v>
      </c>
      <c r="L109" s="44"/>
      <c r="M109" s="213" t="s">
        <v>19</v>
      </c>
      <c r="N109" s="214" t="s">
        <v>46</v>
      </c>
      <c r="O109" s="84"/>
      <c r="P109" s="215">
        <f>O109*H109</f>
        <v>0</v>
      </c>
      <c r="Q109" s="215">
        <v>0.00084000000000000003</v>
      </c>
      <c r="R109" s="215">
        <f>Q109*H109</f>
        <v>0.017346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150</v>
      </c>
      <c r="AT109" s="217" t="s">
        <v>152</v>
      </c>
      <c r="AU109" s="217" t="s">
        <v>79</v>
      </c>
      <c r="AY109" s="17" t="s">
        <v>151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150</v>
      </c>
      <c r="BK109" s="218">
        <f>ROUND(I109*H109,2)</f>
        <v>0</v>
      </c>
      <c r="BL109" s="17" t="s">
        <v>150</v>
      </c>
      <c r="BM109" s="217" t="s">
        <v>1189</v>
      </c>
    </row>
    <row r="110" s="2" customFormat="1">
      <c r="A110" s="38"/>
      <c r="B110" s="39"/>
      <c r="C110" s="40"/>
      <c r="D110" s="219" t="s">
        <v>157</v>
      </c>
      <c r="E110" s="40"/>
      <c r="F110" s="220" t="s">
        <v>1188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157</v>
      </c>
      <c r="AU110" s="17" t="s">
        <v>79</v>
      </c>
    </row>
    <row r="111" s="2" customFormat="1" ht="16.5" customHeight="1">
      <c r="A111" s="38"/>
      <c r="B111" s="39"/>
      <c r="C111" s="206" t="s">
        <v>184</v>
      </c>
      <c r="D111" s="206" t="s">
        <v>152</v>
      </c>
      <c r="E111" s="207" t="s">
        <v>1190</v>
      </c>
      <c r="F111" s="208" t="s">
        <v>1191</v>
      </c>
      <c r="G111" s="209" t="s">
        <v>248</v>
      </c>
      <c r="H111" s="210">
        <v>57.404000000000003</v>
      </c>
      <c r="I111" s="211"/>
      <c r="J111" s="212">
        <f>ROUND(I111*H111,2)</f>
        <v>0</v>
      </c>
      <c r="K111" s="208" t="s">
        <v>19</v>
      </c>
      <c r="L111" s="44"/>
      <c r="M111" s="213" t="s">
        <v>19</v>
      </c>
      <c r="N111" s="214" t="s">
        <v>46</v>
      </c>
      <c r="O111" s="84"/>
      <c r="P111" s="215">
        <f>O111*H111</f>
        <v>0</v>
      </c>
      <c r="Q111" s="215">
        <v>0.00084999999999999995</v>
      </c>
      <c r="R111" s="215">
        <f>Q111*H111</f>
        <v>0.048793400000000001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150</v>
      </c>
      <c r="AT111" s="217" t="s">
        <v>152</v>
      </c>
      <c r="AU111" s="217" t="s">
        <v>79</v>
      </c>
      <c r="AY111" s="17" t="s">
        <v>151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150</v>
      </c>
      <c r="BK111" s="218">
        <f>ROUND(I111*H111,2)</f>
        <v>0</v>
      </c>
      <c r="BL111" s="17" t="s">
        <v>150</v>
      </c>
      <c r="BM111" s="217" t="s">
        <v>1192</v>
      </c>
    </row>
    <row r="112" s="2" customFormat="1">
      <c r="A112" s="38"/>
      <c r="B112" s="39"/>
      <c r="C112" s="40"/>
      <c r="D112" s="219" t="s">
        <v>157</v>
      </c>
      <c r="E112" s="40"/>
      <c r="F112" s="220" t="s">
        <v>1191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157</v>
      </c>
      <c r="AU112" s="17" t="s">
        <v>79</v>
      </c>
    </row>
    <row r="113" s="2" customFormat="1" ht="16.5" customHeight="1">
      <c r="A113" s="38"/>
      <c r="B113" s="39"/>
      <c r="C113" s="206" t="s">
        <v>188</v>
      </c>
      <c r="D113" s="206" t="s">
        <v>152</v>
      </c>
      <c r="E113" s="207" t="s">
        <v>1193</v>
      </c>
      <c r="F113" s="208" t="s">
        <v>1194</v>
      </c>
      <c r="G113" s="209" t="s">
        <v>248</v>
      </c>
      <c r="H113" s="210">
        <v>20.649999999999999</v>
      </c>
      <c r="I113" s="211"/>
      <c r="J113" s="212">
        <f>ROUND(I113*H113,2)</f>
        <v>0</v>
      </c>
      <c r="K113" s="208" t="s">
        <v>19</v>
      </c>
      <c r="L113" s="44"/>
      <c r="M113" s="213" t="s">
        <v>19</v>
      </c>
      <c r="N113" s="214" t="s">
        <v>46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150</v>
      </c>
      <c r="AT113" s="217" t="s">
        <v>152</v>
      </c>
      <c r="AU113" s="217" t="s">
        <v>79</v>
      </c>
      <c r="AY113" s="17" t="s">
        <v>151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150</v>
      </c>
      <c r="BK113" s="218">
        <f>ROUND(I113*H113,2)</f>
        <v>0</v>
      </c>
      <c r="BL113" s="17" t="s">
        <v>150</v>
      </c>
      <c r="BM113" s="217" t="s">
        <v>1195</v>
      </c>
    </row>
    <row r="114" s="2" customFormat="1">
      <c r="A114" s="38"/>
      <c r="B114" s="39"/>
      <c r="C114" s="40"/>
      <c r="D114" s="219" t="s">
        <v>157</v>
      </c>
      <c r="E114" s="40"/>
      <c r="F114" s="220" t="s">
        <v>1194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157</v>
      </c>
      <c r="AU114" s="17" t="s">
        <v>79</v>
      </c>
    </row>
    <row r="115" s="2" customFormat="1" ht="16.5" customHeight="1">
      <c r="A115" s="38"/>
      <c r="B115" s="39"/>
      <c r="C115" s="206" t="s">
        <v>194</v>
      </c>
      <c r="D115" s="206" t="s">
        <v>152</v>
      </c>
      <c r="E115" s="207" t="s">
        <v>1196</v>
      </c>
      <c r="F115" s="208" t="s">
        <v>1197</v>
      </c>
      <c r="G115" s="209" t="s">
        <v>248</v>
      </c>
      <c r="H115" s="210">
        <v>57.404000000000003</v>
      </c>
      <c r="I115" s="211"/>
      <c r="J115" s="212">
        <f>ROUND(I115*H115,2)</f>
        <v>0</v>
      </c>
      <c r="K115" s="208" t="s">
        <v>19</v>
      </c>
      <c r="L115" s="44"/>
      <c r="M115" s="213" t="s">
        <v>19</v>
      </c>
      <c r="N115" s="214" t="s">
        <v>46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150</v>
      </c>
      <c r="AT115" s="217" t="s">
        <v>152</v>
      </c>
      <c r="AU115" s="217" t="s">
        <v>79</v>
      </c>
      <c r="AY115" s="17" t="s">
        <v>151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150</v>
      </c>
      <c r="BK115" s="218">
        <f>ROUND(I115*H115,2)</f>
        <v>0</v>
      </c>
      <c r="BL115" s="17" t="s">
        <v>150</v>
      </c>
      <c r="BM115" s="217" t="s">
        <v>1198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1197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79</v>
      </c>
    </row>
    <row r="117" s="12" customFormat="1">
      <c r="A117" s="12"/>
      <c r="B117" s="224"/>
      <c r="C117" s="225"/>
      <c r="D117" s="219" t="s">
        <v>159</v>
      </c>
      <c r="E117" s="226" t="s">
        <v>125</v>
      </c>
      <c r="F117" s="227" t="s">
        <v>1199</v>
      </c>
      <c r="G117" s="225"/>
      <c r="H117" s="228">
        <v>57.404000000000003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34" t="s">
        <v>159</v>
      </c>
      <c r="AU117" s="234" t="s">
        <v>79</v>
      </c>
      <c r="AV117" s="12" t="s">
        <v>86</v>
      </c>
      <c r="AW117" s="12" t="s">
        <v>35</v>
      </c>
      <c r="AX117" s="12" t="s">
        <v>79</v>
      </c>
      <c r="AY117" s="234" t="s">
        <v>151</v>
      </c>
    </row>
    <row r="118" s="2" customFormat="1" ht="21.75" customHeight="1">
      <c r="A118" s="38"/>
      <c r="B118" s="39"/>
      <c r="C118" s="206" t="s">
        <v>198</v>
      </c>
      <c r="D118" s="206" t="s">
        <v>152</v>
      </c>
      <c r="E118" s="207" t="s">
        <v>1200</v>
      </c>
      <c r="F118" s="208" t="s">
        <v>1201</v>
      </c>
      <c r="G118" s="209" t="s">
        <v>254</v>
      </c>
      <c r="H118" s="210">
        <v>145.392</v>
      </c>
      <c r="I118" s="211"/>
      <c r="J118" s="212">
        <f>ROUND(I118*H118,2)</f>
        <v>0</v>
      </c>
      <c r="K118" s="208" t="s">
        <v>19</v>
      </c>
      <c r="L118" s="44"/>
      <c r="M118" s="213" t="s">
        <v>19</v>
      </c>
      <c r="N118" s="214" t="s">
        <v>46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150</v>
      </c>
      <c r="AT118" s="217" t="s">
        <v>152</v>
      </c>
      <c r="AU118" s="217" t="s">
        <v>79</v>
      </c>
      <c r="AY118" s="17" t="s">
        <v>151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150</v>
      </c>
      <c r="BK118" s="218">
        <f>ROUND(I118*H118,2)</f>
        <v>0</v>
      </c>
      <c r="BL118" s="17" t="s">
        <v>150</v>
      </c>
      <c r="BM118" s="217" t="s">
        <v>1202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1201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79</v>
      </c>
    </row>
    <row r="120" s="2" customFormat="1" ht="21.75" customHeight="1">
      <c r="A120" s="38"/>
      <c r="B120" s="39"/>
      <c r="C120" s="206" t="s">
        <v>202</v>
      </c>
      <c r="D120" s="206" t="s">
        <v>152</v>
      </c>
      <c r="E120" s="207" t="s">
        <v>263</v>
      </c>
      <c r="F120" s="208" t="s">
        <v>264</v>
      </c>
      <c r="G120" s="209" t="s">
        <v>254</v>
      </c>
      <c r="H120" s="210">
        <v>86.498000000000005</v>
      </c>
      <c r="I120" s="211"/>
      <c r="J120" s="212">
        <f>ROUND(I120*H120,2)</f>
        <v>0</v>
      </c>
      <c r="K120" s="208" t="s">
        <v>19</v>
      </c>
      <c r="L120" s="44"/>
      <c r="M120" s="213" t="s">
        <v>19</v>
      </c>
      <c r="N120" s="214" t="s">
        <v>46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150</v>
      </c>
      <c r="AT120" s="217" t="s">
        <v>152</v>
      </c>
      <c r="AU120" s="217" t="s">
        <v>79</v>
      </c>
      <c r="AY120" s="17" t="s">
        <v>151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150</v>
      </c>
      <c r="BK120" s="218">
        <f>ROUND(I120*H120,2)</f>
        <v>0</v>
      </c>
      <c r="BL120" s="17" t="s">
        <v>150</v>
      </c>
      <c r="BM120" s="217" t="s">
        <v>1203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264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79</v>
      </c>
    </row>
    <row r="122" s="2" customFormat="1" ht="24.15" customHeight="1">
      <c r="A122" s="38"/>
      <c r="B122" s="39"/>
      <c r="C122" s="206" t="s">
        <v>206</v>
      </c>
      <c r="D122" s="206" t="s">
        <v>152</v>
      </c>
      <c r="E122" s="207" t="s">
        <v>268</v>
      </c>
      <c r="F122" s="208" t="s">
        <v>269</v>
      </c>
      <c r="G122" s="209" t="s">
        <v>254</v>
      </c>
      <c r="H122" s="210">
        <v>432.48000000000002</v>
      </c>
      <c r="I122" s="211"/>
      <c r="J122" s="212">
        <f>ROUND(I122*H122,2)</f>
        <v>0</v>
      </c>
      <c r="K122" s="208" t="s">
        <v>19</v>
      </c>
      <c r="L122" s="44"/>
      <c r="M122" s="213" t="s">
        <v>19</v>
      </c>
      <c r="N122" s="214" t="s">
        <v>46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150</v>
      </c>
      <c r="AT122" s="217" t="s">
        <v>152</v>
      </c>
      <c r="AU122" s="217" t="s">
        <v>79</v>
      </c>
      <c r="AY122" s="17" t="s">
        <v>151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150</v>
      </c>
      <c r="BK122" s="218">
        <f>ROUND(I122*H122,2)</f>
        <v>0</v>
      </c>
      <c r="BL122" s="17" t="s">
        <v>150</v>
      </c>
      <c r="BM122" s="217" t="s">
        <v>1204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269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79</v>
      </c>
    </row>
    <row r="124" s="12" customFormat="1">
      <c r="A124" s="12"/>
      <c r="B124" s="224"/>
      <c r="C124" s="225"/>
      <c r="D124" s="219" t="s">
        <v>159</v>
      </c>
      <c r="E124" s="226" t="s">
        <v>271</v>
      </c>
      <c r="F124" s="227" t="s">
        <v>1205</v>
      </c>
      <c r="G124" s="225"/>
      <c r="H124" s="228">
        <v>432.48000000000002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4" t="s">
        <v>159</v>
      </c>
      <c r="AU124" s="234" t="s">
        <v>79</v>
      </c>
      <c r="AV124" s="12" t="s">
        <v>86</v>
      </c>
      <c r="AW124" s="12" t="s">
        <v>35</v>
      </c>
      <c r="AX124" s="12" t="s">
        <v>79</v>
      </c>
      <c r="AY124" s="234" t="s">
        <v>151</v>
      </c>
    </row>
    <row r="125" s="2" customFormat="1" ht="16.5" customHeight="1">
      <c r="A125" s="38"/>
      <c r="B125" s="39"/>
      <c r="C125" s="206" t="s">
        <v>210</v>
      </c>
      <c r="D125" s="206" t="s">
        <v>152</v>
      </c>
      <c r="E125" s="207" t="s">
        <v>1206</v>
      </c>
      <c r="F125" s="208" t="s">
        <v>1207</v>
      </c>
      <c r="G125" s="209" t="s">
        <v>254</v>
      </c>
      <c r="H125" s="210">
        <v>58.896000000000001</v>
      </c>
      <c r="I125" s="211"/>
      <c r="J125" s="212">
        <f>ROUND(I125*H125,2)</f>
        <v>0</v>
      </c>
      <c r="K125" s="208" t="s">
        <v>19</v>
      </c>
      <c r="L125" s="44"/>
      <c r="M125" s="213" t="s">
        <v>19</v>
      </c>
      <c r="N125" s="214" t="s">
        <v>46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150</v>
      </c>
      <c r="AT125" s="217" t="s">
        <v>152</v>
      </c>
      <c r="AU125" s="217" t="s">
        <v>79</v>
      </c>
      <c r="AY125" s="17" t="s">
        <v>151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150</v>
      </c>
      <c r="BK125" s="218">
        <f>ROUND(I125*H125,2)</f>
        <v>0</v>
      </c>
      <c r="BL125" s="17" t="s">
        <v>150</v>
      </c>
      <c r="BM125" s="217" t="s">
        <v>1208</v>
      </c>
    </row>
    <row r="126" s="2" customFormat="1">
      <c r="A126" s="38"/>
      <c r="B126" s="39"/>
      <c r="C126" s="40"/>
      <c r="D126" s="219" t="s">
        <v>157</v>
      </c>
      <c r="E126" s="40"/>
      <c r="F126" s="220" t="s">
        <v>1207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157</v>
      </c>
      <c r="AU126" s="17" t="s">
        <v>79</v>
      </c>
    </row>
    <row r="127" s="12" customFormat="1">
      <c r="A127" s="12"/>
      <c r="B127" s="224"/>
      <c r="C127" s="225"/>
      <c r="D127" s="219" t="s">
        <v>159</v>
      </c>
      <c r="E127" s="226" t="s">
        <v>384</v>
      </c>
      <c r="F127" s="227" t="s">
        <v>1209</v>
      </c>
      <c r="G127" s="225"/>
      <c r="H127" s="228">
        <v>58.896000000000001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4" t="s">
        <v>159</v>
      </c>
      <c r="AU127" s="234" t="s">
        <v>79</v>
      </c>
      <c r="AV127" s="12" t="s">
        <v>86</v>
      </c>
      <c r="AW127" s="12" t="s">
        <v>35</v>
      </c>
      <c r="AX127" s="12" t="s">
        <v>79</v>
      </c>
      <c r="AY127" s="234" t="s">
        <v>151</v>
      </c>
    </row>
    <row r="128" s="2" customFormat="1" ht="16.5" customHeight="1">
      <c r="A128" s="38"/>
      <c r="B128" s="39"/>
      <c r="C128" s="206" t="s">
        <v>214</v>
      </c>
      <c r="D128" s="206" t="s">
        <v>152</v>
      </c>
      <c r="E128" s="207" t="s">
        <v>1072</v>
      </c>
      <c r="F128" s="208" t="s">
        <v>1073</v>
      </c>
      <c r="G128" s="209" t="s">
        <v>254</v>
      </c>
      <c r="H128" s="210">
        <v>172.99199999999999</v>
      </c>
      <c r="I128" s="211"/>
      <c r="J128" s="212">
        <f>ROUND(I128*H128,2)</f>
        <v>0</v>
      </c>
      <c r="K128" s="208" t="s">
        <v>19</v>
      </c>
      <c r="L128" s="44"/>
      <c r="M128" s="213" t="s">
        <v>19</v>
      </c>
      <c r="N128" s="214" t="s">
        <v>46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150</v>
      </c>
      <c r="AT128" s="217" t="s">
        <v>152</v>
      </c>
      <c r="AU128" s="217" t="s">
        <v>79</v>
      </c>
      <c r="AY128" s="17" t="s">
        <v>151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150</v>
      </c>
      <c r="BK128" s="218">
        <f>ROUND(I128*H128,2)</f>
        <v>0</v>
      </c>
      <c r="BL128" s="17" t="s">
        <v>150</v>
      </c>
      <c r="BM128" s="217" t="s">
        <v>1210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1073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79</v>
      </c>
    </row>
    <row r="130" s="2" customFormat="1" ht="16.5" customHeight="1">
      <c r="A130" s="38"/>
      <c r="B130" s="39"/>
      <c r="C130" s="206" t="s">
        <v>218</v>
      </c>
      <c r="D130" s="206" t="s">
        <v>152</v>
      </c>
      <c r="E130" s="207" t="s">
        <v>273</v>
      </c>
      <c r="F130" s="208" t="s">
        <v>274</v>
      </c>
      <c r="G130" s="209" t="s">
        <v>242</v>
      </c>
      <c r="H130" s="210">
        <v>155.69300000000001</v>
      </c>
      <c r="I130" s="211"/>
      <c r="J130" s="212">
        <f>ROUND(I130*H130,2)</f>
        <v>0</v>
      </c>
      <c r="K130" s="208" t="s">
        <v>19</v>
      </c>
      <c r="L130" s="44"/>
      <c r="M130" s="213" t="s">
        <v>19</v>
      </c>
      <c r="N130" s="214" t="s">
        <v>46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150</v>
      </c>
      <c r="AT130" s="217" t="s">
        <v>152</v>
      </c>
      <c r="AU130" s="217" t="s">
        <v>79</v>
      </c>
      <c r="AY130" s="17" t="s">
        <v>151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150</v>
      </c>
      <c r="BK130" s="218">
        <f>ROUND(I130*H130,2)</f>
        <v>0</v>
      </c>
      <c r="BL130" s="17" t="s">
        <v>150</v>
      </c>
      <c r="BM130" s="217" t="s">
        <v>1211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274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79</v>
      </c>
    </row>
    <row r="132" s="12" customFormat="1">
      <c r="A132" s="12"/>
      <c r="B132" s="224"/>
      <c r="C132" s="225"/>
      <c r="D132" s="219" t="s">
        <v>159</v>
      </c>
      <c r="E132" s="226" t="s">
        <v>312</v>
      </c>
      <c r="F132" s="227" t="s">
        <v>1212</v>
      </c>
      <c r="G132" s="225"/>
      <c r="H132" s="228">
        <v>155.69300000000001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4" t="s">
        <v>159</v>
      </c>
      <c r="AU132" s="234" t="s">
        <v>79</v>
      </c>
      <c r="AV132" s="12" t="s">
        <v>86</v>
      </c>
      <c r="AW132" s="12" t="s">
        <v>35</v>
      </c>
      <c r="AX132" s="12" t="s">
        <v>79</v>
      </c>
      <c r="AY132" s="234" t="s">
        <v>151</v>
      </c>
    </row>
    <row r="133" s="2" customFormat="1" ht="16.5" customHeight="1">
      <c r="A133" s="38"/>
      <c r="B133" s="39"/>
      <c r="C133" s="206" t="s">
        <v>222</v>
      </c>
      <c r="D133" s="206" t="s">
        <v>152</v>
      </c>
      <c r="E133" s="207" t="s">
        <v>277</v>
      </c>
      <c r="F133" s="208" t="s">
        <v>278</v>
      </c>
      <c r="G133" s="209" t="s">
        <v>254</v>
      </c>
      <c r="H133" s="210">
        <v>172.99199999999999</v>
      </c>
      <c r="I133" s="211"/>
      <c r="J133" s="212">
        <f>ROUND(I133*H133,2)</f>
        <v>0</v>
      </c>
      <c r="K133" s="208" t="s">
        <v>19</v>
      </c>
      <c r="L133" s="44"/>
      <c r="M133" s="213" t="s">
        <v>19</v>
      </c>
      <c r="N133" s="214" t="s">
        <v>46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150</v>
      </c>
      <c r="AT133" s="217" t="s">
        <v>152</v>
      </c>
      <c r="AU133" s="217" t="s">
        <v>79</v>
      </c>
      <c r="AY133" s="17" t="s">
        <v>151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150</v>
      </c>
      <c r="BK133" s="218">
        <f>ROUND(I133*H133,2)</f>
        <v>0</v>
      </c>
      <c r="BL133" s="17" t="s">
        <v>150</v>
      </c>
      <c r="BM133" s="217" t="s">
        <v>1213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278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79</v>
      </c>
    </row>
    <row r="135" s="2" customFormat="1" ht="16.5" customHeight="1">
      <c r="A135" s="38"/>
      <c r="B135" s="39"/>
      <c r="C135" s="206" t="s">
        <v>503</v>
      </c>
      <c r="D135" s="206" t="s">
        <v>152</v>
      </c>
      <c r="E135" s="207" t="s">
        <v>864</v>
      </c>
      <c r="F135" s="208" t="s">
        <v>865</v>
      </c>
      <c r="G135" s="209" t="s">
        <v>254</v>
      </c>
      <c r="H135" s="210">
        <v>145.149</v>
      </c>
      <c r="I135" s="211"/>
      <c r="J135" s="212">
        <f>ROUND(I135*H135,2)</f>
        <v>0</v>
      </c>
      <c r="K135" s="208" t="s">
        <v>19</v>
      </c>
      <c r="L135" s="44"/>
      <c r="M135" s="213" t="s">
        <v>19</v>
      </c>
      <c r="N135" s="214" t="s">
        <v>46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150</v>
      </c>
      <c r="AT135" s="217" t="s">
        <v>152</v>
      </c>
      <c r="AU135" s="217" t="s">
        <v>79</v>
      </c>
      <c r="AY135" s="17" t="s">
        <v>151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150</v>
      </c>
      <c r="BK135" s="218">
        <f>ROUND(I135*H135,2)</f>
        <v>0</v>
      </c>
      <c r="BL135" s="17" t="s">
        <v>150</v>
      </c>
      <c r="BM135" s="217" t="s">
        <v>1214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865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79</v>
      </c>
    </row>
    <row r="137" s="12" customFormat="1">
      <c r="A137" s="12"/>
      <c r="B137" s="224"/>
      <c r="C137" s="225"/>
      <c r="D137" s="219" t="s">
        <v>159</v>
      </c>
      <c r="E137" s="226" t="s">
        <v>306</v>
      </c>
      <c r="F137" s="227" t="s">
        <v>1215</v>
      </c>
      <c r="G137" s="225"/>
      <c r="H137" s="228">
        <v>145.149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4" t="s">
        <v>159</v>
      </c>
      <c r="AU137" s="234" t="s">
        <v>79</v>
      </c>
      <c r="AV137" s="12" t="s">
        <v>86</v>
      </c>
      <c r="AW137" s="12" t="s">
        <v>35</v>
      </c>
      <c r="AX137" s="12" t="s">
        <v>79</v>
      </c>
      <c r="AY137" s="234" t="s">
        <v>151</v>
      </c>
    </row>
    <row r="138" s="2" customFormat="1" ht="16.5" customHeight="1">
      <c r="A138" s="38"/>
      <c r="B138" s="39"/>
      <c r="C138" s="206" t="s">
        <v>506</v>
      </c>
      <c r="D138" s="206" t="s">
        <v>152</v>
      </c>
      <c r="E138" s="207" t="s">
        <v>1216</v>
      </c>
      <c r="F138" s="208" t="s">
        <v>1217</v>
      </c>
      <c r="G138" s="209" t="s">
        <v>254</v>
      </c>
      <c r="H138" s="210">
        <v>27.149999999999999</v>
      </c>
      <c r="I138" s="211"/>
      <c r="J138" s="212">
        <f>ROUND(I138*H138,2)</f>
        <v>0</v>
      </c>
      <c r="K138" s="208" t="s">
        <v>19</v>
      </c>
      <c r="L138" s="44"/>
      <c r="M138" s="213" t="s">
        <v>19</v>
      </c>
      <c r="N138" s="214" t="s">
        <v>46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150</v>
      </c>
      <c r="AT138" s="217" t="s">
        <v>152</v>
      </c>
      <c r="AU138" s="217" t="s">
        <v>79</v>
      </c>
      <c r="AY138" s="17" t="s">
        <v>151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150</v>
      </c>
      <c r="BK138" s="218">
        <f>ROUND(I138*H138,2)</f>
        <v>0</v>
      </c>
      <c r="BL138" s="17" t="s">
        <v>150</v>
      </c>
      <c r="BM138" s="217" t="s">
        <v>1218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1217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79</v>
      </c>
    </row>
    <row r="140" s="2" customFormat="1" ht="16.5" customHeight="1">
      <c r="A140" s="38"/>
      <c r="B140" s="39"/>
      <c r="C140" s="206" t="s">
        <v>510</v>
      </c>
      <c r="D140" s="206" t="s">
        <v>152</v>
      </c>
      <c r="E140" s="207" t="s">
        <v>868</v>
      </c>
      <c r="F140" s="208" t="s">
        <v>869</v>
      </c>
      <c r="G140" s="209" t="s">
        <v>254</v>
      </c>
      <c r="H140" s="210">
        <v>18.242000000000001</v>
      </c>
      <c r="I140" s="211"/>
      <c r="J140" s="212">
        <f>ROUND(I140*H140,2)</f>
        <v>0</v>
      </c>
      <c r="K140" s="208" t="s">
        <v>19</v>
      </c>
      <c r="L140" s="44"/>
      <c r="M140" s="213" t="s">
        <v>19</v>
      </c>
      <c r="N140" s="214" t="s">
        <v>46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150</v>
      </c>
      <c r="AT140" s="217" t="s">
        <v>152</v>
      </c>
      <c r="AU140" s="217" t="s">
        <v>79</v>
      </c>
      <c r="AY140" s="17" t="s">
        <v>151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150</v>
      </c>
      <c r="BK140" s="218">
        <f>ROUND(I140*H140,2)</f>
        <v>0</v>
      </c>
      <c r="BL140" s="17" t="s">
        <v>150</v>
      </c>
      <c r="BM140" s="217" t="s">
        <v>1219</v>
      </c>
    </row>
    <row r="141" s="2" customFormat="1">
      <c r="A141" s="38"/>
      <c r="B141" s="39"/>
      <c r="C141" s="40"/>
      <c r="D141" s="219" t="s">
        <v>157</v>
      </c>
      <c r="E141" s="40"/>
      <c r="F141" s="220" t="s">
        <v>869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79</v>
      </c>
    </row>
    <row r="142" s="2" customFormat="1" ht="16.5" customHeight="1">
      <c r="A142" s="38"/>
      <c r="B142" s="39"/>
      <c r="C142" s="206" t="s">
        <v>7</v>
      </c>
      <c r="D142" s="206" t="s">
        <v>152</v>
      </c>
      <c r="E142" s="207" t="s">
        <v>291</v>
      </c>
      <c r="F142" s="208" t="s">
        <v>292</v>
      </c>
      <c r="G142" s="209" t="s">
        <v>248</v>
      </c>
      <c r="H142" s="210">
        <v>42.783999999999999</v>
      </c>
      <c r="I142" s="211"/>
      <c r="J142" s="212">
        <f>ROUND(I142*H142,2)</f>
        <v>0</v>
      </c>
      <c r="K142" s="208" t="s">
        <v>19</v>
      </c>
      <c r="L142" s="44"/>
      <c r="M142" s="213" t="s">
        <v>19</v>
      </c>
      <c r="N142" s="214" t="s">
        <v>46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150</v>
      </c>
      <c r="AT142" s="217" t="s">
        <v>152</v>
      </c>
      <c r="AU142" s="217" t="s">
        <v>79</v>
      </c>
      <c r="AY142" s="17" t="s">
        <v>151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150</v>
      </c>
      <c r="BK142" s="218">
        <f>ROUND(I142*H142,2)</f>
        <v>0</v>
      </c>
      <c r="BL142" s="17" t="s">
        <v>150</v>
      </c>
      <c r="BM142" s="217" t="s">
        <v>1220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292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79</v>
      </c>
    </row>
    <row r="144" s="2" customFormat="1" ht="16.5" customHeight="1">
      <c r="A144" s="38"/>
      <c r="B144" s="39"/>
      <c r="C144" s="239" t="s">
        <v>517</v>
      </c>
      <c r="D144" s="239" t="s">
        <v>233</v>
      </c>
      <c r="E144" s="240" t="s">
        <v>1221</v>
      </c>
      <c r="F144" s="241" t="s">
        <v>1222</v>
      </c>
      <c r="G144" s="242" t="s">
        <v>242</v>
      </c>
      <c r="H144" s="243">
        <v>32.895000000000003</v>
      </c>
      <c r="I144" s="244"/>
      <c r="J144" s="245">
        <f>ROUND(I144*H144,2)</f>
        <v>0</v>
      </c>
      <c r="K144" s="241" t="s">
        <v>19</v>
      </c>
      <c r="L144" s="246"/>
      <c r="M144" s="247" t="s">
        <v>19</v>
      </c>
      <c r="N144" s="248" t="s">
        <v>46</v>
      </c>
      <c r="O144" s="84"/>
      <c r="P144" s="215">
        <f>O144*H144</f>
        <v>0</v>
      </c>
      <c r="Q144" s="215">
        <v>0.001</v>
      </c>
      <c r="R144" s="215">
        <f>Q144*H144</f>
        <v>0.032895000000000001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184</v>
      </c>
      <c r="AT144" s="217" t="s">
        <v>233</v>
      </c>
      <c r="AU144" s="217" t="s">
        <v>79</v>
      </c>
      <c r="AY144" s="17" t="s">
        <v>151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150</v>
      </c>
      <c r="BK144" s="218">
        <f>ROUND(I144*H144,2)</f>
        <v>0</v>
      </c>
      <c r="BL144" s="17" t="s">
        <v>150</v>
      </c>
      <c r="BM144" s="217" t="s">
        <v>1223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1222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79</v>
      </c>
    </row>
    <row r="146" s="12" customFormat="1">
      <c r="A146" s="12"/>
      <c r="B146" s="224"/>
      <c r="C146" s="225"/>
      <c r="D146" s="219" t="s">
        <v>159</v>
      </c>
      <c r="E146" s="226" t="s">
        <v>328</v>
      </c>
      <c r="F146" s="227" t="s">
        <v>1224</v>
      </c>
      <c r="G146" s="225"/>
      <c r="H146" s="228">
        <v>32.895000000000003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4" t="s">
        <v>159</v>
      </c>
      <c r="AU146" s="234" t="s">
        <v>79</v>
      </c>
      <c r="AV146" s="12" t="s">
        <v>86</v>
      </c>
      <c r="AW146" s="12" t="s">
        <v>35</v>
      </c>
      <c r="AX146" s="12" t="s">
        <v>79</v>
      </c>
      <c r="AY146" s="234" t="s">
        <v>151</v>
      </c>
    </row>
    <row r="147" s="2" customFormat="1" ht="16.5" customHeight="1">
      <c r="A147" s="38"/>
      <c r="B147" s="39"/>
      <c r="C147" s="239" t="s">
        <v>521</v>
      </c>
      <c r="D147" s="239" t="s">
        <v>233</v>
      </c>
      <c r="E147" s="240" t="s">
        <v>876</v>
      </c>
      <c r="F147" s="241" t="s">
        <v>877</v>
      </c>
      <c r="G147" s="242" t="s">
        <v>242</v>
      </c>
      <c r="H147" s="243">
        <v>7.798</v>
      </c>
      <c r="I147" s="244"/>
      <c r="J147" s="245">
        <f>ROUND(I147*H147,2)</f>
        <v>0</v>
      </c>
      <c r="K147" s="241" t="s">
        <v>19</v>
      </c>
      <c r="L147" s="246"/>
      <c r="M147" s="247" t="s">
        <v>19</v>
      </c>
      <c r="N147" s="248" t="s">
        <v>46</v>
      </c>
      <c r="O147" s="84"/>
      <c r="P147" s="215">
        <f>O147*H147</f>
        <v>0</v>
      </c>
      <c r="Q147" s="215">
        <v>1</v>
      </c>
      <c r="R147" s="215">
        <f>Q147*H147</f>
        <v>7.798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184</v>
      </c>
      <c r="AT147" s="217" t="s">
        <v>233</v>
      </c>
      <c r="AU147" s="217" t="s">
        <v>79</v>
      </c>
      <c r="AY147" s="17" t="s">
        <v>151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150</v>
      </c>
      <c r="BK147" s="218">
        <f>ROUND(I147*H147,2)</f>
        <v>0</v>
      </c>
      <c r="BL147" s="17" t="s">
        <v>150</v>
      </c>
      <c r="BM147" s="217" t="s">
        <v>1225</v>
      </c>
    </row>
    <row r="148" s="2" customFormat="1">
      <c r="A148" s="38"/>
      <c r="B148" s="39"/>
      <c r="C148" s="40"/>
      <c r="D148" s="219" t="s">
        <v>157</v>
      </c>
      <c r="E148" s="40"/>
      <c r="F148" s="220" t="s">
        <v>877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79</v>
      </c>
    </row>
    <row r="149" s="12" customFormat="1">
      <c r="A149" s="12"/>
      <c r="B149" s="224"/>
      <c r="C149" s="225"/>
      <c r="D149" s="219" t="s">
        <v>159</v>
      </c>
      <c r="E149" s="226" t="s">
        <v>355</v>
      </c>
      <c r="F149" s="227" t="s">
        <v>1226</v>
      </c>
      <c r="G149" s="225"/>
      <c r="H149" s="228">
        <v>7.798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4" t="s">
        <v>159</v>
      </c>
      <c r="AU149" s="234" t="s">
        <v>79</v>
      </c>
      <c r="AV149" s="12" t="s">
        <v>86</v>
      </c>
      <c r="AW149" s="12" t="s">
        <v>35</v>
      </c>
      <c r="AX149" s="12" t="s">
        <v>79</v>
      </c>
      <c r="AY149" s="234" t="s">
        <v>151</v>
      </c>
    </row>
    <row r="150" s="2" customFormat="1" ht="16.5" customHeight="1">
      <c r="A150" s="38"/>
      <c r="B150" s="39"/>
      <c r="C150" s="239" t="s">
        <v>525</v>
      </c>
      <c r="D150" s="239" t="s">
        <v>233</v>
      </c>
      <c r="E150" s="240" t="s">
        <v>1227</v>
      </c>
      <c r="F150" s="241" t="s">
        <v>1228</v>
      </c>
      <c r="G150" s="242" t="s">
        <v>242</v>
      </c>
      <c r="H150" s="243">
        <v>32.835999999999999</v>
      </c>
      <c r="I150" s="244"/>
      <c r="J150" s="245">
        <f>ROUND(I150*H150,2)</f>
        <v>0</v>
      </c>
      <c r="K150" s="241" t="s">
        <v>19</v>
      </c>
      <c r="L150" s="246"/>
      <c r="M150" s="247" t="s">
        <v>19</v>
      </c>
      <c r="N150" s="248" t="s">
        <v>46</v>
      </c>
      <c r="O150" s="84"/>
      <c r="P150" s="215">
        <f>O150*H150</f>
        <v>0</v>
      </c>
      <c r="Q150" s="215">
        <v>1</v>
      </c>
      <c r="R150" s="215">
        <f>Q150*H150</f>
        <v>32.835999999999999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184</v>
      </c>
      <c r="AT150" s="217" t="s">
        <v>233</v>
      </c>
      <c r="AU150" s="217" t="s">
        <v>79</v>
      </c>
      <c r="AY150" s="17" t="s">
        <v>151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150</v>
      </c>
      <c r="BK150" s="218">
        <f>ROUND(I150*H150,2)</f>
        <v>0</v>
      </c>
      <c r="BL150" s="17" t="s">
        <v>150</v>
      </c>
      <c r="BM150" s="217" t="s">
        <v>1229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1228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79</v>
      </c>
    </row>
    <row r="152" s="12" customFormat="1">
      <c r="A152" s="12"/>
      <c r="B152" s="224"/>
      <c r="C152" s="225"/>
      <c r="D152" s="219" t="s">
        <v>159</v>
      </c>
      <c r="E152" s="226" t="s">
        <v>350</v>
      </c>
      <c r="F152" s="227" t="s">
        <v>1230</v>
      </c>
      <c r="G152" s="225"/>
      <c r="H152" s="228">
        <v>32.835999999999999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4" t="s">
        <v>159</v>
      </c>
      <c r="AU152" s="234" t="s">
        <v>79</v>
      </c>
      <c r="AV152" s="12" t="s">
        <v>86</v>
      </c>
      <c r="AW152" s="12" t="s">
        <v>35</v>
      </c>
      <c r="AX152" s="12" t="s">
        <v>79</v>
      </c>
      <c r="AY152" s="234" t="s">
        <v>151</v>
      </c>
    </row>
    <row r="153" s="2" customFormat="1" ht="16.5" customHeight="1">
      <c r="A153" s="38"/>
      <c r="B153" s="39"/>
      <c r="C153" s="239" t="s">
        <v>528</v>
      </c>
      <c r="D153" s="239" t="s">
        <v>233</v>
      </c>
      <c r="E153" s="240" t="s">
        <v>1231</v>
      </c>
      <c r="F153" s="241" t="s">
        <v>1232</v>
      </c>
      <c r="G153" s="242" t="s">
        <v>242</v>
      </c>
      <c r="H153" s="243">
        <v>14.039999999999999</v>
      </c>
      <c r="I153" s="244"/>
      <c r="J153" s="245">
        <f>ROUND(I153*H153,2)</f>
        <v>0</v>
      </c>
      <c r="K153" s="241" t="s">
        <v>19</v>
      </c>
      <c r="L153" s="246"/>
      <c r="M153" s="247" t="s">
        <v>19</v>
      </c>
      <c r="N153" s="248" t="s">
        <v>46</v>
      </c>
      <c r="O153" s="84"/>
      <c r="P153" s="215">
        <f>O153*H153</f>
        <v>0</v>
      </c>
      <c r="Q153" s="215">
        <v>1</v>
      </c>
      <c r="R153" s="215">
        <f>Q153*H153</f>
        <v>14.039999999999999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184</v>
      </c>
      <c r="AT153" s="217" t="s">
        <v>233</v>
      </c>
      <c r="AU153" s="217" t="s">
        <v>79</v>
      </c>
      <c r="AY153" s="17" t="s">
        <v>151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150</v>
      </c>
      <c r="BK153" s="218">
        <f>ROUND(I153*H153,2)</f>
        <v>0</v>
      </c>
      <c r="BL153" s="17" t="s">
        <v>150</v>
      </c>
      <c r="BM153" s="217" t="s">
        <v>1233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1232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79</v>
      </c>
    </row>
    <row r="155" s="12" customFormat="1">
      <c r="A155" s="12"/>
      <c r="B155" s="224"/>
      <c r="C155" s="225"/>
      <c r="D155" s="219" t="s">
        <v>159</v>
      </c>
      <c r="E155" s="226" t="s">
        <v>340</v>
      </c>
      <c r="F155" s="227" t="s">
        <v>1234</v>
      </c>
      <c r="G155" s="225"/>
      <c r="H155" s="228">
        <v>14.039999999999999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4" t="s">
        <v>159</v>
      </c>
      <c r="AU155" s="234" t="s">
        <v>79</v>
      </c>
      <c r="AV155" s="12" t="s">
        <v>86</v>
      </c>
      <c r="AW155" s="12" t="s">
        <v>35</v>
      </c>
      <c r="AX155" s="12" t="s">
        <v>79</v>
      </c>
      <c r="AY155" s="234" t="s">
        <v>151</v>
      </c>
    </row>
    <row r="156" s="11" customFormat="1" ht="25.92" customHeight="1">
      <c r="A156" s="11"/>
      <c r="B156" s="192"/>
      <c r="C156" s="193"/>
      <c r="D156" s="194" t="s">
        <v>72</v>
      </c>
      <c r="E156" s="195" t="s">
        <v>296</v>
      </c>
      <c r="F156" s="195" t="s">
        <v>297</v>
      </c>
      <c r="G156" s="193"/>
      <c r="H156" s="193"/>
      <c r="I156" s="196"/>
      <c r="J156" s="197">
        <f>BK156</f>
        <v>0</v>
      </c>
      <c r="K156" s="193"/>
      <c r="L156" s="198"/>
      <c r="M156" s="199"/>
      <c r="N156" s="200"/>
      <c r="O156" s="200"/>
      <c r="P156" s="201">
        <f>SUM(P157:P160)</f>
        <v>0</v>
      </c>
      <c r="Q156" s="200"/>
      <c r="R156" s="201">
        <f>SUM(R157:R160)</f>
        <v>0.0081936000000000005</v>
      </c>
      <c r="S156" s="200"/>
      <c r="T156" s="202">
        <f>SUM(T157:T160)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3" t="s">
        <v>150</v>
      </c>
      <c r="AT156" s="204" t="s">
        <v>72</v>
      </c>
      <c r="AU156" s="204" t="s">
        <v>8</v>
      </c>
      <c r="AY156" s="203" t="s">
        <v>151</v>
      </c>
      <c r="BK156" s="205">
        <f>SUM(BK157:BK160)</f>
        <v>0</v>
      </c>
    </row>
    <row r="157" s="2" customFormat="1" ht="16.5" customHeight="1">
      <c r="A157" s="38"/>
      <c r="B157" s="39"/>
      <c r="C157" s="206" t="s">
        <v>79</v>
      </c>
      <c r="D157" s="206" t="s">
        <v>152</v>
      </c>
      <c r="E157" s="207" t="s">
        <v>1235</v>
      </c>
      <c r="F157" s="208" t="s">
        <v>1236</v>
      </c>
      <c r="G157" s="209" t="s">
        <v>248</v>
      </c>
      <c r="H157" s="210">
        <v>22</v>
      </c>
      <c r="I157" s="211"/>
      <c r="J157" s="212">
        <f>ROUND(I157*H157,2)</f>
        <v>0</v>
      </c>
      <c r="K157" s="208" t="s">
        <v>19</v>
      </c>
      <c r="L157" s="44"/>
      <c r="M157" s="213" t="s">
        <v>19</v>
      </c>
      <c r="N157" s="214" t="s">
        <v>46</v>
      </c>
      <c r="O157" s="84"/>
      <c r="P157" s="215">
        <f>O157*H157</f>
        <v>0</v>
      </c>
      <c r="Q157" s="215">
        <v>0.00010000000000000001</v>
      </c>
      <c r="R157" s="215">
        <f>Q157*H157</f>
        <v>0.0022000000000000001</v>
      </c>
      <c r="S157" s="215">
        <v>0</v>
      </c>
      <c r="T157" s="21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7" t="s">
        <v>150</v>
      </c>
      <c r="AT157" s="217" t="s">
        <v>152</v>
      </c>
      <c r="AU157" s="217" t="s">
        <v>79</v>
      </c>
      <c r="AY157" s="17" t="s">
        <v>151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7" t="s">
        <v>150</v>
      </c>
      <c r="BK157" s="218">
        <f>ROUND(I157*H157,2)</f>
        <v>0</v>
      </c>
      <c r="BL157" s="17" t="s">
        <v>150</v>
      </c>
      <c r="BM157" s="217" t="s">
        <v>1237</v>
      </c>
    </row>
    <row r="158" s="2" customFormat="1">
      <c r="A158" s="38"/>
      <c r="B158" s="39"/>
      <c r="C158" s="40"/>
      <c r="D158" s="219" t="s">
        <v>157</v>
      </c>
      <c r="E158" s="40"/>
      <c r="F158" s="220" t="s">
        <v>1236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157</v>
      </c>
      <c r="AU158" s="17" t="s">
        <v>79</v>
      </c>
    </row>
    <row r="159" s="2" customFormat="1" ht="16.5" customHeight="1">
      <c r="A159" s="38"/>
      <c r="B159" s="39"/>
      <c r="C159" s="239" t="s">
        <v>86</v>
      </c>
      <c r="D159" s="239" t="s">
        <v>233</v>
      </c>
      <c r="E159" s="240" t="s">
        <v>1238</v>
      </c>
      <c r="F159" s="241" t="s">
        <v>1239</v>
      </c>
      <c r="G159" s="242" t="s">
        <v>248</v>
      </c>
      <c r="H159" s="243">
        <v>29.968</v>
      </c>
      <c r="I159" s="244"/>
      <c r="J159" s="245">
        <f>ROUND(I159*H159,2)</f>
        <v>0</v>
      </c>
      <c r="K159" s="241" t="s">
        <v>19</v>
      </c>
      <c r="L159" s="246"/>
      <c r="M159" s="247" t="s">
        <v>19</v>
      </c>
      <c r="N159" s="248" t="s">
        <v>46</v>
      </c>
      <c r="O159" s="84"/>
      <c r="P159" s="215">
        <f>O159*H159</f>
        <v>0</v>
      </c>
      <c r="Q159" s="215">
        <v>0.00020000000000000001</v>
      </c>
      <c r="R159" s="215">
        <f>Q159*H159</f>
        <v>0.0059936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184</v>
      </c>
      <c r="AT159" s="217" t="s">
        <v>233</v>
      </c>
      <c r="AU159" s="217" t="s">
        <v>79</v>
      </c>
      <c r="AY159" s="17" t="s">
        <v>151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150</v>
      </c>
      <c r="BK159" s="218">
        <f>ROUND(I159*H159,2)</f>
        <v>0</v>
      </c>
      <c r="BL159" s="17" t="s">
        <v>150</v>
      </c>
      <c r="BM159" s="217" t="s">
        <v>1240</v>
      </c>
    </row>
    <row r="160" s="2" customFormat="1">
      <c r="A160" s="38"/>
      <c r="B160" s="39"/>
      <c r="C160" s="40"/>
      <c r="D160" s="219" t="s">
        <v>157</v>
      </c>
      <c r="E160" s="40"/>
      <c r="F160" s="220" t="s">
        <v>1239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157</v>
      </c>
      <c r="AU160" s="17" t="s">
        <v>79</v>
      </c>
    </row>
    <row r="161" s="11" customFormat="1" ht="25.92" customHeight="1">
      <c r="A161" s="11"/>
      <c r="B161" s="192"/>
      <c r="C161" s="193"/>
      <c r="D161" s="194" t="s">
        <v>72</v>
      </c>
      <c r="E161" s="195" t="s">
        <v>746</v>
      </c>
      <c r="F161" s="195" t="s">
        <v>747</v>
      </c>
      <c r="G161" s="193"/>
      <c r="H161" s="193"/>
      <c r="I161" s="196"/>
      <c r="J161" s="197">
        <f>BK161</f>
        <v>0</v>
      </c>
      <c r="K161" s="193"/>
      <c r="L161" s="198"/>
      <c r="M161" s="199"/>
      <c r="N161" s="200"/>
      <c r="O161" s="200"/>
      <c r="P161" s="201">
        <f>SUM(P162:P179)</f>
        <v>0</v>
      </c>
      <c r="Q161" s="200"/>
      <c r="R161" s="201">
        <f>SUM(R162:R179)</f>
        <v>0.89062741999999995</v>
      </c>
      <c r="S161" s="200"/>
      <c r="T161" s="202">
        <f>SUM(T162:T179)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03" t="s">
        <v>150</v>
      </c>
      <c r="AT161" s="204" t="s">
        <v>72</v>
      </c>
      <c r="AU161" s="204" t="s">
        <v>8</v>
      </c>
      <c r="AY161" s="203" t="s">
        <v>151</v>
      </c>
      <c r="BK161" s="205">
        <f>SUM(BK162:BK179)</f>
        <v>0</v>
      </c>
    </row>
    <row r="162" s="2" customFormat="1" ht="16.5" customHeight="1">
      <c r="A162" s="38"/>
      <c r="B162" s="39"/>
      <c r="C162" s="206" t="s">
        <v>79</v>
      </c>
      <c r="D162" s="206" t="s">
        <v>152</v>
      </c>
      <c r="E162" s="207" t="s">
        <v>1241</v>
      </c>
      <c r="F162" s="208" t="s">
        <v>1242</v>
      </c>
      <c r="G162" s="209" t="s">
        <v>254</v>
      </c>
      <c r="H162" s="210">
        <v>8.7579999999999991</v>
      </c>
      <c r="I162" s="211"/>
      <c r="J162" s="212">
        <f>ROUND(I162*H162,2)</f>
        <v>0</v>
      </c>
      <c r="K162" s="208" t="s">
        <v>19</v>
      </c>
      <c r="L162" s="44"/>
      <c r="M162" s="213" t="s">
        <v>19</v>
      </c>
      <c r="N162" s="214" t="s">
        <v>46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150</v>
      </c>
      <c r="AT162" s="217" t="s">
        <v>152</v>
      </c>
      <c r="AU162" s="217" t="s">
        <v>79</v>
      </c>
      <c r="AY162" s="17" t="s">
        <v>151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150</v>
      </c>
      <c r="BK162" s="218">
        <f>ROUND(I162*H162,2)</f>
        <v>0</v>
      </c>
      <c r="BL162" s="17" t="s">
        <v>150</v>
      </c>
      <c r="BM162" s="217" t="s">
        <v>1243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1242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79</v>
      </c>
    </row>
    <row r="164" s="2" customFormat="1" ht="16.5" customHeight="1">
      <c r="A164" s="38"/>
      <c r="B164" s="39"/>
      <c r="C164" s="206" t="s">
        <v>86</v>
      </c>
      <c r="D164" s="206" t="s">
        <v>152</v>
      </c>
      <c r="E164" s="207" t="s">
        <v>1244</v>
      </c>
      <c r="F164" s="208" t="s">
        <v>1245</v>
      </c>
      <c r="G164" s="209" t="s">
        <v>254</v>
      </c>
      <c r="H164" s="210">
        <v>0.41399999999999998</v>
      </c>
      <c r="I164" s="211"/>
      <c r="J164" s="212">
        <f>ROUND(I164*H164,2)</f>
        <v>0</v>
      </c>
      <c r="K164" s="208" t="s">
        <v>19</v>
      </c>
      <c r="L164" s="44"/>
      <c r="M164" s="213" t="s">
        <v>19</v>
      </c>
      <c r="N164" s="214" t="s">
        <v>46</v>
      </c>
      <c r="O164" s="8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7" t="s">
        <v>150</v>
      </c>
      <c r="AT164" s="217" t="s">
        <v>152</v>
      </c>
      <c r="AU164" s="217" t="s">
        <v>79</v>
      </c>
      <c r="AY164" s="17" t="s">
        <v>151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7" t="s">
        <v>150</v>
      </c>
      <c r="BK164" s="218">
        <f>ROUND(I164*H164,2)</f>
        <v>0</v>
      </c>
      <c r="BL164" s="17" t="s">
        <v>150</v>
      </c>
      <c r="BM164" s="217" t="s">
        <v>1246</v>
      </c>
    </row>
    <row r="165" s="2" customFormat="1">
      <c r="A165" s="38"/>
      <c r="B165" s="39"/>
      <c r="C165" s="40"/>
      <c r="D165" s="219" t="s">
        <v>157</v>
      </c>
      <c r="E165" s="40"/>
      <c r="F165" s="220" t="s">
        <v>1245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157</v>
      </c>
      <c r="AU165" s="17" t="s">
        <v>79</v>
      </c>
    </row>
    <row r="166" s="12" customFormat="1">
      <c r="A166" s="12"/>
      <c r="B166" s="224"/>
      <c r="C166" s="225"/>
      <c r="D166" s="219" t="s">
        <v>159</v>
      </c>
      <c r="E166" s="226" t="s">
        <v>379</v>
      </c>
      <c r="F166" s="227" t="s">
        <v>1247</v>
      </c>
      <c r="G166" s="225"/>
      <c r="H166" s="228">
        <v>0.41399999999999998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4" t="s">
        <v>159</v>
      </c>
      <c r="AU166" s="234" t="s">
        <v>79</v>
      </c>
      <c r="AV166" s="12" t="s">
        <v>86</v>
      </c>
      <c r="AW166" s="12" t="s">
        <v>35</v>
      </c>
      <c r="AX166" s="12" t="s">
        <v>79</v>
      </c>
      <c r="AY166" s="234" t="s">
        <v>151</v>
      </c>
    </row>
    <row r="167" s="2" customFormat="1" ht="16.5" customHeight="1">
      <c r="A167" s="38"/>
      <c r="B167" s="39"/>
      <c r="C167" s="206" t="s">
        <v>164</v>
      </c>
      <c r="D167" s="206" t="s">
        <v>152</v>
      </c>
      <c r="E167" s="207" t="s">
        <v>1248</v>
      </c>
      <c r="F167" s="208" t="s">
        <v>1249</v>
      </c>
      <c r="G167" s="209" t="s">
        <v>359</v>
      </c>
      <c r="H167" s="210">
        <v>5</v>
      </c>
      <c r="I167" s="211"/>
      <c r="J167" s="212">
        <f>ROUND(I167*H167,2)</f>
        <v>0</v>
      </c>
      <c r="K167" s="208" t="s">
        <v>19</v>
      </c>
      <c r="L167" s="44"/>
      <c r="M167" s="213" t="s">
        <v>19</v>
      </c>
      <c r="N167" s="214" t="s">
        <v>46</v>
      </c>
      <c r="O167" s="84"/>
      <c r="P167" s="215">
        <f>O167*H167</f>
        <v>0</v>
      </c>
      <c r="Q167" s="215">
        <v>0.087419999999999998</v>
      </c>
      <c r="R167" s="215">
        <f>Q167*H167</f>
        <v>0.43709999999999999</v>
      </c>
      <c r="S167" s="215">
        <v>0</v>
      </c>
      <c r="T167" s="21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7" t="s">
        <v>150</v>
      </c>
      <c r="AT167" s="217" t="s">
        <v>152</v>
      </c>
      <c r="AU167" s="217" t="s">
        <v>79</v>
      </c>
      <c r="AY167" s="17" t="s">
        <v>151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7" t="s">
        <v>150</v>
      </c>
      <c r="BK167" s="218">
        <f>ROUND(I167*H167,2)</f>
        <v>0</v>
      </c>
      <c r="BL167" s="17" t="s">
        <v>150</v>
      </c>
      <c r="BM167" s="217" t="s">
        <v>1250</v>
      </c>
    </row>
    <row r="168" s="2" customFormat="1">
      <c r="A168" s="38"/>
      <c r="B168" s="39"/>
      <c r="C168" s="40"/>
      <c r="D168" s="219" t="s">
        <v>157</v>
      </c>
      <c r="E168" s="40"/>
      <c r="F168" s="220" t="s">
        <v>1249</v>
      </c>
      <c r="G168" s="40"/>
      <c r="H168" s="40"/>
      <c r="I168" s="221"/>
      <c r="J168" s="40"/>
      <c r="K168" s="40"/>
      <c r="L168" s="44"/>
      <c r="M168" s="222"/>
      <c r="N168" s="22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157</v>
      </c>
      <c r="AU168" s="17" t="s">
        <v>79</v>
      </c>
    </row>
    <row r="169" s="2" customFormat="1" ht="21.75" customHeight="1">
      <c r="A169" s="38"/>
      <c r="B169" s="39"/>
      <c r="C169" s="206" t="s">
        <v>150</v>
      </c>
      <c r="D169" s="206" t="s">
        <v>152</v>
      </c>
      <c r="E169" s="207" t="s">
        <v>1251</v>
      </c>
      <c r="F169" s="208" t="s">
        <v>1252</v>
      </c>
      <c r="G169" s="209" t="s">
        <v>254</v>
      </c>
      <c r="H169" s="210">
        <v>4.9340000000000002</v>
      </c>
      <c r="I169" s="211"/>
      <c r="J169" s="212">
        <f>ROUND(I169*H169,2)</f>
        <v>0</v>
      </c>
      <c r="K169" s="208" t="s">
        <v>19</v>
      </c>
      <c r="L169" s="44"/>
      <c r="M169" s="213" t="s">
        <v>19</v>
      </c>
      <c r="N169" s="214" t="s">
        <v>46</v>
      </c>
      <c r="O169" s="84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150</v>
      </c>
      <c r="AT169" s="217" t="s">
        <v>152</v>
      </c>
      <c r="AU169" s="217" t="s">
        <v>79</v>
      </c>
      <c r="AY169" s="17" t="s">
        <v>151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150</v>
      </c>
      <c r="BK169" s="218">
        <f>ROUND(I169*H169,2)</f>
        <v>0</v>
      </c>
      <c r="BL169" s="17" t="s">
        <v>150</v>
      </c>
      <c r="BM169" s="217" t="s">
        <v>1253</v>
      </c>
    </row>
    <row r="170" s="2" customFormat="1">
      <c r="A170" s="38"/>
      <c r="B170" s="39"/>
      <c r="C170" s="40"/>
      <c r="D170" s="219" t="s">
        <v>157</v>
      </c>
      <c r="E170" s="40"/>
      <c r="F170" s="220" t="s">
        <v>1252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157</v>
      </c>
      <c r="AU170" s="17" t="s">
        <v>79</v>
      </c>
    </row>
    <row r="171" s="2" customFormat="1" ht="16.5" customHeight="1">
      <c r="A171" s="38"/>
      <c r="B171" s="39"/>
      <c r="C171" s="206" t="s">
        <v>171</v>
      </c>
      <c r="D171" s="206" t="s">
        <v>152</v>
      </c>
      <c r="E171" s="207" t="s">
        <v>1254</v>
      </c>
      <c r="F171" s="208" t="s">
        <v>1255</v>
      </c>
      <c r="G171" s="209" t="s">
        <v>248</v>
      </c>
      <c r="H171" s="210">
        <v>6.9299999999999997</v>
      </c>
      <c r="I171" s="211"/>
      <c r="J171" s="212">
        <f>ROUND(I171*H171,2)</f>
        <v>0</v>
      </c>
      <c r="K171" s="208" t="s">
        <v>19</v>
      </c>
      <c r="L171" s="44"/>
      <c r="M171" s="213" t="s">
        <v>19</v>
      </c>
      <c r="N171" s="214" t="s">
        <v>46</v>
      </c>
      <c r="O171" s="84"/>
      <c r="P171" s="215">
        <f>O171*H171</f>
        <v>0</v>
      </c>
      <c r="Q171" s="215">
        <v>0.0063200000000000001</v>
      </c>
      <c r="R171" s="215">
        <f>Q171*H171</f>
        <v>0.043797599999999999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150</v>
      </c>
      <c r="AT171" s="217" t="s">
        <v>152</v>
      </c>
      <c r="AU171" s="217" t="s">
        <v>79</v>
      </c>
      <c r="AY171" s="17" t="s">
        <v>151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150</v>
      </c>
      <c r="BK171" s="218">
        <f>ROUND(I171*H171,2)</f>
        <v>0</v>
      </c>
      <c r="BL171" s="17" t="s">
        <v>150</v>
      </c>
      <c r="BM171" s="217" t="s">
        <v>1256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1255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79</v>
      </c>
    </row>
    <row r="173" s="2" customFormat="1" ht="16.5" customHeight="1">
      <c r="A173" s="38"/>
      <c r="B173" s="39"/>
      <c r="C173" s="206" t="s">
        <v>176</v>
      </c>
      <c r="D173" s="206" t="s">
        <v>152</v>
      </c>
      <c r="E173" s="207" t="s">
        <v>1257</v>
      </c>
      <c r="F173" s="208" t="s">
        <v>1258</v>
      </c>
      <c r="G173" s="209" t="s">
        <v>242</v>
      </c>
      <c r="H173" s="210">
        <v>0.16600000000000001</v>
      </c>
      <c r="I173" s="211"/>
      <c r="J173" s="212">
        <f>ROUND(I173*H173,2)</f>
        <v>0</v>
      </c>
      <c r="K173" s="208" t="s">
        <v>19</v>
      </c>
      <c r="L173" s="44"/>
      <c r="M173" s="213" t="s">
        <v>19</v>
      </c>
      <c r="N173" s="214" t="s">
        <v>46</v>
      </c>
      <c r="O173" s="84"/>
      <c r="P173" s="215">
        <f>O173*H173</f>
        <v>0</v>
      </c>
      <c r="Q173" s="215">
        <v>1.06277</v>
      </c>
      <c r="R173" s="215">
        <f>Q173*H173</f>
        <v>0.17641982000000001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150</v>
      </c>
      <c r="AT173" s="217" t="s">
        <v>152</v>
      </c>
      <c r="AU173" s="217" t="s">
        <v>79</v>
      </c>
      <c r="AY173" s="17" t="s">
        <v>151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150</v>
      </c>
      <c r="BK173" s="218">
        <f>ROUND(I173*H173,2)</f>
        <v>0</v>
      </c>
      <c r="BL173" s="17" t="s">
        <v>150</v>
      </c>
      <c r="BM173" s="217" t="s">
        <v>1259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1258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79</v>
      </c>
    </row>
    <row r="175" s="2" customFormat="1" ht="16.5" customHeight="1">
      <c r="A175" s="38"/>
      <c r="B175" s="39"/>
      <c r="C175" s="239" t="s">
        <v>180</v>
      </c>
      <c r="D175" s="239" t="s">
        <v>233</v>
      </c>
      <c r="E175" s="240" t="s">
        <v>1260</v>
      </c>
      <c r="F175" s="241" t="s">
        <v>1261</v>
      </c>
      <c r="G175" s="242" t="s">
        <v>359</v>
      </c>
      <c r="H175" s="243">
        <v>2.02</v>
      </c>
      <c r="I175" s="244"/>
      <c r="J175" s="245">
        <f>ROUND(I175*H175,2)</f>
        <v>0</v>
      </c>
      <c r="K175" s="241" t="s">
        <v>19</v>
      </c>
      <c r="L175" s="246"/>
      <c r="M175" s="247" t="s">
        <v>19</v>
      </c>
      <c r="N175" s="248" t="s">
        <v>46</v>
      </c>
      <c r="O175" s="84"/>
      <c r="P175" s="215">
        <f>O175*H175</f>
        <v>0</v>
      </c>
      <c r="Q175" s="215">
        <v>0.033000000000000002</v>
      </c>
      <c r="R175" s="215">
        <f>Q175*H175</f>
        <v>0.066659999999999997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184</v>
      </c>
      <c r="AT175" s="217" t="s">
        <v>233</v>
      </c>
      <c r="AU175" s="217" t="s">
        <v>79</v>
      </c>
      <c r="AY175" s="17" t="s">
        <v>151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150</v>
      </c>
      <c r="BK175" s="218">
        <f>ROUND(I175*H175,2)</f>
        <v>0</v>
      </c>
      <c r="BL175" s="17" t="s">
        <v>150</v>
      </c>
      <c r="BM175" s="217" t="s">
        <v>1262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1261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79</v>
      </c>
    </row>
    <row r="177" s="2" customFormat="1" ht="16.5" customHeight="1">
      <c r="A177" s="38"/>
      <c r="B177" s="39"/>
      <c r="C177" s="239" t="s">
        <v>184</v>
      </c>
      <c r="D177" s="239" t="s">
        <v>233</v>
      </c>
      <c r="E177" s="240" t="s">
        <v>1263</v>
      </c>
      <c r="F177" s="241" t="s">
        <v>1264</v>
      </c>
      <c r="G177" s="242" t="s">
        <v>359</v>
      </c>
      <c r="H177" s="243">
        <v>3.0299999999999998</v>
      </c>
      <c r="I177" s="244"/>
      <c r="J177" s="245">
        <f>ROUND(I177*H177,2)</f>
        <v>0</v>
      </c>
      <c r="K177" s="241" t="s">
        <v>19</v>
      </c>
      <c r="L177" s="246"/>
      <c r="M177" s="247" t="s">
        <v>19</v>
      </c>
      <c r="N177" s="248" t="s">
        <v>46</v>
      </c>
      <c r="O177" s="84"/>
      <c r="P177" s="215">
        <f>O177*H177</f>
        <v>0</v>
      </c>
      <c r="Q177" s="215">
        <v>0.055</v>
      </c>
      <c r="R177" s="215">
        <f>Q177*H177</f>
        <v>0.16664999999999999</v>
      </c>
      <c r="S177" s="215">
        <v>0</v>
      </c>
      <c r="T177" s="21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7" t="s">
        <v>184</v>
      </c>
      <c r="AT177" s="217" t="s">
        <v>233</v>
      </c>
      <c r="AU177" s="217" t="s">
        <v>79</v>
      </c>
      <c r="AY177" s="17" t="s">
        <v>151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7" t="s">
        <v>150</v>
      </c>
      <c r="BK177" s="218">
        <f>ROUND(I177*H177,2)</f>
        <v>0</v>
      </c>
      <c r="BL177" s="17" t="s">
        <v>150</v>
      </c>
      <c r="BM177" s="217" t="s">
        <v>1265</v>
      </c>
    </row>
    <row r="178" s="2" customFormat="1">
      <c r="A178" s="38"/>
      <c r="B178" s="39"/>
      <c r="C178" s="40"/>
      <c r="D178" s="219" t="s">
        <v>157</v>
      </c>
      <c r="E178" s="40"/>
      <c r="F178" s="220" t="s">
        <v>1264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157</v>
      </c>
      <c r="AU178" s="17" t="s">
        <v>79</v>
      </c>
    </row>
    <row r="179" s="12" customFormat="1">
      <c r="A179" s="12"/>
      <c r="B179" s="224"/>
      <c r="C179" s="225"/>
      <c r="D179" s="219" t="s">
        <v>159</v>
      </c>
      <c r="E179" s="226" t="s">
        <v>370</v>
      </c>
      <c r="F179" s="227" t="s">
        <v>1266</v>
      </c>
      <c r="G179" s="225"/>
      <c r="H179" s="228">
        <v>3.0299999999999998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4" t="s">
        <v>159</v>
      </c>
      <c r="AU179" s="234" t="s">
        <v>79</v>
      </c>
      <c r="AV179" s="12" t="s">
        <v>86</v>
      </c>
      <c r="AW179" s="12" t="s">
        <v>35</v>
      </c>
      <c r="AX179" s="12" t="s">
        <v>79</v>
      </c>
      <c r="AY179" s="234" t="s">
        <v>151</v>
      </c>
    </row>
    <row r="180" s="11" customFormat="1" ht="25.92" customHeight="1">
      <c r="A180" s="11"/>
      <c r="B180" s="192"/>
      <c r="C180" s="193"/>
      <c r="D180" s="194" t="s">
        <v>72</v>
      </c>
      <c r="E180" s="195" t="s">
        <v>1267</v>
      </c>
      <c r="F180" s="195" t="s">
        <v>1268</v>
      </c>
      <c r="G180" s="193"/>
      <c r="H180" s="193"/>
      <c r="I180" s="196"/>
      <c r="J180" s="197">
        <f>BK180</f>
        <v>0</v>
      </c>
      <c r="K180" s="193"/>
      <c r="L180" s="198"/>
      <c r="M180" s="199"/>
      <c r="N180" s="200"/>
      <c r="O180" s="200"/>
      <c r="P180" s="201">
        <f>SUM(P181:P185)</f>
        <v>0</v>
      </c>
      <c r="Q180" s="200"/>
      <c r="R180" s="201">
        <f>SUM(R181:R185)</f>
        <v>0.092766580000000001</v>
      </c>
      <c r="S180" s="200"/>
      <c r="T180" s="202">
        <f>SUM(T181:T185)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03" t="s">
        <v>150</v>
      </c>
      <c r="AT180" s="204" t="s">
        <v>72</v>
      </c>
      <c r="AU180" s="204" t="s">
        <v>8</v>
      </c>
      <c r="AY180" s="203" t="s">
        <v>151</v>
      </c>
      <c r="BK180" s="205">
        <f>SUM(BK181:BK185)</f>
        <v>0</v>
      </c>
    </row>
    <row r="181" s="2" customFormat="1" ht="16.5" customHeight="1">
      <c r="A181" s="38"/>
      <c r="B181" s="39"/>
      <c r="C181" s="239" t="s">
        <v>79</v>
      </c>
      <c r="D181" s="239" t="s">
        <v>233</v>
      </c>
      <c r="E181" s="240" t="s">
        <v>1269</v>
      </c>
      <c r="F181" s="241" t="s">
        <v>1270</v>
      </c>
      <c r="G181" s="242" t="s">
        <v>1271</v>
      </c>
      <c r="H181" s="243">
        <v>2</v>
      </c>
      <c r="I181" s="244"/>
      <c r="J181" s="245">
        <f>ROUND(I181*H181,2)</f>
        <v>0</v>
      </c>
      <c r="K181" s="241" t="s">
        <v>19</v>
      </c>
      <c r="L181" s="246"/>
      <c r="M181" s="247" t="s">
        <v>19</v>
      </c>
      <c r="N181" s="248" t="s">
        <v>46</v>
      </c>
      <c r="O181" s="84"/>
      <c r="P181" s="215">
        <f>O181*H181</f>
        <v>0</v>
      </c>
      <c r="Q181" s="215">
        <v>0.00107</v>
      </c>
      <c r="R181" s="215">
        <f>Q181*H181</f>
        <v>0.00214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184</v>
      </c>
      <c r="AT181" s="217" t="s">
        <v>233</v>
      </c>
      <c r="AU181" s="217" t="s">
        <v>79</v>
      </c>
      <c r="AY181" s="17" t="s">
        <v>151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150</v>
      </c>
      <c r="BK181" s="218">
        <f>ROUND(I181*H181,2)</f>
        <v>0</v>
      </c>
      <c r="BL181" s="17" t="s">
        <v>150</v>
      </c>
      <c r="BM181" s="217" t="s">
        <v>1272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1270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79</v>
      </c>
    </row>
    <row r="183" s="2" customFormat="1" ht="16.5" customHeight="1">
      <c r="A183" s="38"/>
      <c r="B183" s="39"/>
      <c r="C183" s="206" t="s">
        <v>86</v>
      </c>
      <c r="D183" s="206" t="s">
        <v>152</v>
      </c>
      <c r="E183" s="207" t="s">
        <v>1273</v>
      </c>
      <c r="F183" s="208" t="s">
        <v>1274</v>
      </c>
      <c r="G183" s="209" t="s">
        <v>248</v>
      </c>
      <c r="H183" s="210">
        <v>1.387</v>
      </c>
      <c r="I183" s="211"/>
      <c r="J183" s="212">
        <f>ROUND(I183*H183,2)</f>
        <v>0</v>
      </c>
      <c r="K183" s="208" t="s">
        <v>19</v>
      </c>
      <c r="L183" s="44"/>
      <c r="M183" s="213" t="s">
        <v>19</v>
      </c>
      <c r="N183" s="214" t="s">
        <v>46</v>
      </c>
      <c r="O183" s="84"/>
      <c r="P183" s="215">
        <f>O183*H183</f>
        <v>0</v>
      </c>
      <c r="Q183" s="215">
        <v>0.065339999999999995</v>
      </c>
      <c r="R183" s="215">
        <f>Q183*H183</f>
        <v>0.090626579999999998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150</v>
      </c>
      <c r="AT183" s="217" t="s">
        <v>152</v>
      </c>
      <c r="AU183" s="217" t="s">
        <v>79</v>
      </c>
      <c r="AY183" s="17" t="s">
        <v>151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150</v>
      </c>
      <c r="BK183" s="218">
        <f>ROUND(I183*H183,2)</f>
        <v>0</v>
      </c>
      <c r="BL183" s="17" t="s">
        <v>150</v>
      </c>
      <c r="BM183" s="217" t="s">
        <v>1275</v>
      </c>
    </row>
    <row r="184" s="2" customFormat="1">
      <c r="A184" s="38"/>
      <c r="B184" s="39"/>
      <c r="C184" s="40"/>
      <c r="D184" s="219" t="s">
        <v>157</v>
      </c>
      <c r="E184" s="40"/>
      <c r="F184" s="220" t="s">
        <v>1274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157</v>
      </c>
      <c r="AU184" s="17" t="s">
        <v>79</v>
      </c>
    </row>
    <row r="185" s="12" customFormat="1">
      <c r="A185" s="12"/>
      <c r="B185" s="224"/>
      <c r="C185" s="225"/>
      <c r="D185" s="219" t="s">
        <v>159</v>
      </c>
      <c r="E185" s="226" t="s">
        <v>419</v>
      </c>
      <c r="F185" s="227" t="s">
        <v>1276</v>
      </c>
      <c r="G185" s="225"/>
      <c r="H185" s="228">
        <v>1.387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4" t="s">
        <v>159</v>
      </c>
      <c r="AU185" s="234" t="s">
        <v>79</v>
      </c>
      <c r="AV185" s="12" t="s">
        <v>86</v>
      </c>
      <c r="AW185" s="12" t="s">
        <v>35</v>
      </c>
      <c r="AX185" s="12" t="s">
        <v>79</v>
      </c>
      <c r="AY185" s="234" t="s">
        <v>151</v>
      </c>
    </row>
    <row r="186" s="11" customFormat="1" ht="25.92" customHeight="1">
      <c r="A186" s="11"/>
      <c r="B186" s="192"/>
      <c r="C186" s="193"/>
      <c r="D186" s="194" t="s">
        <v>72</v>
      </c>
      <c r="E186" s="195" t="s">
        <v>932</v>
      </c>
      <c r="F186" s="195" t="s">
        <v>933</v>
      </c>
      <c r="G186" s="193"/>
      <c r="H186" s="193"/>
      <c r="I186" s="196"/>
      <c r="J186" s="197">
        <f>BK186</f>
        <v>0</v>
      </c>
      <c r="K186" s="193"/>
      <c r="L186" s="198"/>
      <c r="M186" s="199"/>
      <c r="N186" s="200"/>
      <c r="O186" s="200"/>
      <c r="P186" s="201">
        <f>SUM(P187:P272)</f>
        <v>0</v>
      </c>
      <c r="Q186" s="200"/>
      <c r="R186" s="201">
        <f>SUM(R187:R272)</f>
        <v>18.04222365</v>
      </c>
      <c r="S186" s="200"/>
      <c r="T186" s="202">
        <f>SUM(T187:T272)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3" t="s">
        <v>150</v>
      </c>
      <c r="AT186" s="204" t="s">
        <v>72</v>
      </c>
      <c r="AU186" s="204" t="s">
        <v>8</v>
      </c>
      <c r="AY186" s="203" t="s">
        <v>151</v>
      </c>
      <c r="BK186" s="205">
        <f>SUM(BK187:BK272)</f>
        <v>0</v>
      </c>
    </row>
    <row r="187" s="2" customFormat="1" ht="24.15" customHeight="1">
      <c r="A187" s="38"/>
      <c r="B187" s="39"/>
      <c r="C187" s="239" t="s">
        <v>79</v>
      </c>
      <c r="D187" s="239" t="s">
        <v>233</v>
      </c>
      <c r="E187" s="240" t="s">
        <v>1277</v>
      </c>
      <c r="F187" s="241" t="s">
        <v>1278</v>
      </c>
      <c r="G187" s="242" t="s">
        <v>310</v>
      </c>
      <c r="H187" s="243">
        <v>10.15</v>
      </c>
      <c r="I187" s="244"/>
      <c r="J187" s="245">
        <f>ROUND(I187*H187,2)</f>
        <v>0</v>
      </c>
      <c r="K187" s="241" t="s">
        <v>19</v>
      </c>
      <c r="L187" s="246"/>
      <c r="M187" s="247" t="s">
        <v>19</v>
      </c>
      <c r="N187" s="248" t="s">
        <v>46</v>
      </c>
      <c r="O187" s="84"/>
      <c r="P187" s="215">
        <f>O187*H187</f>
        <v>0</v>
      </c>
      <c r="Q187" s="215">
        <v>0.00048000000000000001</v>
      </c>
      <c r="R187" s="215">
        <f>Q187*H187</f>
        <v>0.0048720000000000005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184</v>
      </c>
      <c r="AT187" s="217" t="s">
        <v>233</v>
      </c>
      <c r="AU187" s="217" t="s">
        <v>79</v>
      </c>
      <c r="AY187" s="17" t="s">
        <v>151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150</v>
      </c>
      <c r="BK187" s="218">
        <f>ROUND(I187*H187,2)</f>
        <v>0</v>
      </c>
      <c r="BL187" s="17" t="s">
        <v>150</v>
      </c>
      <c r="BM187" s="217" t="s">
        <v>1279</v>
      </c>
    </row>
    <row r="188" s="2" customFormat="1">
      <c r="A188" s="38"/>
      <c r="B188" s="39"/>
      <c r="C188" s="40"/>
      <c r="D188" s="219" t="s">
        <v>157</v>
      </c>
      <c r="E188" s="40"/>
      <c r="F188" s="220" t="s">
        <v>1278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157</v>
      </c>
      <c r="AU188" s="17" t="s">
        <v>79</v>
      </c>
    </row>
    <row r="189" s="12" customFormat="1">
      <c r="A189" s="12"/>
      <c r="B189" s="224"/>
      <c r="C189" s="225"/>
      <c r="D189" s="219" t="s">
        <v>159</v>
      </c>
      <c r="E189" s="226" t="s">
        <v>561</v>
      </c>
      <c r="F189" s="227" t="s">
        <v>1280</v>
      </c>
      <c r="G189" s="225"/>
      <c r="H189" s="228">
        <v>10.15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4" t="s">
        <v>159</v>
      </c>
      <c r="AU189" s="234" t="s">
        <v>79</v>
      </c>
      <c r="AV189" s="12" t="s">
        <v>86</v>
      </c>
      <c r="AW189" s="12" t="s">
        <v>35</v>
      </c>
      <c r="AX189" s="12" t="s">
        <v>79</v>
      </c>
      <c r="AY189" s="234" t="s">
        <v>151</v>
      </c>
    </row>
    <row r="190" s="2" customFormat="1" ht="24.15" customHeight="1">
      <c r="A190" s="38"/>
      <c r="B190" s="39"/>
      <c r="C190" s="239" t="s">
        <v>86</v>
      </c>
      <c r="D190" s="239" t="s">
        <v>233</v>
      </c>
      <c r="E190" s="240" t="s">
        <v>1281</v>
      </c>
      <c r="F190" s="241" t="s">
        <v>1282</v>
      </c>
      <c r="G190" s="242" t="s">
        <v>310</v>
      </c>
      <c r="H190" s="243">
        <v>24.359999999999999</v>
      </c>
      <c r="I190" s="244"/>
      <c r="J190" s="245">
        <f>ROUND(I190*H190,2)</f>
        <v>0</v>
      </c>
      <c r="K190" s="241" t="s">
        <v>19</v>
      </c>
      <c r="L190" s="246"/>
      <c r="M190" s="247" t="s">
        <v>19</v>
      </c>
      <c r="N190" s="248" t="s">
        <v>46</v>
      </c>
      <c r="O190" s="84"/>
      <c r="P190" s="215">
        <f>O190*H190</f>
        <v>0</v>
      </c>
      <c r="Q190" s="215">
        <v>0.00072000000000000005</v>
      </c>
      <c r="R190" s="215">
        <f>Q190*H190</f>
        <v>0.017539200000000001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184</v>
      </c>
      <c r="AT190" s="217" t="s">
        <v>233</v>
      </c>
      <c r="AU190" s="217" t="s">
        <v>79</v>
      </c>
      <c r="AY190" s="17" t="s">
        <v>151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150</v>
      </c>
      <c r="BK190" s="218">
        <f>ROUND(I190*H190,2)</f>
        <v>0</v>
      </c>
      <c r="BL190" s="17" t="s">
        <v>150</v>
      </c>
      <c r="BM190" s="217" t="s">
        <v>1283</v>
      </c>
    </row>
    <row r="191" s="2" customFormat="1">
      <c r="A191" s="38"/>
      <c r="B191" s="39"/>
      <c r="C191" s="40"/>
      <c r="D191" s="219" t="s">
        <v>157</v>
      </c>
      <c r="E191" s="40"/>
      <c r="F191" s="220" t="s">
        <v>1282</v>
      </c>
      <c r="G191" s="40"/>
      <c r="H191" s="40"/>
      <c r="I191" s="221"/>
      <c r="J191" s="40"/>
      <c r="K191" s="40"/>
      <c r="L191" s="44"/>
      <c r="M191" s="222"/>
      <c r="N191" s="22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157</v>
      </c>
      <c r="AU191" s="17" t="s">
        <v>79</v>
      </c>
    </row>
    <row r="192" s="12" customFormat="1">
      <c r="A192" s="12"/>
      <c r="B192" s="224"/>
      <c r="C192" s="225"/>
      <c r="D192" s="219" t="s">
        <v>159</v>
      </c>
      <c r="E192" s="226" t="s">
        <v>441</v>
      </c>
      <c r="F192" s="227" t="s">
        <v>1284</v>
      </c>
      <c r="G192" s="225"/>
      <c r="H192" s="228">
        <v>24.359999999999999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34" t="s">
        <v>159</v>
      </c>
      <c r="AU192" s="234" t="s">
        <v>79</v>
      </c>
      <c r="AV192" s="12" t="s">
        <v>86</v>
      </c>
      <c r="AW192" s="12" t="s">
        <v>35</v>
      </c>
      <c r="AX192" s="12" t="s">
        <v>79</v>
      </c>
      <c r="AY192" s="234" t="s">
        <v>151</v>
      </c>
    </row>
    <row r="193" s="2" customFormat="1" ht="16.5" customHeight="1">
      <c r="A193" s="38"/>
      <c r="B193" s="39"/>
      <c r="C193" s="239" t="s">
        <v>164</v>
      </c>
      <c r="D193" s="239" t="s">
        <v>233</v>
      </c>
      <c r="E193" s="240" t="s">
        <v>1285</v>
      </c>
      <c r="F193" s="241" t="s">
        <v>1286</v>
      </c>
      <c r="G193" s="242" t="s">
        <v>359</v>
      </c>
      <c r="H193" s="243">
        <v>2.0299999999999998</v>
      </c>
      <c r="I193" s="244"/>
      <c r="J193" s="245">
        <f>ROUND(I193*H193,2)</f>
        <v>0</v>
      </c>
      <c r="K193" s="241" t="s">
        <v>19</v>
      </c>
      <c r="L193" s="246"/>
      <c r="M193" s="247" t="s">
        <v>19</v>
      </c>
      <c r="N193" s="248" t="s">
        <v>46</v>
      </c>
      <c r="O193" s="84"/>
      <c r="P193" s="215">
        <f>O193*H193</f>
        <v>0</v>
      </c>
      <c r="Q193" s="215">
        <v>0.00035</v>
      </c>
      <c r="R193" s="215">
        <f>Q193*H193</f>
        <v>0.00071049999999999998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184</v>
      </c>
      <c r="AT193" s="217" t="s">
        <v>233</v>
      </c>
      <c r="AU193" s="217" t="s">
        <v>79</v>
      </c>
      <c r="AY193" s="17" t="s">
        <v>151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150</v>
      </c>
      <c r="BK193" s="218">
        <f>ROUND(I193*H193,2)</f>
        <v>0</v>
      </c>
      <c r="BL193" s="17" t="s">
        <v>150</v>
      </c>
      <c r="BM193" s="217" t="s">
        <v>1287</v>
      </c>
    </row>
    <row r="194" s="2" customFormat="1">
      <c r="A194" s="38"/>
      <c r="B194" s="39"/>
      <c r="C194" s="40"/>
      <c r="D194" s="219" t="s">
        <v>157</v>
      </c>
      <c r="E194" s="40"/>
      <c r="F194" s="220" t="s">
        <v>1286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157</v>
      </c>
      <c r="AU194" s="17" t="s">
        <v>79</v>
      </c>
    </row>
    <row r="195" s="12" customFormat="1">
      <c r="A195" s="12"/>
      <c r="B195" s="224"/>
      <c r="C195" s="225"/>
      <c r="D195" s="219" t="s">
        <v>159</v>
      </c>
      <c r="E195" s="226" t="s">
        <v>556</v>
      </c>
      <c r="F195" s="227" t="s">
        <v>1288</v>
      </c>
      <c r="G195" s="225"/>
      <c r="H195" s="228">
        <v>2.0299999999999998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4" t="s">
        <v>159</v>
      </c>
      <c r="AU195" s="234" t="s">
        <v>79</v>
      </c>
      <c r="AV195" s="12" t="s">
        <v>86</v>
      </c>
      <c r="AW195" s="12" t="s">
        <v>35</v>
      </c>
      <c r="AX195" s="12" t="s">
        <v>79</v>
      </c>
      <c r="AY195" s="234" t="s">
        <v>151</v>
      </c>
    </row>
    <row r="196" s="2" customFormat="1" ht="16.5" customHeight="1">
      <c r="A196" s="38"/>
      <c r="B196" s="39"/>
      <c r="C196" s="239" t="s">
        <v>150</v>
      </c>
      <c r="D196" s="239" t="s">
        <v>233</v>
      </c>
      <c r="E196" s="240" t="s">
        <v>1289</v>
      </c>
      <c r="F196" s="241" t="s">
        <v>1290</v>
      </c>
      <c r="G196" s="242" t="s">
        <v>359</v>
      </c>
      <c r="H196" s="243">
        <v>2.0299999999999998</v>
      </c>
      <c r="I196" s="244"/>
      <c r="J196" s="245">
        <f>ROUND(I196*H196,2)</f>
        <v>0</v>
      </c>
      <c r="K196" s="241" t="s">
        <v>19</v>
      </c>
      <c r="L196" s="246"/>
      <c r="M196" s="247" t="s">
        <v>19</v>
      </c>
      <c r="N196" s="248" t="s">
        <v>46</v>
      </c>
      <c r="O196" s="84"/>
      <c r="P196" s="215">
        <f>O196*H196</f>
        <v>0</v>
      </c>
      <c r="Q196" s="215">
        <v>0.00044999999999999999</v>
      </c>
      <c r="R196" s="215">
        <f>Q196*H196</f>
        <v>0.00091349999999999992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184</v>
      </c>
      <c r="AT196" s="217" t="s">
        <v>233</v>
      </c>
      <c r="AU196" s="217" t="s">
        <v>79</v>
      </c>
      <c r="AY196" s="17" t="s">
        <v>151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150</v>
      </c>
      <c r="BK196" s="218">
        <f>ROUND(I196*H196,2)</f>
        <v>0</v>
      </c>
      <c r="BL196" s="17" t="s">
        <v>150</v>
      </c>
      <c r="BM196" s="217" t="s">
        <v>1291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1290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79</v>
      </c>
    </row>
    <row r="198" s="12" customFormat="1">
      <c r="A198" s="12"/>
      <c r="B198" s="224"/>
      <c r="C198" s="225"/>
      <c r="D198" s="219" t="s">
        <v>159</v>
      </c>
      <c r="E198" s="226" t="s">
        <v>578</v>
      </c>
      <c r="F198" s="227" t="s">
        <v>1292</v>
      </c>
      <c r="G198" s="225"/>
      <c r="H198" s="228">
        <v>2.0299999999999998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4" t="s">
        <v>159</v>
      </c>
      <c r="AU198" s="234" t="s">
        <v>79</v>
      </c>
      <c r="AV198" s="12" t="s">
        <v>86</v>
      </c>
      <c r="AW198" s="12" t="s">
        <v>35</v>
      </c>
      <c r="AX198" s="12" t="s">
        <v>79</v>
      </c>
      <c r="AY198" s="234" t="s">
        <v>151</v>
      </c>
    </row>
    <row r="199" s="2" customFormat="1" ht="16.5" customHeight="1">
      <c r="A199" s="38"/>
      <c r="B199" s="39"/>
      <c r="C199" s="239" t="s">
        <v>171</v>
      </c>
      <c r="D199" s="239" t="s">
        <v>233</v>
      </c>
      <c r="E199" s="240" t="s">
        <v>1293</v>
      </c>
      <c r="F199" s="241" t="s">
        <v>1294</v>
      </c>
      <c r="G199" s="242" t="s">
        <v>359</v>
      </c>
      <c r="H199" s="243">
        <v>3.0449999999999999</v>
      </c>
      <c r="I199" s="244"/>
      <c r="J199" s="245">
        <f>ROUND(I199*H199,2)</f>
        <v>0</v>
      </c>
      <c r="K199" s="241" t="s">
        <v>19</v>
      </c>
      <c r="L199" s="246"/>
      <c r="M199" s="247" t="s">
        <v>19</v>
      </c>
      <c r="N199" s="248" t="s">
        <v>46</v>
      </c>
      <c r="O199" s="84"/>
      <c r="P199" s="215">
        <f>O199*H199</f>
        <v>0</v>
      </c>
      <c r="Q199" s="215">
        <v>0.00029</v>
      </c>
      <c r="R199" s="215">
        <f>Q199*H199</f>
        <v>0.00088305000000000002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184</v>
      </c>
      <c r="AT199" s="217" t="s">
        <v>233</v>
      </c>
      <c r="AU199" s="217" t="s">
        <v>79</v>
      </c>
      <c r="AY199" s="17" t="s">
        <v>151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150</v>
      </c>
      <c r="BK199" s="218">
        <f>ROUND(I199*H199,2)</f>
        <v>0</v>
      </c>
      <c r="BL199" s="17" t="s">
        <v>150</v>
      </c>
      <c r="BM199" s="217" t="s">
        <v>1295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1294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79</v>
      </c>
    </row>
    <row r="201" s="12" customFormat="1">
      <c r="A201" s="12"/>
      <c r="B201" s="224"/>
      <c r="C201" s="225"/>
      <c r="D201" s="219" t="s">
        <v>159</v>
      </c>
      <c r="E201" s="226" t="s">
        <v>1096</v>
      </c>
      <c r="F201" s="227" t="s">
        <v>1296</v>
      </c>
      <c r="G201" s="225"/>
      <c r="H201" s="228">
        <v>3.0449999999999999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4" t="s">
        <v>159</v>
      </c>
      <c r="AU201" s="234" t="s">
        <v>79</v>
      </c>
      <c r="AV201" s="12" t="s">
        <v>86</v>
      </c>
      <c r="AW201" s="12" t="s">
        <v>35</v>
      </c>
      <c r="AX201" s="12" t="s">
        <v>79</v>
      </c>
      <c r="AY201" s="234" t="s">
        <v>151</v>
      </c>
    </row>
    <row r="202" s="2" customFormat="1" ht="16.5" customHeight="1">
      <c r="A202" s="38"/>
      <c r="B202" s="39"/>
      <c r="C202" s="239" t="s">
        <v>176</v>
      </c>
      <c r="D202" s="239" t="s">
        <v>233</v>
      </c>
      <c r="E202" s="240" t="s">
        <v>1297</v>
      </c>
      <c r="F202" s="241" t="s">
        <v>1298</v>
      </c>
      <c r="G202" s="242" t="s">
        <v>359</v>
      </c>
      <c r="H202" s="243">
        <v>3.0449999999999999</v>
      </c>
      <c r="I202" s="244"/>
      <c r="J202" s="245">
        <f>ROUND(I202*H202,2)</f>
        <v>0</v>
      </c>
      <c r="K202" s="241" t="s">
        <v>19</v>
      </c>
      <c r="L202" s="246"/>
      <c r="M202" s="247" t="s">
        <v>19</v>
      </c>
      <c r="N202" s="248" t="s">
        <v>46</v>
      </c>
      <c r="O202" s="84"/>
      <c r="P202" s="215">
        <f>O202*H202</f>
        <v>0</v>
      </c>
      <c r="Q202" s="215">
        <v>0.001</v>
      </c>
      <c r="R202" s="215">
        <f>Q202*H202</f>
        <v>0.003045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184</v>
      </c>
      <c r="AT202" s="217" t="s">
        <v>233</v>
      </c>
      <c r="AU202" s="217" t="s">
        <v>79</v>
      </c>
      <c r="AY202" s="17" t="s">
        <v>151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150</v>
      </c>
      <c r="BK202" s="218">
        <f>ROUND(I202*H202,2)</f>
        <v>0</v>
      </c>
      <c r="BL202" s="17" t="s">
        <v>150</v>
      </c>
      <c r="BM202" s="217" t="s">
        <v>1299</v>
      </c>
    </row>
    <row r="203" s="2" customFormat="1">
      <c r="A203" s="38"/>
      <c r="B203" s="39"/>
      <c r="C203" s="40"/>
      <c r="D203" s="219" t="s">
        <v>157</v>
      </c>
      <c r="E203" s="40"/>
      <c r="F203" s="220" t="s">
        <v>1298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157</v>
      </c>
      <c r="AU203" s="17" t="s">
        <v>79</v>
      </c>
    </row>
    <row r="204" s="12" customFormat="1">
      <c r="A204" s="12"/>
      <c r="B204" s="224"/>
      <c r="C204" s="225"/>
      <c r="D204" s="219" t="s">
        <v>159</v>
      </c>
      <c r="E204" s="226" t="s">
        <v>669</v>
      </c>
      <c r="F204" s="227" t="s">
        <v>1300</v>
      </c>
      <c r="G204" s="225"/>
      <c r="H204" s="228">
        <v>3.0449999999999999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4" t="s">
        <v>159</v>
      </c>
      <c r="AU204" s="234" t="s">
        <v>79</v>
      </c>
      <c r="AV204" s="12" t="s">
        <v>86</v>
      </c>
      <c r="AW204" s="12" t="s">
        <v>35</v>
      </c>
      <c r="AX204" s="12" t="s">
        <v>79</v>
      </c>
      <c r="AY204" s="234" t="s">
        <v>151</v>
      </c>
    </row>
    <row r="205" s="2" customFormat="1" ht="16.5" customHeight="1">
      <c r="A205" s="38"/>
      <c r="B205" s="39"/>
      <c r="C205" s="239" t="s">
        <v>180</v>
      </c>
      <c r="D205" s="239" t="s">
        <v>233</v>
      </c>
      <c r="E205" s="240" t="s">
        <v>1301</v>
      </c>
      <c r="F205" s="241" t="s">
        <v>1302</v>
      </c>
      <c r="G205" s="242" t="s">
        <v>310</v>
      </c>
      <c r="H205" s="243">
        <v>8.1199999999999992</v>
      </c>
      <c r="I205" s="244"/>
      <c r="J205" s="245">
        <f>ROUND(I205*H205,2)</f>
        <v>0</v>
      </c>
      <c r="K205" s="241" t="s">
        <v>19</v>
      </c>
      <c r="L205" s="246"/>
      <c r="M205" s="247" t="s">
        <v>19</v>
      </c>
      <c r="N205" s="248" t="s">
        <v>46</v>
      </c>
      <c r="O205" s="84"/>
      <c r="P205" s="215">
        <f>O205*H205</f>
        <v>0</v>
      </c>
      <c r="Q205" s="215">
        <v>0.00042000000000000002</v>
      </c>
      <c r="R205" s="215">
        <f>Q205*H205</f>
        <v>0.0034103999999999996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184</v>
      </c>
      <c r="AT205" s="217" t="s">
        <v>233</v>
      </c>
      <c r="AU205" s="217" t="s">
        <v>79</v>
      </c>
      <c r="AY205" s="17" t="s">
        <v>151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150</v>
      </c>
      <c r="BK205" s="218">
        <f>ROUND(I205*H205,2)</f>
        <v>0</v>
      </c>
      <c r="BL205" s="17" t="s">
        <v>150</v>
      </c>
      <c r="BM205" s="217" t="s">
        <v>1303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1302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79</v>
      </c>
    </row>
    <row r="207" s="12" customFormat="1">
      <c r="A207" s="12"/>
      <c r="B207" s="224"/>
      <c r="C207" s="225"/>
      <c r="D207" s="219" t="s">
        <v>159</v>
      </c>
      <c r="E207" s="226" t="s">
        <v>602</v>
      </c>
      <c r="F207" s="227" t="s">
        <v>1304</v>
      </c>
      <c r="G207" s="225"/>
      <c r="H207" s="228">
        <v>8.1199999999999992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4" t="s">
        <v>159</v>
      </c>
      <c r="AU207" s="234" t="s">
        <v>79</v>
      </c>
      <c r="AV207" s="12" t="s">
        <v>86</v>
      </c>
      <c r="AW207" s="12" t="s">
        <v>35</v>
      </c>
      <c r="AX207" s="12" t="s">
        <v>79</v>
      </c>
      <c r="AY207" s="234" t="s">
        <v>151</v>
      </c>
    </row>
    <row r="208" s="2" customFormat="1" ht="16.5" customHeight="1">
      <c r="A208" s="38"/>
      <c r="B208" s="39"/>
      <c r="C208" s="239" t="s">
        <v>184</v>
      </c>
      <c r="D208" s="239" t="s">
        <v>233</v>
      </c>
      <c r="E208" s="240" t="s">
        <v>1305</v>
      </c>
      <c r="F208" s="241" t="s">
        <v>1306</v>
      </c>
      <c r="G208" s="242" t="s">
        <v>359</v>
      </c>
      <c r="H208" s="243">
        <v>1</v>
      </c>
      <c r="I208" s="244"/>
      <c r="J208" s="245">
        <f>ROUND(I208*H208,2)</f>
        <v>0</v>
      </c>
      <c r="K208" s="241" t="s">
        <v>19</v>
      </c>
      <c r="L208" s="246"/>
      <c r="M208" s="247" t="s">
        <v>19</v>
      </c>
      <c r="N208" s="248" t="s">
        <v>46</v>
      </c>
      <c r="O208" s="84"/>
      <c r="P208" s="215">
        <f>O208*H208</f>
        <v>0</v>
      </c>
      <c r="Q208" s="215">
        <v>0.035000000000000003</v>
      </c>
      <c r="R208" s="215">
        <f>Q208*H208</f>
        <v>0.035000000000000003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184</v>
      </c>
      <c r="AT208" s="217" t="s">
        <v>233</v>
      </c>
      <c r="AU208" s="217" t="s">
        <v>79</v>
      </c>
      <c r="AY208" s="17" t="s">
        <v>151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150</v>
      </c>
      <c r="BK208" s="218">
        <f>ROUND(I208*H208,2)</f>
        <v>0</v>
      </c>
      <c r="BL208" s="17" t="s">
        <v>150</v>
      </c>
      <c r="BM208" s="217" t="s">
        <v>1307</v>
      </c>
    </row>
    <row r="209" s="2" customFormat="1">
      <c r="A209" s="38"/>
      <c r="B209" s="39"/>
      <c r="C209" s="40"/>
      <c r="D209" s="219" t="s">
        <v>157</v>
      </c>
      <c r="E209" s="40"/>
      <c r="F209" s="220" t="s">
        <v>1306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157</v>
      </c>
      <c r="AU209" s="17" t="s">
        <v>79</v>
      </c>
    </row>
    <row r="210" s="2" customFormat="1" ht="16.5" customHeight="1">
      <c r="A210" s="38"/>
      <c r="B210" s="39"/>
      <c r="C210" s="239" t="s">
        <v>188</v>
      </c>
      <c r="D210" s="239" t="s">
        <v>233</v>
      </c>
      <c r="E210" s="240" t="s">
        <v>1308</v>
      </c>
      <c r="F210" s="241" t="s">
        <v>1309</v>
      </c>
      <c r="G210" s="242" t="s">
        <v>359</v>
      </c>
      <c r="H210" s="243">
        <v>6</v>
      </c>
      <c r="I210" s="244"/>
      <c r="J210" s="245">
        <f>ROUND(I210*H210,2)</f>
        <v>0</v>
      </c>
      <c r="K210" s="241" t="s">
        <v>19</v>
      </c>
      <c r="L210" s="246"/>
      <c r="M210" s="247" t="s">
        <v>19</v>
      </c>
      <c r="N210" s="248" t="s">
        <v>46</v>
      </c>
      <c r="O210" s="84"/>
      <c r="P210" s="215">
        <f>O210*H210</f>
        <v>0</v>
      </c>
      <c r="Q210" s="215">
        <v>0.080000000000000002</v>
      </c>
      <c r="R210" s="215">
        <f>Q210*H210</f>
        <v>0.47999999999999998</v>
      </c>
      <c r="S210" s="215">
        <v>0</v>
      </c>
      <c r="T210" s="21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7" t="s">
        <v>184</v>
      </c>
      <c r="AT210" s="217" t="s">
        <v>233</v>
      </c>
      <c r="AU210" s="217" t="s">
        <v>79</v>
      </c>
      <c r="AY210" s="17" t="s">
        <v>151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7" t="s">
        <v>150</v>
      </c>
      <c r="BK210" s="218">
        <f>ROUND(I210*H210,2)</f>
        <v>0</v>
      </c>
      <c r="BL210" s="17" t="s">
        <v>150</v>
      </c>
      <c r="BM210" s="217" t="s">
        <v>1310</v>
      </c>
    </row>
    <row r="211" s="2" customFormat="1">
      <c r="A211" s="38"/>
      <c r="B211" s="39"/>
      <c r="C211" s="40"/>
      <c r="D211" s="219" t="s">
        <v>157</v>
      </c>
      <c r="E211" s="40"/>
      <c r="F211" s="220" t="s">
        <v>1309</v>
      </c>
      <c r="G211" s="40"/>
      <c r="H211" s="40"/>
      <c r="I211" s="221"/>
      <c r="J211" s="40"/>
      <c r="K211" s="40"/>
      <c r="L211" s="44"/>
      <c r="M211" s="222"/>
      <c r="N211" s="223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157</v>
      </c>
      <c r="AU211" s="17" t="s">
        <v>79</v>
      </c>
    </row>
    <row r="212" s="12" customFormat="1">
      <c r="A212" s="12"/>
      <c r="B212" s="224"/>
      <c r="C212" s="225"/>
      <c r="D212" s="219" t="s">
        <v>159</v>
      </c>
      <c r="E212" s="226" t="s">
        <v>641</v>
      </c>
      <c r="F212" s="227" t="s">
        <v>1311</v>
      </c>
      <c r="G212" s="225"/>
      <c r="H212" s="228">
        <v>6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4" t="s">
        <v>159</v>
      </c>
      <c r="AU212" s="234" t="s">
        <v>79</v>
      </c>
      <c r="AV212" s="12" t="s">
        <v>86</v>
      </c>
      <c r="AW212" s="12" t="s">
        <v>35</v>
      </c>
      <c r="AX212" s="12" t="s">
        <v>79</v>
      </c>
      <c r="AY212" s="234" t="s">
        <v>151</v>
      </c>
    </row>
    <row r="213" s="2" customFormat="1" ht="16.5" customHeight="1">
      <c r="A213" s="38"/>
      <c r="B213" s="39"/>
      <c r="C213" s="239" t="s">
        <v>194</v>
      </c>
      <c r="D213" s="239" t="s">
        <v>233</v>
      </c>
      <c r="E213" s="240" t="s">
        <v>1312</v>
      </c>
      <c r="F213" s="241" t="s">
        <v>1313</v>
      </c>
      <c r="G213" s="242" t="s">
        <v>359</v>
      </c>
      <c r="H213" s="243">
        <v>3.0299999999999998</v>
      </c>
      <c r="I213" s="244"/>
      <c r="J213" s="245">
        <f>ROUND(I213*H213,2)</f>
        <v>0</v>
      </c>
      <c r="K213" s="241" t="s">
        <v>19</v>
      </c>
      <c r="L213" s="246"/>
      <c r="M213" s="247" t="s">
        <v>19</v>
      </c>
      <c r="N213" s="248" t="s">
        <v>46</v>
      </c>
      <c r="O213" s="84"/>
      <c r="P213" s="215">
        <f>O213*H213</f>
        <v>0</v>
      </c>
      <c r="Q213" s="215">
        <v>0.50600000000000001</v>
      </c>
      <c r="R213" s="215">
        <f>Q213*H213</f>
        <v>1.53318</v>
      </c>
      <c r="S213" s="215">
        <v>0</v>
      </c>
      <c r="T213" s="21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7" t="s">
        <v>184</v>
      </c>
      <c r="AT213" s="217" t="s">
        <v>233</v>
      </c>
      <c r="AU213" s="217" t="s">
        <v>79</v>
      </c>
      <c r="AY213" s="17" t="s">
        <v>151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7" t="s">
        <v>150</v>
      </c>
      <c r="BK213" s="218">
        <f>ROUND(I213*H213,2)</f>
        <v>0</v>
      </c>
      <c r="BL213" s="17" t="s">
        <v>150</v>
      </c>
      <c r="BM213" s="217" t="s">
        <v>1314</v>
      </c>
    </row>
    <row r="214" s="2" customFormat="1">
      <c r="A214" s="38"/>
      <c r="B214" s="39"/>
      <c r="C214" s="40"/>
      <c r="D214" s="219" t="s">
        <v>157</v>
      </c>
      <c r="E214" s="40"/>
      <c r="F214" s="220" t="s">
        <v>1313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157</v>
      </c>
      <c r="AU214" s="17" t="s">
        <v>79</v>
      </c>
    </row>
    <row r="215" s="12" customFormat="1">
      <c r="A215" s="12"/>
      <c r="B215" s="224"/>
      <c r="C215" s="225"/>
      <c r="D215" s="219" t="s">
        <v>159</v>
      </c>
      <c r="E215" s="226" t="s">
        <v>649</v>
      </c>
      <c r="F215" s="227" t="s">
        <v>1315</v>
      </c>
      <c r="G215" s="225"/>
      <c r="H215" s="228">
        <v>3.0299999999999998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4" t="s">
        <v>159</v>
      </c>
      <c r="AU215" s="234" t="s">
        <v>79</v>
      </c>
      <c r="AV215" s="12" t="s">
        <v>86</v>
      </c>
      <c r="AW215" s="12" t="s">
        <v>35</v>
      </c>
      <c r="AX215" s="12" t="s">
        <v>79</v>
      </c>
      <c r="AY215" s="234" t="s">
        <v>151</v>
      </c>
    </row>
    <row r="216" s="2" customFormat="1" ht="16.5" customHeight="1">
      <c r="A216" s="38"/>
      <c r="B216" s="39"/>
      <c r="C216" s="239" t="s">
        <v>198</v>
      </c>
      <c r="D216" s="239" t="s">
        <v>233</v>
      </c>
      <c r="E216" s="240" t="s">
        <v>1316</v>
      </c>
      <c r="F216" s="241" t="s">
        <v>1317</v>
      </c>
      <c r="G216" s="242" t="s">
        <v>359</v>
      </c>
      <c r="H216" s="243">
        <v>2.02</v>
      </c>
      <c r="I216" s="244"/>
      <c r="J216" s="245">
        <f>ROUND(I216*H216,2)</f>
        <v>0</v>
      </c>
      <c r="K216" s="241" t="s">
        <v>19</v>
      </c>
      <c r="L216" s="246"/>
      <c r="M216" s="247" t="s">
        <v>19</v>
      </c>
      <c r="N216" s="248" t="s">
        <v>46</v>
      </c>
      <c r="O216" s="84"/>
      <c r="P216" s="215">
        <f>O216*H216</f>
        <v>0</v>
      </c>
      <c r="Q216" s="215">
        <v>1.0129999999999999</v>
      </c>
      <c r="R216" s="215">
        <f>Q216*H216</f>
        <v>2.0462599999999997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184</v>
      </c>
      <c r="AT216" s="217" t="s">
        <v>233</v>
      </c>
      <c r="AU216" s="217" t="s">
        <v>79</v>
      </c>
      <c r="AY216" s="17" t="s">
        <v>151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150</v>
      </c>
      <c r="BK216" s="218">
        <f>ROUND(I216*H216,2)</f>
        <v>0</v>
      </c>
      <c r="BL216" s="17" t="s">
        <v>150</v>
      </c>
      <c r="BM216" s="217" t="s">
        <v>1318</v>
      </c>
    </row>
    <row r="217" s="2" customFormat="1">
      <c r="A217" s="38"/>
      <c r="B217" s="39"/>
      <c r="C217" s="40"/>
      <c r="D217" s="219" t="s">
        <v>157</v>
      </c>
      <c r="E217" s="40"/>
      <c r="F217" s="220" t="s">
        <v>1317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157</v>
      </c>
      <c r="AU217" s="17" t="s">
        <v>79</v>
      </c>
    </row>
    <row r="218" s="12" customFormat="1">
      <c r="A218" s="12"/>
      <c r="B218" s="224"/>
      <c r="C218" s="225"/>
      <c r="D218" s="219" t="s">
        <v>159</v>
      </c>
      <c r="E218" s="226" t="s">
        <v>651</v>
      </c>
      <c r="F218" s="227" t="s">
        <v>1319</v>
      </c>
      <c r="G218" s="225"/>
      <c r="H218" s="228">
        <v>2.02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4" t="s">
        <v>159</v>
      </c>
      <c r="AU218" s="234" t="s">
        <v>79</v>
      </c>
      <c r="AV218" s="12" t="s">
        <v>86</v>
      </c>
      <c r="AW218" s="12" t="s">
        <v>35</v>
      </c>
      <c r="AX218" s="12" t="s">
        <v>79</v>
      </c>
      <c r="AY218" s="234" t="s">
        <v>151</v>
      </c>
    </row>
    <row r="219" s="2" customFormat="1" ht="16.5" customHeight="1">
      <c r="A219" s="38"/>
      <c r="B219" s="39"/>
      <c r="C219" s="239" t="s">
        <v>202</v>
      </c>
      <c r="D219" s="239" t="s">
        <v>233</v>
      </c>
      <c r="E219" s="240" t="s">
        <v>1320</v>
      </c>
      <c r="F219" s="241" t="s">
        <v>1321</v>
      </c>
      <c r="G219" s="242" t="s">
        <v>359</v>
      </c>
      <c r="H219" s="243">
        <v>1.01</v>
      </c>
      <c r="I219" s="244"/>
      <c r="J219" s="245">
        <f>ROUND(I219*H219,2)</f>
        <v>0</v>
      </c>
      <c r="K219" s="241" t="s">
        <v>19</v>
      </c>
      <c r="L219" s="246"/>
      <c r="M219" s="247" t="s">
        <v>19</v>
      </c>
      <c r="N219" s="248" t="s">
        <v>46</v>
      </c>
      <c r="O219" s="84"/>
      <c r="P219" s="215">
        <f>O219*H219</f>
        <v>0</v>
      </c>
      <c r="Q219" s="215">
        <v>0.58499999999999996</v>
      </c>
      <c r="R219" s="215">
        <f>Q219*H219</f>
        <v>0.59084999999999999</v>
      </c>
      <c r="S219" s="215">
        <v>0</v>
      </c>
      <c r="T219" s="21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7" t="s">
        <v>184</v>
      </c>
      <c r="AT219" s="217" t="s">
        <v>233</v>
      </c>
      <c r="AU219" s="217" t="s">
        <v>79</v>
      </c>
      <c r="AY219" s="17" t="s">
        <v>151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7" t="s">
        <v>150</v>
      </c>
      <c r="BK219" s="218">
        <f>ROUND(I219*H219,2)</f>
        <v>0</v>
      </c>
      <c r="BL219" s="17" t="s">
        <v>150</v>
      </c>
      <c r="BM219" s="217" t="s">
        <v>1322</v>
      </c>
    </row>
    <row r="220" s="2" customFormat="1">
      <c r="A220" s="38"/>
      <c r="B220" s="39"/>
      <c r="C220" s="40"/>
      <c r="D220" s="219" t="s">
        <v>157</v>
      </c>
      <c r="E220" s="40"/>
      <c r="F220" s="220" t="s">
        <v>1321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157</v>
      </c>
      <c r="AU220" s="17" t="s">
        <v>79</v>
      </c>
    </row>
    <row r="221" s="12" customFormat="1">
      <c r="A221" s="12"/>
      <c r="B221" s="224"/>
      <c r="C221" s="225"/>
      <c r="D221" s="219" t="s">
        <v>159</v>
      </c>
      <c r="E221" s="226" t="s">
        <v>605</v>
      </c>
      <c r="F221" s="227" t="s">
        <v>1323</v>
      </c>
      <c r="G221" s="225"/>
      <c r="H221" s="228">
        <v>1.01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4" t="s">
        <v>159</v>
      </c>
      <c r="AU221" s="234" t="s">
        <v>79</v>
      </c>
      <c r="AV221" s="12" t="s">
        <v>86</v>
      </c>
      <c r="AW221" s="12" t="s">
        <v>35</v>
      </c>
      <c r="AX221" s="12" t="s">
        <v>79</v>
      </c>
      <c r="AY221" s="234" t="s">
        <v>151</v>
      </c>
    </row>
    <row r="222" s="2" customFormat="1" ht="16.5" customHeight="1">
      <c r="A222" s="38"/>
      <c r="B222" s="39"/>
      <c r="C222" s="239" t="s">
        <v>206</v>
      </c>
      <c r="D222" s="239" t="s">
        <v>233</v>
      </c>
      <c r="E222" s="240" t="s">
        <v>1324</v>
      </c>
      <c r="F222" s="241" t="s">
        <v>1325</v>
      </c>
      <c r="G222" s="242" t="s">
        <v>359</v>
      </c>
      <c r="H222" s="243">
        <v>2.02</v>
      </c>
      <c r="I222" s="244"/>
      <c r="J222" s="245">
        <f>ROUND(I222*H222,2)</f>
        <v>0</v>
      </c>
      <c r="K222" s="241" t="s">
        <v>19</v>
      </c>
      <c r="L222" s="246"/>
      <c r="M222" s="247" t="s">
        <v>19</v>
      </c>
      <c r="N222" s="248" t="s">
        <v>46</v>
      </c>
      <c r="O222" s="84"/>
      <c r="P222" s="215">
        <f>O222*H222</f>
        <v>0</v>
      </c>
      <c r="Q222" s="215">
        <v>0.44900000000000001</v>
      </c>
      <c r="R222" s="215">
        <f>Q222*H222</f>
        <v>0.90698000000000001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184</v>
      </c>
      <c r="AT222" s="217" t="s">
        <v>233</v>
      </c>
      <c r="AU222" s="217" t="s">
        <v>79</v>
      </c>
      <c r="AY222" s="17" t="s">
        <v>151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150</v>
      </c>
      <c r="BK222" s="218">
        <f>ROUND(I222*H222,2)</f>
        <v>0</v>
      </c>
      <c r="BL222" s="17" t="s">
        <v>150</v>
      </c>
      <c r="BM222" s="217" t="s">
        <v>1326</v>
      </c>
    </row>
    <row r="223" s="2" customFormat="1">
      <c r="A223" s="38"/>
      <c r="B223" s="39"/>
      <c r="C223" s="40"/>
      <c r="D223" s="219" t="s">
        <v>157</v>
      </c>
      <c r="E223" s="40"/>
      <c r="F223" s="220" t="s">
        <v>1325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157</v>
      </c>
      <c r="AU223" s="17" t="s">
        <v>79</v>
      </c>
    </row>
    <row r="224" s="12" customFormat="1">
      <c r="A224" s="12"/>
      <c r="B224" s="224"/>
      <c r="C224" s="225"/>
      <c r="D224" s="219" t="s">
        <v>159</v>
      </c>
      <c r="E224" s="226" t="s">
        <v>610</v>
      </c>
      <c r="F224" s="227" t="s">
        <v>1327</v>
      </c>
      <c r="G224" s="225"/>
      <c r="H224" s="228">
        <v>2.02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4" t="s">
        <v>159</v>
      </c>
      <c r="AU224" s="234" t="s">
        <v>79</v>
      </c>
      <c r="AV224" s="12" t="s">
        <v>86</v>
      </c>
      <c r="AW224" s="12" t="s">
        <v>35</v>
      </c>
      <c r="AX224" s="12" t="s">
        <v>79</v>
      </c>
      <c r="AY224" s="234" t="s">
        <v>151</v>
      </c>
    </row>
    <row r="225" s="2" customFormat="1" ht="16.5" customHeight="1">
      <c r="A225" s="38"/>
      <c r="B225" s="39"/>
      <c r="C225" s="239" t="s">
        <v>210</v>
      </c>
      <c r="D225" s="239" t="s">
        <v>233</v>
      </c>
      <c r="E225" s="240" t="s">
        <v>1328</v>
      </c>
      <c r="F225" s="241" t="s">
        <v>1329</v>
      </c>
      <c r="G225" s="242" t="s">
        <v>359</v>
      </c>
      <c r="H225" s="243">
        <v>4</v>
      </c>
      <c r="I225" s="244"/>
      <c r="J225" s="245">
        <f>ROUND(I225*H225,2)</f>
        <v>0</v>
      </c>
      <c r="K225" s="241" t="s">
        <v>19</v>
      </c>
      <c r="L225" s="246"/>
      <c r="M225" s="247" t="s">
        <v>19</v>
      </c>
      <c r="N225" s="248" t="s">
        <v>46</v>
      </c>
      <c r="O225" s="84"/>
      <c r="P225" s="215">
        <f>O225*H225</f>
        <v>0</v>
      </c>
      <c r="Q225" s="215">
        <v>0.002</v>
      </c>
      <c r="R225" s="215">
        <f>Q225*H225</f>
        <v>0.0080000000000000002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184</v>
      </c>
      <c r="AT225" s="217" t="s">
        <v>233</v>
      </c>
      <c r="AU225" s="217" t="s">
        <v>79</v>
      </c>
      <c r="AY225" s="17" t="s">
        <v>151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150</v>
      </c>
      <c r="BK225" s="218">
        <f>ROUND(I225*H225,2)</f>
        <v>0</v>
      </c>
      <c r="BL225" s="17" t="s">
        <v>150</v>
      </c>
      <c r="BM225" s="217" t="s">
        <v>1330</v>
      </c>
    </row>
    <row r="226" s="2" customFormat="1">
      <c r="A226" s="38"/>
      <c r="B226" s="39"/>
      <c r="C226" s="40"/>
      <c r="D226" s="219" t="s">
        <v>157</v>
      </c>
      <c r="E226" s="40"/>
      <c r="F226" s="220" t="s">
        <v>1329</v>
      </c>
      <c r="G226" s="40"/>
      <c r="H226" s="40"/>
      <c r="I226" s="221"/>
      <c r="J226" s="40"/>
      <c r="K226" s="40"/>
      <c r="L226" s="44"/>
      <c r="M226" s="222"/>
      <c r="N226" s="22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157</v>
      </c>
      <c r="AU226" s="17" t="s">
        <v>79</v>
      </c>
    </row>
    <row r="227" s="2" customFormat="1" ht="21.75" customHeight="1">
      <c r="A227" s="38"/>
      <c r="B227" s="39"/>
      <c r="C227" s="206" t="s">
        <v>214</v>
      </c>
      <c r="D227" s="206" t="s">
        <v>152</v>
      </c>
      <c r="E227" s="207" t="s">
        <v>1331</v>
      </c>
      <c r="F227" s="208" t="s">
        <v>1332</v>
      </c>
      <c r="G227" s="209" t="s">
        <v>310</v>
      </c>
      <c r="H227" s="210">
        <v>8</v>
      </c>
      <c r="I227" s="211"/>
      <c r="J227" s="212">
        <f>ROUND(I227*H227,2)</f>
        <v>0</v>
      </c>
      <c r="K227" s="208" t="s">
        <v>19</v>
      </c>
      <c r="L227" s="44"/>
      <c r="M227" s="213" t="s">
        <v>19</v>
      </c>
      <c r="N227" s="214" t="s">
        <v>46</v>
      </c>
      <c r="O227" s="84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7" t="s">
        <v>150</v>
      </c>
      <c r="AT227" s="217" t="s">
        <v>152</v>
      </c>
      <c r="AU227" s="217" t="s">
        <v>79</v>
      </c>
      <c r="AY227" s="17" t="s">
        <v>151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7" t="s">
        <v>150</v>
      </c>
      <c r="BK227" s="218">
        <f>ROUND(I227*H227,2)</f>
        <v>0</v>
      </c>
      <c r="BL227" s="17" t="s">
        <v>150</v>
      </c>
      <c r="BM227" s="217" t="s">
        <v>1333</v>
      </c>
    </row>
    <row r="228" s="2" customFormat="1">
      <c r="A228" s="38"/>
      <c r="B228" s="39"/>
      <c r="C228" s="40"/>
      <c r="D228" s="219" t="s">
        <v>157</v>
      </c>
      <c r="E228" s="40"/>
      <c r="F228" s="220" t="s">
        <v>1332</v>
      </c>
      <c r="G228" s="40"/>
      <c r="H228" s="40"/>
      <c r="I228" s="221"/>
      <c r="J228" s="40"/>
      <c r="K228" s="40"/>
      <c r="L228" s="44"/>
      <c r="M228" s="222"/>
      <c r="N228" s="223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157</v>
      </c>
      <c r="AU228" s="17" t="s">
        <v>79</v>
      </c>
    </row>
    <row r="229" s="12" customFormat="1">
      <c r="A229" s="12"/>
      <c r="B229" s="224"/>
      <c r="C229" s="225"/>
      <c r="D229" s="219" t="s">
        <v>159</v>
      </c>
      <c r="E229" s="226" t="s">
        <v>597</v>
      </c>
      <c r="F229" s="227" t="s">
        <v>1334</v>
      </c>
      <c r="G229" s="225"/>
      <c r="H229" s="228">
        <v>8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4" t="s">
        <v>159</v>
      </c>
      <c r="AU229" s="234" t="s">
        <v>79</v>
      </c>
      <c r="AV229" s="12" t="s">
        <v>86</v>
      </c>
      <c r="AW229" s="12" t="s">
        <v>35</v>
      </c>
      <c r="AX229" s="12" t="s">
        <v>79</v>
      </c>
      <c r="AY229" s="234" t="s">
        <v>151</v>
      </c>
    </row>
    <row r="230" s="2" customFormat="1" ht="16.5" customHeight="1">
      <c r="A230" s="38"/>
      <c r="B230" s="39"/>
      <c r="C230" s="206" t="s">
        <v>218</v>
      </c>
      <c r="D230" s="206" t="s">
        <v>152</v>
      </c>
      <c r="E230" s="207" t="s">
        <v>1335</v>
      </c>
      <c r="F230" s="208" t="s">
        <v>1336</v>
      </c>
      <c r="G230" s="209" t="s">
        <v>310</v>
      </c>
      <c r="H230" s="210">
        <v>34</v>
      </c>
      <c r="I230" s="211"/>
      <c r="J230" s="212">
        <f>ROUND(I230*H230,2)</f>
        <v>0</v>
      </c>
      <c r="K230" s="208" t="s">
        <v>19</v>
      </c>
      <c r="L230" s="44"/>
      <c r="M230" s="213" t="s">
        <v>19</v>
      </c>
      <c r="N230" s="214" t="s">
        <v>46</v>
      </c>
      <c r="O230" s="84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150</v>
      </c>
      <c r="AT230" s="217" t="s">
        <v>152</v>
      </c>
      <c r="AU230" s="217" t="s">
        <v>79</v>
      </c>
      <c r="AY230" s="17" t="s">
        <v>151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150</v>
      </c>
      <c r="BK230" s="218">
        <f>ROUND(I230*H230,2)</f>
        <v>0</v>
      </c>
      <c r="BL230" s="17" t="s">
        <v>150</v>
      </c>
      <c r="BM230" s="217" t="s">
        <v>1337</v>
      </c>
    </row>
    <row r="231" s="2" customFormat="1">
      <c r="A231" s="38"/>
      <c r="B231" s="39"/>
      <c r="C231" s="40"/>
      <c r="D231" s="219" t="s">
        <v>157</v>
      </c>
      <c r="E231" s="40"/>
      <c r="F231" s="220" t="s">
        <v>1336</v>
      </c>
      <c r="G231" s="40"/>
      <c r="H231" s="40"/>
      <c r="I231" s="221"/>
      <c r="J231" s="40"/>
      <c r="K231" s="40"/>
      <c r="L231" s="44"/>
      <c r="M231" s="222"/>
      <c r="N231" s="22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157</v>
      </c>
      <c r="AU231" s="17" t="s">
        <v>79</v>
      </c>
    </row>
    <row r="232" s="2" customFormat="1" ht="16.5" customHeight="1">
      <c r="A232" s="38"/>
      <c r="B232" s="39"/>
      <c r="C232" s="206" t="s">
        <v>222</v>
      </c>
      <c r="D232" s="206" t="s">
        <v>152</v>
      </c>
      <c r="E232" s="207" t="s">
        <v>1338</v>
      </c>
      <c r="F232" s="208" t="s">
        <v>1339</v>
      </c>
      <c r="G232" s="209" t="s">
        <v>310</v>
      </c>
      <c r="H232" s="210">
        <v>6</v>
      </c>
      <c r="I232" s="211"/>
      <c r="J232" s="212">
        <f>ROUND(I232*H232,2)</f>
        <v>0</v>
      </c>
      <c r="K232" s="208" t="s">
        <v>19</v>
      </c>
      <c r="L232" s="44"/>
      <c r="M232" s="213" t="s">
        <v>19</v>
      </c>
      <c r="N232" s="214" t="s">
        <v>46</v>
      </c>
      <c r="O232" s="84"/>
      <c r="P232" s="215">
        <f>O232*H232</f>
        <v>0</v>
      </c>
      <c r="Q232" s="215">
        <v>0.00183</v>
      </c>
      <c r="R232" s="215">
        <f>Q232*H232</f>
        <v>0.01098</v>
      </c>
      <c r="S232" s="215">
        <v>0</v>
      </c>
      <c r="T232" s="21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7" t="s">
        <v>150</v>
      </c>
      <c r="AT232" s="217" t="s">
        <v>152</v>
      </c>
      <c r="AU232" s="217" t="s">
        <v>79</v>
      </c>
      <c r="AY232" s="17" t="s">
        <v>151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7" t="s">
        <v>150</v>
      </c>
      <c r="BK232" s="218">
        <f>ROUND(I232*H232,2)</f>
        <v>0</v>
      </c>
      <c r="BL232" s="17" t="s">
        <v>150</v>
      </c>
      <c r="BM232" s="217" t="s">
        <v>1340</v>
      </c>
    </row>
    <row r="233" s="2" customFormat="1">
      <c r="A233" s="38"/>
      <c r="B233" s="39"/>
      <c r="C233" s="40"/>
      <c r="D233" s="219" t="s">
        <v>157</v>
      </c>
      <c r="E233" s="40"/>
      <c r="F233" s="220" t="s">
        <v>1339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157</v>
      </c>
      <c r="AU233" s="17" t="s">
        <v>79</v>
      </c>
    </row>
    <row r="234" s="12" customFormat="1">
      <c r="A234" s="12"/>
      <c r="B234" s="224"/>
      <c r="C234" s="225"/>
      <c r="D234" s="219" t="s">
        <v>159</v>
      </c>
      <c r="E234" s="226" t="s">
        <v>564</v>
      </c>
      <c r="F234" s="227" t="s">
        <v>1341</v>
      </c>
      <c r="G234" s="225"/>
      <c r="H234" s="228">
        <v>6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4" t="s">
        <v>159</v>
      </c>
      <c r="AU234" s="234" t="s">
        <v>79</v>
      </c>
      <c r="AV234" s="12" t="s">
        <v>86</v>
      </c>
      <c r="AW234" s="12" t="s">
        <v>35</v>
      </c>
      <c r="AX234" s="12" t="s">
        <v>79</v>
      </c>
      <c r="AY234" s="234" t="s">
        <v>151</v>
      </c>
    </row>
    <row r="235" s="2" customFormat="1" ht="16.5" customHeight="1">
      <c r="A235" s="38"/>
      <c r="B235" s="39"/>
      <c r="C235" s="206" t="s">
        <v>503</v>
      </c>
      <c r="D235" s="206" t="s">
        <v>152</v>
      </c>
      <c r="E235" s="207" t="s">
        <v>941</v>
      </c>
      <c r="F235" s="208" t="s">
        <v>942</v>
      </c>
      <c r="G235" s="209" t="s">
        <v>310</v>
      </c>
      <c r="H235" s="210">
        <v>27</v>
      </c>
      <c r="I235" s="211"/>
      <c r="J235" s="212">
        <f>ROUND(I235*H235,2)</f>
        <v>0</v>
      </c>
      <c r="K235" s="208" t="s">
        <v>19</v>
      </c>
      <c r="L235" s="44"/>
      <c r="M235" s="213" t="s">
        <v>19</v>
      </c>
      <c r="N235" s="214" t="s">
        <v>46</v>
      </c>
      <c r="O235" s="84"/>
      <c r="P235" s="215">
        <f>O235*H235</f>
        <v>0</v>
      </c>
      <c r="Q235" s="215">
        <v>0.0044000000000000003</v>
      </c>
      <c r="R235" s="215">
        <f>Q235*H235</f>
        <v>0.1188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150</v>
      </c>
      <c r="AT235" s="217" t="s">
        <v>152</v>
      </c>
      <c r="AU235" s="217" t="s">
        <v>79</v>
      </c>
      <c r="AY235" s="17" t="s">
        <v>151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150</v>
      </c>
      <c r="BK235" s="218">
        <f>ROUND(I235*H235,2)</f>
        <v>0</v>
      </c>
      <c r="BL235" s="17" t="s">
        <v>150</v>
      </c>
      <c r="BM235" s="217" t="s">
        <v>1342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942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79</v>
      </c>
    </row>
    <row r="237" s="2" customFormat="1" ht="16.5" customHeight="1">
      <c r="A237" s="38"/>
      <c r="B237" s="39"/>
      <c r="C237" s="206" t="s">
        <v>506</v>
      </c>
      <c r="D237" s="206" t="s">
        <v>152</v>
      </c>
      <c r="E237" s="207" t="s">
        <v>1343</v>
      </c>
      <c r="F237" s="208" t="s">
        <v>1344</v>
      </c>
      <c r="G237" s="209" t="s">
        <v>310</v>
      </c>
      <c r="H237" s="210">
        <v>2</v>
      </c>
      <c r="I237" s="211"/>
      <c r="J237" s="212">
        <f>ROUND(I237*H237,2)</f>
        <v>0</v>
      </c>
      <c r="K237" s="208" t="s">
        <v>19</v>
      </c>
      <c r="L237" s="44"/>
      <c r="M237" s="213" t="s">
        <v>19</v>
      </c>
      <c r="N237" s="214" t="s">
        <v>46</v>
      </c>
      <c r="O237" s="84"/>
      <c r="P237" s="215">
        <f>O237*H237</f>
        <v>0</v>
      </c>
      <c r="Q237" s="215">
        <v>0.011820000000000001</v>
      </c>
      <c r="R237" s="215">
        <f>Q237*H237</f>
        <v>0.023640000000000001</v>
      </c>
      <c r="S237" s="215">
        <v>0</v>
      </c>
      <c r="T237" s="21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7" t="s">
        <v>150</v>
      </c>
      <c r="AT237" s="217" t="s">
        <v>152</v>
      </c>
      <c r="AU237" s="217" t="s">
        <v>79</v>
      </c>
      <c r="AY237" s="17" t="s">
        <v>151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7" t="s">
        <v>150</v>
      </c>
      <c r="BK237" s="218">
        <f>ROUND(I237*H237,2)</f>
        <v>0</v>
      </c>
      <c r="BL237" s="17" t="s">
        <v>150</v>
      </c>
      <c r="BM237" s="217" t="s">
        <v>1345</v>
      </c>
    </row>
    <row r="238" s="2" customFormat="1">
      <c r="A238" s="38"/>
      <c r="B238" s="39"/>
      <c r="C238" s="40"/>
      <c r="D238" s="219" t="s">
        <v>157</v>
      </c>
      <c r="E238" s="40"/>
      <c r="F238" s="220" t="s">
        <v>1344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157</v>
      </c>
      <c r="AU238" s="17" t="s">
        <v>79</v>
      </c>
    </row>
    <row r="239" s="12" customFormat="1">
      <c r="A239" s="12"/>
      <c r="B239" s="224"/>
      <c r="C239" s="225"/>
      <c r="D239" s="219" t="s">
        <v>159</v>
      </c>
      <c r="E239" s="226" t="s">
        <v>430</v>
      </c>
      <c r="F239" s="227" t="s">
        <v>1346</v>
      </c>
      <c r="G239" s="225"/>
      <c r="H239" s="228">
        <v>2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4" t="s">
        <v>159</v>
      </c>
      <c r="AU239" s="234" t="s">
        <v>79</v>
      </c>
      <c r="AV239" s="12" t="s">
        <v>86</v>
      </c>
      <c r="AW239" s="12" t="s">
        <v>35</v>
      </c>
      <c r="AX239" s="12" t="s">
        <v>79</v>
      </c>
      <c r="AY239" s="234" t="s">
        <v>151</v>
      </c>
    </row>
    <row r="240" s="2" customFormat="1" ht="16.5" customHeight="1">
      <c r="A240" s="38"/>
      <c r="B240" s="39"/>
      <c r="C240" s="206" t="s">
        <v>510</v>
      </c>
      <c r="D240" s="206" t="s">
        <v>152</v>
      </c>
      <c r="E240" s="207" t="s">
        <v>1347</v>
      </c>
      <c r="F240" s="208" t="s">
        <v>1348</v>
      </c>
      <c r="G240" s="209" t="s">
        <v>359</v>
      </c>
      <c r="H240" s="210">
        <v>7</v>
      </c>
      <c r="I240" s="211"/>
      <c r="J240" s="212">
        <f>ROUND(I240*H240,2)</f>
        <v>0</v>
      </c>
      <c r="K240" s="208" t="s">
        <v>19</v>
      </c>
      <c r="L240" s="44"/>
      <c r="M240" s="213" t="s">
        <v>19</v>
      </c>
      <c r="N240" s="214" t="s">
        <v>46</v>
      </c>
      <c r="O240" s="84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150</v>
      </c>
      <c r="AT240" s="217" t="s">
        <v>152</v>
      </c>
      <c r="AU240" s="217" t="s">
        <v>79</v>
      </c>
      <c r="AY240" s="17" t="s">
        <v>151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150</v>
      </c>
      <c r="BK240" s="218">
        <f>ROUND(I240*H240,2)</f>
        <v>0</v>
      </c>
      <c r="BL240" s="17" t="s">
        <v>150</v>
      </c>
      <c r="BM240" s="217" t="s">
        <v>1349</v>
      </c>
    </row>
    <row r="241" s="2" customFormat="1">
      <c r="A241" s="38"/>
      <c r="B241" s="39"/>
      <c r="C241" s="40"/>
      <c r="D241" s="219" t="s">
        <v>157</v>
      </c>
      <c r="E241" s="40"/>
      <c r="F241" s="220" t="s">
        <v>1348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79</v>
      </c>
    </row>
    <row r="242" s="12" customFormat="1">
      <c r="A242" s="12"/>
      <c r="B242" s="224"/>
      <c r="C242" s="225"/>
      <c r="D242" s="219" t="s">
        <v>159</v>
      </c>
      <c r="E242" s="226" t="s">
        <v>573</v>
      </c>
      <c r="F242" s="227" t="s">
        <v>1350</v>
      </c>
      <c r="G242" s="225"/>
      <c r="H242" s="228">
        <v>7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34" t="s">
        <v>159</v>
      </c>
      <c r="AU242" s="234" t="s">
        <v>79</v>
      </c>
      <c r="AV242" s="12" t="s">
        <v>86</v>
      </c>
      <c r="AW242" s="12" t="s">
        <v>35</v>
      </c>
      <c r="AX242" s="12" t="s">
        <v>79</v>
      </c>
      <c r="AY242" s="234" t="s">
        <v>151</v>
      </c>
    </row>
    <row r="243" s="2" customFormat="1" ht="16.5" customHeight="1">
      <c r="A243" s="38"/>
      <c r="B243" s="39"/>
      <c r="C243" s="206" t="s">
        <v>7</v>
      </c>
      <c r="D243" s="206" t="s">
        <v>152</v>
      </c>
      <c r="E243" s="207" t="s">
        <v>1351</v>
      </c>
      <c r="F243" s="208" t="s">
        <v>1352</v>
      </c>
      <c r="G243" s="209" t="s">
        <v>359</v>
      </c>
      <c r="H243" s="210">
        <v>3</v>
      </c>
      <c r="I243" s="211"/>
      <c r="J243" s="212">
        <f>ROUND(I243*H243,2)</f>
        <v>0</v>
      </c>
      <c r="K243" s="208" t="s">
        <v>19</v>
      </c>
      <c r="L243" s="44"/>
      <c r="M243" s="213" t="s">
        <v>19</v>
      </c>
      <c r="N243" s="214" t="s">
        <v>46</v>
      </c>
      <c r="O243" s="84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7" t="s">
        <v>150</v>
      </c>
      <c r="AT243" s="217" t="s">
        <v>152</v>
      </c>
      <c r="AU243" s="217" t="s">
        <v>79</v>
      </c>
      <c r="AY243" s="17" t="s">
        <v>151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7" t="s">
        <v>150</v>
      </c>
      <c r="BK243" s="218">
        <f>ROUND(I243*H243,2)</f>
        <v>0</v>
      </c>
      <c r="BL243" s="17" t="s">
        <v>150</v>
      </c>
      <c r="BM243" s="217" t="s">
        <v>1353</v>
      </c>
    </row>
    <row r="244" s="2" customFormat="1">
      <c r="A244" s="38"/>
      <c r="B244" s="39"/>
      <c r="C244" s="40"/>
      <c r="D244" s="219" t="s">
        <v>157</v>
      </c>
      <c r="E244" s="40"/>
      <c r="F244" s="220" t="s">
        <v>1352</v>
      </c>
      <c r="G244" s="40"/>
      <c r="H244" s="40"/>
      <c r="I244" s="221"/>
      <c r="J244" s="40"/>
      <c r="K244" s="40"/>
      <c r="L244" s="44"/>
      <c r="M244" s="222"/>
      <c r="N244" s="223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157</v>
      </c>
      <c r="AU244" s="17" t="s">
        <v>79</v>
      </c>
    </row>
    <row r="245" s="12" customFormat="1">
      <c r="A245" s="12"/>
      <c r="B245" s="224"/>
      <c r="C245" s="225"/>
      <c r="D245" s="219" t="s">
        <v>159</v>
      </c>
      <c r="E245" s="226" t="s">
        <v>774</v>
      </c>
      <c r="F245" s="227" t="s">
        <v>1354</v>
      </c>
      <c r="G245" s="225"/>
      <c r="H245" s="228">
        <v>3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34" t="s">
        <v>159</v>
      </c>
      <c r="AU245" s="234" t="s">
        <v>79</v>
      </c>
      <c r="AV245" s="12" t="s">
        <v>86</v>
      </c>
      <c r="AW245" s="12" t="s">
        <v>35</v>
      </c>
      <c r="AX245" s="12" t="s">
        <v>79</v>
      </c>
      <c r="AY245" s="234" t="s">
        <v>151</v>
      </c>
    </row>
    <row r="246" s="2" customFormat="1" ht="16.5" customHeight="1">
      <c r="A246" s="38"/>
      <c r="B246" s="39"/>
      <c r="C246" s="206" t="s">
        <v>517</v>
      </c>
      <c r="D246" s="206" t="s">
        <v>152</v>
      </c>
      <c r="E246" s="207" t="s">
        <v>1355</v>
      </c>
      <c r="F246" s="208" t="s">
        <v>1356</v>
      </c>
      <c r="G246" s="209" t="s">
        <v>1357</v>
      </c>
      <c r="H246" s="210">
        <v>3</v>
      </c>
      <c r="I246" s="211"/>
      <c r="J246" s="212">
        <f>ROUND(I246*H246,2)</f>
        <v>0</v>
      </c>
      <c r="K246" s="208" t="s">
        <v>19</v>
      </c>
      <c r="L246" s="44"/>
      <c r="M246" s="213" t="s">
        <v>19</v>
      </c>
      <c r="N246" s="214" t="s">
        <v>46</v>
      </c>
      <c r="O246" s="84"/>
      <c r="P246" s="215">
        <f>O246*H246</f>
        <v>0</v>
      </c>
      <c r="Q246" s="215">
        <v>0.00018000000000000001</v>
      </c>
      <c r="R246" s="215">
        <f>Q246*H246</f>
        <v>0.00054000000000000001</v>
      </c>
      <c r="S246" s="215">
        <v>0</v>
      </c>
      <c r="T246" s="21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7" t="s">
        <v>150</v>
      </c>
      <c r="AT246" s="217" t="s">
        <v>152</v>
      </c>
      <c r="AU246" s="217" t="s">
        <v>79</v>
      </c>
      <c r="AY246" s="17" t="s">
        <v>151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7" t="s">
        <v>150</v>
      </c>
      <c r="BK246" s="218">
        <f>ROUND(I246*H246,2)</f>
        <v>0</v>
      </c>
      <c r="BL246" s="17" t="s">
        <v>150</v>
      </c>
      <c r="BM246" s="217" t="s">
        <v>1358</v>
      </c>
    </row>
    <row r="247" s="2" customFormat="1">
      <c r="A247" s="38"/>
      <c r="B247" s="39"/>
      <c r="C247" s="40"/>
      <c r="D247" s="219" t="s">
        <v>157</v>
      </c>
      <c r="E247" s="40"/>
      <c r="F247" s="220" t="s">
        <v>1356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157</v>
      </c>
      <c r="AU247" s="17" t="s">
        <v>79</v>
      </c>
    </row>
    <row r="248" s="2" customFormat="1" ht="16.5" customHeight="1">
      <c r="A248" s="38"/>
      <c r="B248" s="39"/>
      <c r="C248" s="206" t="s">
        <v>521</v>
      </c>
      <c r="D248" s="206" t="s">
        <v>152</v>
      </c>
      <c r="E248" s="207" t="s">
        <v>1359</v>
      </c>
      <c r="F248" s="208" t="s">
        <v>1360</v>
      </c>
      <c r="G248" s="209" t="s">
        <v>359</v>
      </c>
      <c r="H248" s="210">
        <v>1</v>
      </c>
      <c r="I248" s="211"/>
      <c r="J248" s="212">
        <f>ROUND(I248*H248,2)</f>
        <v>0</v>
      </c>
      <c r="K248" s="208" t="s">
        <v>19</v>
      </c>
      <c r="L248" s="44"/>
      <c r="M248" s="213" t="s">
        <v>19</v>
      </c>
      <c r="N248" s="214" t="s">
        <v>46</v>
      </c>
      <c r="O248" s="84"/>
      <c r="P248" s="215">
        <f>O248*H248</f>
        <v>0</v>
      </c>
      <c r="Q248" s="215">
        <v>0.035729999999999998</v>
      </c>
      <c r="R248" s="215">
        <f>Q248*H248</f>
        <v>0.035729999999999998</v>
      </c>
      <c r="S248" s="215">
        <v>0</v>
      </c>
      <c r="T248" s="21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7" t="s">
        <v>150</v>
      </c>
      <c r="AT248" s="217" t="s">
        <v>152</v>
      </c>
      <c r="AU248" s="217" t="s">
        <v>79</v>
      </c>
      <c r="AY248" s="17" t="s">
        <v>151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7" t="s">
        <v>150</v>
      </c>
      <c r="BK248" s="218">
        <f>ROUND(I248*H248,2)</f>
        <v>0</v>
      </c>
      <c r="BL248" s="17" t="s">
        <v>150</v>
      </c>
      <c r="BM248" s="217" t="s">
        <v>1361</v>
      </c>
    </row>
    <row r="249" s="2" customFormat="1">
      <c r="A249" s="38"/>
      <c r="B249" s="39"/>
      <c r="C249" s="40"/>
      <c r="D249" s="219" t="s">
        <v>157</v>
      </c>
      <c r="E249" s="40"/>
      <c r="F249" s="220" t="s">
        <v>1360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157</v>
      </c>
      <c r="AU249" s="17" t="s">
        <v>79</v>
      </c>
    </row>
    <row r="250" s="2" customFormat="1" ht="16.5" customHeight="1">
      <c r="A250" s="38"/>
      <c r="B250" s="39"/>
      <c r="C250" s="206" t="s">
        <v>525</v>
      </c>
      <c r="D250" s="206" t="s">
        <v>152</v>
      </c>
      <c r="E250" s="207" t="s">
        <v>1362</v>
      </c>
      <c r="F250" s="208" t="s">
        <v>1363</v>
      </c>
      <c r="G250" s="209" t="s">
        <v>359</v>
      </c>
      <c r="H250" s="210">
        <v>1</v>
      </c>
      <c r="I250" s="211"/>
      <c r="J250" s="212">
        <f>ROUND(I250*H250,2)</f>
        <v>0</v>
      </c>
      <c r="K250" s="208" t="s">
        <v>19</v>
      </c>
      <c r="L250" s="44"/>
      <c r="M250" s="213" t="s">
        <v>19</v>
      </c>
      <c r="N250" s="214" t="s">
        <v>46</v>
      </c>
      <c r="O250" s="84"/>
      <c r="P250" s="215">
        <f>O250*H250</f>
        <v>0</v>
      </c>
      <c r="Q250" s="215">
        <v>1.92655</v>
      </c>
      <c r="R250" s="215">
        <f>Q250*H250</f>
        <v>1.92655</v>
      </c>
      <c r="S250" s="215">
        <v>0</v>
      </c>
      <c r="T250" s="21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7" t="s">
        <v>150</v>
      </c>
      <c r="AT250" s="217" t="s">
        <v>152</v>
      </c>
      <c r="AU250" s="217" t="s">
        <v>79</v>
      </c>
      <c r="AY250" s="17" t="s">
        <v>151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7" t="s">
        <v>150</v>
      </c>
      <c r="BK250" s="218">
        <f>ROUND(I250*H250,2)</f>
        <v>0</v>
      </c>
      <c r="BL250" s="17" t="s">
        <v>150</v>
      </c>
      <c r="BM250" s="217" t="s">
        <v>1364</v>
      </c>
    </row>
    <row r="251" s="2" customFormat="1">
      <c r="A251" s="38"/>
      <c r="B251" s="39"/>
      <c r="C251" s="40"/>
      <c r="D251" s="219" t="s">
        <v>157</v>
      </c>
      <c r="E251" s="40"/>
      <c r="F251" s="220" t="s">
        <v>1363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157</v>
      </c>
      <c r="AU251" s="17" t="s">
        <v>79</v>
      </c>
    </row>
    <row r="252" s="2" customFormat="1" ht="16.5" customHeight="1">
      <c r="A252" s="38"/>
      <c r="B252" s="39"/>
      <c r="C252" s="206" t="s">
        <v>528</v>
      </c>
      <c r="D252" s="206" t="s">
        <v>152</v>
      </c>
      <c r="E252" s="207" t="s">
        <v>1365</v>
      </c>
      <c r="F252" s="208" t="s">
        <v>1366</v>
      </c>
      <c r="G252" s="209" t="s">
        <v>359</v>
      </c>
      <c r="H252" s="210">
        <v>1</v>
      </c>
      <c r="I252" s="211"/>
      <c r="J252" s="212">
        <f>ROUND(I252*H252,2)</f>
        <v>0</v>
      </c>
      <c r="K252" s="208" t="s">
        <v>19</v>
      </c>
      <c r="L252" s="44"/>
      <c r="M252" s="213" t="s">
        <v>19</v>
      </c>
      <c r="N252" s="214" t="s">
        <v>46</v>
      </c>
      <c r="O252" s="84"/>
      <c r="P252" s="215">
        <f>O252*H252</f>
        <v>0</v>
      </c>
      <c r="Q252" s="215">
        <v>1.92655</v>
      </c>
      <c r="R252" s="215">
        <f>Q252*H252</f>
        <v>1.92655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150</v>
      </c>
      <c r="AT252" s="217" t="s">
        <v>152</v>
      </c>
      <c r="AU252" s="217" t="s">
        <v>79</v>
      </c>
      <c r="AY252" s="17" t="s">
        <v>151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150</v>
      </c>
      <c r="BK252" s="218">
        <f>ROUND(I252*H252,2)</f>
        <v>0</v>
      </c>
      <c r="BL252" s="17" t="s">
        <v>150</v>
      </c>
      <c r="BM252" s="217" t="s">
        <v>1367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1366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79</v>
      </c>
    </row>
    <row r="254" s="2" customFormat="1" ht="16.5" customHeight="1">
      <c r="A254" s="38"/>
      <c r="B254" s="39"/>
      <c r="C254" s="206" t="s">
        <v>531</v>
      </c>
      <c r="D254" s="206" t="s">
        <v>152</v>
      </c>
      <c r="E254" s="207" t="s">
        <v>1368</v>
      </c>
      <c r="F254" s="208" t="s">
        <v>1369</v>
      </c>
      <c r="G254" s="209" t="s">
        <v>359</v>
      </c>
      <c r="H254" s="210">
        <v>1</v>
      </c>
      <c r="I254" s="211"/>
      <c r="J254" s="212">
        <f>ROUND(I254*H254,2)</f>
        <v>0</v>
      </c>
      <c r="K254" s="208" t="s">
        <v>19</v>
      </c>
      <c r="L254" s="44"/>
      <c r="M254" s="213" t="s">
        <v>19</v>
      </c>
      <c r="N254" s="214" t="s">
        <v>46</v>
      </c>
      <c r="O254" s="84"/>
      <c r="P254" s="215">
        <f>O254*H254</f>
        <v>0</v>
      </c>
      <c r="Q254" s="215">
        <v>1.92655</v>
      </c>
      <c r="R254" s="215">
        <f>Q254*H254</f>
        <v>1.92655</v>
      </c>
      <c r="S254" s="215">
        <v>0</v>
      </c>
      <c r="T254" s="21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150</v>
      </c>
      <c r="AT254" s="217" t="s">
        <v>152</v>
      </c>
      <c r="AU254" s="217" t="s">
        <v>79</v>
      </c>
      <c r="AY254" s="17" t="s">
        <v>151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150</v>
      </c>
      <c r="BK254" s="218">
        <f>ROUND(I254*H254,2)</f>
        <v>0</v>
      </c>
      <c r="BL254" s="17" t="s">
        <v>150</v>
      </c>
      <c r="BM254" s="217" t="s">
        <v>1370</v>
      </c>
    </row>
    <row r="255" s="2" customFormat="1">
      <c r="A255" s="38"/>
      <c r="B255" s="39"/>
      <c r="C255" s="40"/>
      <c r="D255" s="219" t="s">
        <v>157</v>
      </c>
      <c r="E255" s="40"/>
      <c r="F255" s="220" t="s">
        <v>1369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157</v>
      </c>
      <c r="AU255" s="17" t="s">
        <v>79</v>
      </c>
    </row>
    <row r="256" s="12" customFormat="1">
      <c r="A256" s="12"/>
      <c r="B256" s="224"/>
      <c r="C256" s="225"/>
      <c r="D256" s="219" t="s">
        <v>159</v>
      </c>
      <c r="E256" s="226" t="s">
        <v>673</v>
      </c>
      <c r="F256" s="227" t="s">
        <v>1371</v>
      </c>
      <c r="G256" s="225"/>
      <c r="H256" s="228">
        <v>1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4" t="s">
        <v>159</v>
      </c>
      <c r="AU256" s="234" t="s">
        <v>79</v>
      </c>
      <c r="AV256" s="12" t="s">
        <v>86</v>
      </c>
      <c r="AW256" s="12" t="s">
        <v>35</v>
      </c>
      <c r="AX256" s="12" t="s">
        <v>79</v>
      </c>
      <c r="AY256" s="234" t="s">
        <v>151</v>
      </c>
    </row>
    <row r="257" s="2" customFormat="1" ht="16.5" customHeight="1">
      <c r="A257" s="38"/>
      <c r="B257" s="39"/>
      <c r="C257" s="206" t="s">
        <v>534</v>
      </c>
      <c r="D257" s="206" t="s">
        <v>152</v>
      </c>
      <c r="E257" s="207" t="s">
        <v>1372</v>
      </c>
      <c r="F257" s="208" t="s">
        <v>1373</v>
      </c>
      <c r="G257" s="209" t="s">
        <v>359</v>
      </c>
      <c r="H257" s="210">
        <v>1</v>
      </c>
      <c r="I257" s="211"/>
      <c r="J257" s="212">
        <f>ROUND(I257*H257,2)</f>
        <v>0</v>
      </c>
      <c r="K257" s="208" t="s">
        <v>19</v>
      </c>
      <c r="L257" s="44"/>
      <c r="M257" s="213" t="s">
        <v>19</v>
      </c>
      <c r="N257" s="214" t="s">
        <v>46</v>
      </c>
      <c r="O257" s="84"/>
      <c r="P257" s="215">
        <f>O257*H257</f>
        <v>0</v>
      </c>
      <c r="Q257" s="215">
        <v>1.92655</v>
      </c>
      <c r="R257" s="215">
        <f>Q257*H257</f>
        <v>1.92655</v>
      </c>
      <c r="S257" s="215">
        <v>0</v>
      </c>
      <c r="T257" s="21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7" t="s">
        <v>150</v>
      </c>
      <c r="AT257" s="217" t="s">
        <v>152</v>
      </c>
      <c r="AU257" s="217" t="s">
        <v>79</v>
      </c>
      <c r="AY257" s="17" t="s">
        <v>151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7" t="s">
        <v>150</v>
      </c>
      <c r="BK257" s="218">
        <f>ROUND(I257*H257,2)</f>
        <v>0</v>
      </c>
      <c r="BL257" s="17" t="s">
        <v>150</v>
      </c>
      <c r="BM257" s="217" t="s">
        <v>1374</v>
      </c>
    </row>
    <row r="258" s="2" customFormat="1">
      <c r="A258" s="38"/>
      <c r="B258" s="39"/>
      <c r="C258" s="40"/>
      <c r="D258" s="219" t="s">
        <v>157</v>
      </c>
      <c r="E258" s="40"/>
      <c r="F258" s="220" t="s">
        <v>1373</v>
      </c>
      <c r="G258" s="40"/>
      <c r="H258" s="40"/>
      <c r="I258" s="221"/>
      <c r="J258" s="40"/>
      <c r="K258" s="40"/>
      <c r="L258" s="44"/>
      <c r="M258" s="222"/>
      <c r="N258" s="22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157</v>
      </c>
      <c r="AU258" s="17" t="s">
        <v>79</v>
      </c>
    </row>
    <row r="259" s="12" customFormat="1">
      <c r="A259" s="12"/>
      <c r="B259" s="224"/>
      <c r="C259" s="225"/>
      <c r="D259" s="219" t="s">
        <v>159</v>
      </c>
      <c r="E259" s="226" t="s">
        <v>636</v>
      </c>
      <c r="F259" s="227" t="s">
        <v>1375</v>
      </c>
      <c r="G259" s="225"/>
      <c r="H259" s="228">
        <v>1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34" t="s">
        <v>159</v>
      </c>
      <c r="AU259" s="234" t="s">
        <v>79</v>
      </c>
      <c r="AV259" s="12" t="s">
        <v>86</v>
      </c>
      <c r="AW259" s="12" t="s">
        <v>35</v>
      </c>
      <c r="AX259" s="12" t="s">
        <v>79</v>
      </c>
      <c r="AY259" s="234" t="s">
        <v>151</v>
      </c>
    </row>
    <row r="260" s="2" customFormat="1" ht="16.5" customHeight="1">
      <c r="A260" s="38"/>
      <c r="B260" s="39"/>
      <c r="C260" s="206" t="s">
        <v>536</v>
      </c>
      <c r="D260" s="206" t="s">
        <v>152</v>
      </c>
      <c r="E260" s="207" t="s">
        <v>1376</v>
      </c>
      <c r="F260" s="208" t="s">
        <v>1377</v>
      </c>
      <c r="G260" s="209" t="s">
        <v>359</v>
      </c>
      <c r="H260" s="210">
        <v>1</v>
      </c>
      <c r="I260" s="211"/>
      <c r="J260" s="212">
        <f>ROUND(I260*H260,2)</f>
        <v>0</v>
      </c>
      <c r="K260" s="208" t="s">
        <v>19</v>
      </c>
      <c r="L260" s="44"/>
      <c r="M260" s="213" t="s">
        <v>19</v>
      </c>
      <c r="N260" s="214" t="s">
        <v>46</v>
      </c>
      <c r="O260" s="84"/>
      <c r="P260" s="215">
        <f>O260*H260</f>
        <v>0</v>
      </c>
      <c r="Q260" s="215">
        <v>1.92655</v>
      </c>
      <c r="R260" s="215">
        <f>Q260*H260</f>
        <v>1.92655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150</v>
      </c>
      <c r="AT260" s="217" t="s">
        <v>152</v>
      </c>
      <c r="AU260" s="217" t="s">
        <v>79</v>
      </c>
      <c r="AY260" s="17" t="s">
        <v>151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150</v>
      </c>
      <c r="BK260" s="218">
        <f>ROUND(I260*H260,2)</f>
        <v>0</v>
      </c>
      <c r="BL260" s="17" t="s">
        <v>150</v>
      </c>
      <c r="BM260" s="217" t="s">
        <v>1378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1377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79</v>
      </c>
    </row>
    <row r="262" s="2" customFormat="1" ht="16.5" customHeight="1">
      <c r="A262" s="38"/>
      <c r="B262" s="39"/>
      <c r="C262" s="206" t="s">
        <v>539</v>
      </c>
      <c r="D262" s="206" t="s">
        <v>152</v>
      </c>
      <c r="E262" s="207" t="s">
        <v>1379</v>
      </c>
      <c r="F262" s="208" t="s">
        <v>1380</v>
      </c>
      <c r="G262" s="209" t="s">
        <v>359</v>
      </c>
      <c r="H262" s="210">
        <v>1</v>
      </c>
      <c r="I262" s="211"/>
      <c r="J262" s="212">
        <f>ROUND(I262*H262,2)</f>
        <v>0</v>
      </c>
      <c r="K262" s="208" t="s">
        <v>19</v>
      </c>
      <c r="L262" s="44"/>
      <c r="M262" s="213" t="s">
        <v>19</v>
      </c>
      <c r="N262" s="214" t="s">
        <v>46</v>
      </c>
      <c r="O262" s="84"/>
      <c r="P262" s="215">
        <f>O262*H262</f>
        <v>0</v>
      </c>
      <c r="Q262" s="215">
        <v>1.92655</v>
      </c>
      <c r="R262" s="215">
        <f>Q262*H262</f>
        <v>1.92655</v>
      </c>
      <c r="S262" s="215">
        <v>0</v>
      </c>
      <c r="T262" s="21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7" t="s">
        <v>150</v>
      </c>
      <c r="AT262" s="217" t="s">
        <v>152</v>
      </c>
      <c r="AU262" s="217" t="s">
        <v>79</v>
      </c>
      <c r="AY262" s="17" t="s">
        <v>151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7" t="s">
        <v>150</v>
      </c>
      <c r="BK262" s="218">
        <f>ROUND(I262*H262,2)</f>
        <v>0</v>
      </c>
      <c r="BL262" s="17" t="s">
        <v>150</v>
      </c>
      <c r="BM262" s="217" t="s">
        <v>1381</v>
      </c>
    </row>
    <row r="263" s="2" customFormat="1">
      <c r="A263" s="38"/>
      <c r="B263" s="39"/>
      <c r="C263" s="40"/>
      <c r="D263" s="219" t="s">
        <v>157</v>
      </c>
      <c r="E263" s="40"/>
      <c r="F263" s="220" t="s">
        <v>1380</v>
      </c>
      <c r="G263" s="40"/>
      <c r="H263" s="40"/>
      <c r="I263" s="221"/>
      <c r="J263" s="40"/>
      <c r="K263" s="40"/>
      <c r="L263" s="44"/>
      <c r="M263" s="222"/>
      <c r="N263" s="223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157</v>
      </c>
      <c r="AU263" s="17" t="s">
        <v>79</v>
      </c>
    </row>
    <row r="264" s="2" customFormat="1" ht="16.5" customHeight="1">
      <c r="A264" s="38"/>
      <c r="B264" s="39"/>
      <c r="C264" s="206" t="s">
        <v>542</v>
      </c>
      <c r="D264" s="206" t="s">
        <v>152</v>
      </c>
      <c r="E264" s="207" t="s">
        <v>1382</v>
      </c>
      <c r="F264" s="208" t="s">
        <v>1383</v>
      </c>
      <c r="G264" s="209" t="s">
        <v>359</v>
      </c>
      <c r="H264" s="210">
        <v>3</v>
      </c>
      <c r="I264" s="211"/>
      <c r="J264" s="212">
        <f>ROUND(I264*H264,2)</f>
        <v>0</v>
      </c>
      <c r="K264" s="208" t="s">
        <v>19</v>
      </c>
      <c r="L264" s="44"/>
      <c r="M264" s="213" t="s">
        <v>19</v>
      </c>
      <c r="N264" s="214" t="s">
        <v>46</v>
      </c>
      <c r="O264" s="84"/>
      <c r="P264" s="215">
        <f>O264*H264</f>
        <v>0</v>
      </c>
      <c r="Q264" s="215">
        <v>0.010189999999999999</v>
      </c>
      <c r="R264" s="215">
        <f>Q264*H264</f>
        <v>0.03057</v>
      </c>
      <c r="S264" s="215">
        <v>0</v>
      </c>
      <c r="T264" s="21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7" t="s">
        <v>150</v>
      </c>
      <c r="AT264" s="217" t="s">
        <v>152</v>
      </c>
      <c r="AU264" s="217" t="s">
        <v>79</v>
      </c>
      <c r="AY264" s="17" t="s">
        <v>151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7" t="s">
        <v>150</v>
      </c>
      <c r="BK264" s="218">
        <f>ROUND(I264*H264,2)</f>
        <v>0</v>
      </c>
      <c r="BL264" s="17" t="s">
        <v>150</v>
      </c>
      <c r="BM264" s="217" t="s">
        <v>1384</v>
      </c>
    </row>
    <row r="265" s="2" customFormat="1">
      <c r="A265" s="38"/>
      <c r="B265" s="39"/>
      <c r="C265" s="40"/>
      <c r="D265" s="219" t="s">
        <v>157</v>
      </c>
      <c r="E265" s="40"/>
      <c r="F265" s="220" t="s">
        <v>1383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157</v>
      </c>
      <c r="AU265" s="17" t="s">
        <v>79</v>
      </c>
    </row>
    <row r="266" s="2" customFormat="1" ht="16.5" customHeight="1">
      <c r="A266" s="38"/>
      <c r="B266" s="39"/>
      <c r="C266" s="206" t="s">
        <v>1061</v>
      </c>
      <c r="D266" s="206" t="s">
        <v>152</v>
      </c>
      <c r="E266" s="207" t="s">
        <v>1385</v>
      </c>
      <c r="F266" s="208" t="s">
        <v>1386</v>
      </c>
      <c r="G266" s="209" t="s">
        <v>359</v>
      </c>
      <c r="H266" s="210">
        <v>1</v>
      </c>
      <c r="I266" s="211"/>
      <c r="J266" s="212">
        <f>ROUND(I266*H266,2)</f>
        <v>0</v>
      </c>
      <c r="K266" s="208" t="s">
        <v>19</v>
      </c>
      <c r="L266" s="44"/>
      <c r="M266" s="213" t="s">
        <v>19</v>
      </c>
      <c r="N266" s="214" t="s">
        <v>46</v>
      </c>
      <c r="O266" s="84"/>
      <c r="P266" s="215">
        <f>O266*H266</f>
        <v>0</v>
      </c>
      <c r="Q266" s="215">
        <v>0.01248</v>
      </c>
      <c r="R266" s="215">
        <f>Q266*H266</f>
        <v>0.01248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150</v>
      </c>
      <c r="AT266" s="217" t="s">
        <v>152</v>
      </c>
      <c r="AU266" s="217" t="s">
        <v>79</v>
      </c>
      <c r="AY266" s="17" t="s">
        <v>151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150</v>
      </c>
      <c r="BK266" s="218">
        <f>ROUND(I266*H266,2)</f>
        <v>0</v>
      </c>
      <c r="BL266" s="17" t="s">
        <v>150</v>
      </c>
      <c r="BM266" s="217" t="s">
        <v>1387</v>
      </c>
    </row>
    <row r="267" s="2" customFormat="1">
      <c r="A267" s="38"/>
      <c r="B267" s="39"/>
      <c r="C267" s="40"/>
      <c r="D267" s="219" t="s">
        <v>157</v>
      </c>
      <c r="E267" s="40"/>
      <c r="F267" s="220" t="s">
        <v>1386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157</v>
      </c>
      <c r="AU267" s="17" t="s">
        <v>79</v>
      </c>
    </row>
    <row r="268" s="2" customFormat="1" ht="16.5" customHeight="1">
      <c r="A268" s="38"/>
      <c r="B268" s="39"/>
      <c r="C268" s="206" t="s">
        <v>1065</v>
      </c>
      <c r="D268" s="206" t="s">
        <v>152</v>
      </c>
      <c r="E268" s="207" t="s">
        <v>1388</v>
      </c>
      <c r="F268" s="208" t="s">
        <v>1389</v>
      </c>
      <c r="G268" s="209" t="s">
        <v>359</v>
      </c>
      <c r="H268" s="210">
        <v>2</v>
      </c>
      <c r="I268" s="211"/>
      <c r="J268" s="212">
        <f>ROUND(I268*H268,2)</f>
        <v>0</v>
      </c>
      <c r="K268" s="208" t="s">
        <v>19</v>
      </c>
      <c r="L268" s="44"/>
      <c r="M268" s="213" t="s">
        <v>19</v>
      </c>
      <c r="N268" s="214" t="s">
        <v>46</v>
      </c>
      <c r="O268" s="84"/>
      <c r="P268" s="215">
        <f>O268*H268</f>
        <v>0</v>
      </c>
      <c r="Q268" s="215">
        <v>0.039269999999999999</v>
      </c>
      <c r="R268" s="215">
        <f>Q268*H268</f>
        <v>0.078539999999999999</v>
      </c>
      <c r="S268" s="215">
        <v>0</v>
      </c>
      <c r="T268" s="21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7" t="s">
        <v>150</v>
      </c>
      <c r="AT268" s="217" t="s">
        <v>152</v>
      </c>
      <c r="AU268" s="217" t="s">
        <v>79</v>
      </c>
      <c r="AY268" s="17" t="s">
        <v>151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7" t="s">
        <v>150</v>
      </c>
      <c r="BK268" s="218">
        <f>ROUND(I268*H268,2)</f>
        <v>0</v>
      </c>
      <c r="BL268" s="17" t="s">
        <v>150</v>
      </c>
      <c r="BM268" s="217" t="s">
        <v>1390</v>
      </c>
    </row>
    <row r="269" s="2" customFormat="1">
      <c r="A269" s="38"/>
      <c r="B269" s="39"/>
      <c r="C269" s="40"/>
      <c r="D269" s="219" t="s">
        <v>157</v>
      </c>
      <c r="E269" s="40"/>
      <c r="F269" s="220" t="s">
        <v>1389</v>
      </c>
      <c r="G269" s="40"/>
      <c r="H269" s="40"/>
      <c r="I269" s="221"/>
      <c r="J269" s="40"/>
      <c r="K269" s="40"/>
      <c r="L269" s="44"/>
      <c r="M269" s="222"/>
      <c r="N269" s="223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157</v>
      </c>
      <c r="AU269" s="17" t="s">
        <v>79</v>
      </c>
    </row>
    <row r="270" s="2" customFormat="1" ht="21.75" customHeight="1">
      <c r="A270" s="38"/>
      <c r="B270" s="39"/>
      <c r="C270" s="206" t="s">
        <v>1071</v>
      </c>
      <c r="D270" s="206" t="s">
        <v>152</v>
      </c>
      <c r="E270" s="207" t="s">
        <v>1391</v>
      </c>
      <c r="F270" s="208" t="s">
        <v>1392</v>
      </c>
      <c r="G270" s="209" t="s">
        <v>359</v>
      </c>
      <c r="H270" s="210">
        <v>6</v>
      </c>
      <c r="I270" s="211"/>
      <c r="J270" s="212">
        <f>ROUND(I270*H270,2)</f>
        <v>0</v>
      </c>
      <c r="K270" s="208" t="s">
        <v>19</v>
      </c>
      <c r="L270" s="44"/>
      <c r="M270" s="213" t="s">
        <v>19</v>
      </c>
      <c r="N270" s="214" t="s">
        <v>46</v>
      </c>
      <c r="O270" s="84"/>
      <c r="P270" s="215">
        <f>O270*H270</f>
        <v>0</v>
      </c>
      <c r="Q270" s="215">
        <v>0.089999999999999997</v>
      </c>
      <c r="R270" s="215">
        <f>Q270*H270</f>
        <v>0.54000000000000004</v>
      </c>
      <c r="S270" s="215">
        <v>0</v>
      </c>
      <c r="T270" s="21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7" t="s">
        <v>150</v>
      </c>
      <c r="AT270" s="217" t="s">
        <v>152</v>
      </c>
      <c r="AU270" s="217" t="s">
        <v>79</v>
      </c>
      <c r="AY270" s="17" t="s">
        <v>151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7" t="s">
        <v>150</v>
      </c>
      <c r="BK270" s="218">
        <f>ROUND(I270*H270,2)</f>
        <v>0</v>
      </c>
      <c r="BL270" s="17" t="s">
        <v>150</v>
      </c>
      <c r="BM270" s="217" t="s">
        <v>1393</v>
      </c>
    </row>
    <row r="271" s="2" customFormat="1">
      <c r="A271" s="38"/>
      <c r="B271" s="39"/>
      <c r="C271" s="40"/>
      <c r="D271" s="219" t="s">
        <v>157</v>
      </c>
      <c r="E271" s="40"/>
      <c r="F271" s="220" t="s">
        <v>1392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157</v>
      </c>
      <c r="AU271" s="17" t="s">
        <v>79</v>
      </c>
    </row>
    <row r="272" s="12" customFormat="1">
      <c r="A272" s="12"/>
      <c r="B272" s="224"/>
      <c r="C272" s="225"/>
      <c r="D272" s="219" t="s">
        <v>159</v>
      </c>
      <c r="E272" s="226" t="s">
        <v>829</v>
      </c>
      <c r="F272" s="227" t="s">
        <v>1311</v>
      </c>
      <c r="G272" s="225"/>
      <c r="H272" s="228">
        <v>6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34" t="s">
        <v>159</v>
      </c>
      <c r="AU272" s="234" t="s">
        <v>79</v>
      </c>
      <c r="AV272" s="12" t="s">
        <v>86</v>
      </c>
      <c r="AW272" s="12" t="s">
        <v>35</v>
      </c>
      <c r="AX272" s="12" t="s">
        <v>79</v>
      </c>
      <c r="AY272" s="234" t="s">
        <v>151</v>
      </c>
    </row>
    <row r="273" s="11" customFormat="1" ht="25.92" customHeight="1">
      <c r="A273" s="11"/>
      <c r="B273" s="192"/>
      <c r="C273" s="193"/>
      <c r="D273" s="194" t="s">
        <v>72</v>
      </c>
      <c r="E273" s="195" t="s">
        <v>148</v>
      </c>
      <c r="F273" s="195" t="s">
        <v>149</v>
      </c>
      <c r="G273" s="193"/>
      <c r="H273" s="193"/>
      <c r="I273" s="196"/>
      <c r="J273" s="197">
        <f>BK273</f>
        <v>0</v>
      </c>
      <c r="K273" s="193"/>
      <c r="L273" s="198"/>
      <c r="M273" s="199"/>
      <c r="N273" s="200"/>
      <c r="O273" s="200"/>
      <c r="P273" s="201">
        <f>SUM(P274:P284)</f>
        <v>0</v>
      </c>
      <c r="Q273" s="200"/>
      <c r="R273" s="201">
        <f>SUM(R274:R284)</f>
        <v>0.010250200000000001</v>
      </c>
      <c r="S273" s="200"/>
      <c r="T273" s="202">
        <f>SUM(T274:T284)</f>
        <v>0.059520000000000003</v>
      </c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R273" s="203" t="s">
        <v>150</v>
      </c>
      <c r="AT273" s="204" t="s">
        <v>72</v>
      </c>
      <c r="AU273" s="204" t="s">
        <v>8</v>
      </c>
      <c r="AY273" s="203" t="s">
        <v>151</v>
      </c>
      <c r="BK273" s="205">
        <f>SUM(BK274:BK284)</f>
        <v>0</v>
      </c>
    </row>
    <row r="274" s="2" customFormat="1" ht="16.5" customHeight="1">
      <c r="A274" s="38"/>
      <c r="B274" s="39"/>
      <c r="C274" s="239" t="s">
        <v>79</v>
      </c>
      <c r="D274" s="239" t="s">
        <v>233</v>
      </c>
      <c r="E274" s="240" t="s">
        <v>1394</v>
      </c>
      <c r="F274" s="241" t="s">
        <v>1395</v>
      </c>
      <c r="G274" s="242" t="s">
        <v>236</v>
      </c>
      <c r="H274" s="243">
        <v>5</v>
      </c>
      <c r="I274" s="244"/>
      <c r="J274" s="245">
        <f>ROUND(I274*H274,2)</f>
        <v>0</v>
      </c>
      <c r="K274" s="241" t="s">
        <v>19</v>
      </c>
      <c r="L274" s="246"/>
      <c r="M274" s="247" t="s">
        <v>19</v>
      </c>
      <c r="N274" s="248" t="s">
        <v>46</v>
      </c>
      <c r="O274" s="84"/>
      <c r="P274" s="215">
        <f>O274*H274</f>
        <v>0</v>
      </c>
      <c r="Q274" s="215">
        <v>0.001</v>
      </c>
      <c r="R274" s="215">
        <f>Q274*H274</f>
        <v>0.0050000000000000001</v>
      </c>
      <c r="S274" s="215">
        <v>0</v>
      </c>
      <c r="T274" s="21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7" t="s">
        <v>184</v>
      </c>
      <c r="AT274" s="217" t="s">
        <v>233</v>
      </c>
      <c r="AU274" s="217" t="s">
        <v>79</v>
      </c>
      <c r="AY274" s="17" t="s">
        <v>151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7" t="s">
        <v>150</v>
      </c>
      <c r="BK274" s="218">
        <f>ROUND(I274*H274,2)</f>
        <v>0</v>
      </c>
      <c r="BL274" s="17" t="s">
        <v>150</v>
      </c>
      <c r="BM274" s="217" t="s">
        <v>1396</v>
      </c>
    </row>
    <row r="275" s="2" customFormat="1">
      <c r="A275" s="38"/>
      <c r="B275" s="39"/>
      <c r="C275" s="40"/>
      <c r="D275" s="219" t="s">
        <v>157</v>
      </c>
      <c r="E275" s="40"/>
      <c r="F275" s="220" t="s">
        <v>1395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157</v>
      </c>
      <c r="AU275" s="17" t="s">
        <v>79</v>
      </c>
    </row>
    <row r="276" s="2" customFormat="1" ht="16.5" customHeight="1">
      <c r="A276" s="38"/>
      <c r="B276" s="39"/>
      <c r="C276" s="206" t="s">
        <v>86</v>
      </c>
      <c r="D276" s="206" t="s">
        <v>152</v>
      </c>
      <c r="E276" s="207" t="s">
        <v>1397</v>
      </c>
      <c r="F276" s="208" t="s">
        <v>1398</v>
      </c>
      <c r="G276" s="209" t="s">
        <v>310</v>
      </c>
      <c r="H276" s="210">
        <v>4.0819999999999999</v>
      </c>
      <c r="I276" s="211"/>
      <c r="J276" s="212">
        <f>ROUND(I276*H276,2)</f>
        <v>0</v>
      </c>
      <c r="K276" s="208" t="s">
        <v>19</v>
      </c>
      <c r="L276" s="44"/>
      <c r="M276" s="213" t="s">
        <v>19</v>
      </c>
      <c r="N276" s="214" t="s">
        <v>46</v>
      </c>
      <c r="O276" s="84"/>
      <c r="P276" s="215">
        <f>O276*H276</f>
        <v>0</v>
      </c>
      <c r="Q276" s="215">
        <v>0.00069999999999999999</v>
      </c>
      <c r="R276" s="215">
        <f>Q276*H276</f>
        <v>0.0028574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150</v>
      </c>
      <c r="AT276" s="217" t="s">
        <v>152</v>
      </c>
      <c r="AU276" s="217" t="s">
        <v>79</v>
      </c>
      <c r="AY276" s="17" t="s">
        <v>151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150</v>
      </c>
      <c r="BK276" s="218">
        <f>ROUND(I276*H276,2)</f>
        <v>0</v>
      </c>
      <c r="BL276" s="17" t="s">
        <v>150</v>
      </c>
      <c r="BM276" s="217" t="s">
        <v>1399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1398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79</v>
      </c>
    </row>
    <row r="278" s="12" customFormat="1">
      <c r="A278" s="12"/>
      <c r="B278" s="224"/>
      <c r="C278" s="225"/>
      <c r="D278" s="219" t="s">
        <v>159</v>
      </c>
      <c r="E278" s="226" t="s">
        <v>680</v>
      </c>
      <c r="F278" s="227" t="s">
        <v>1400</v>
      </c>
      <c r="G278" s="225"/>
      <c r="H278" s="228">
        <v>4.0819999999999999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4" t="s">
        <v>159</v>
      </c>
      <c r="AU278" s="234" t="s">
        <v>79</v>
      </c>
      <c r="AV278" s="12" t="s">
        <v>86</v>
      </c>
      <c r="AW278" s="12" t="s">
        <v>35</v>
      </c>
      <c r="AX278" s="12" t="s">
        <v>79</v>
      </c>
      <c r="AY278" s="234" t="s">
        <v>151</v>
      </c>
    </row>
    <row r="279" s="2" customFormat="1" ht="16.5" customHeight="1">
      <c r="A279" s="38"/>
      <c r="B279" s="39"/>
      <c r="C279" s="206" t="s">
        <v>164</v>
      </c>
      <c r="D279" s="206" t="s">
        <v>152</v>
      </c>
      <c r="E279" s="207" t="s">
        <v>1401</v>
      </c>
      <c r="F279" s="208" t="s">
        <v>1402</v>
      </c>
      <c r="G279" s="209" t="s">
        <v>310</v>
      </c>
      <c r="H279" s="210">
        <v>0.47999999999999998</v>
      </c>
      <c r="I279" s="211"/>
      <c r="J279" s="212">
        <f>ROUND(I279*H279,2)</f>
        <v>0</v>
      </c>
      <c r="K279" s="208" t="s">
        <v>19</v>
      </c>
      <c r="L279" s="44"/>
      <c r="M279" s="213" t="s">
        <v>19</v>
      </c>
      <c r="N279" s="214" t="s">
        <v>46</v>
      </c>
      <c r="O279" s="84"/>
      <c r="P279" s="215">
        <f>O279*H279</f>
        <v>0</v>
      </c>
      <c r="Q279" s="215">
        <v>0.00316</v>
      </c>
      <c r="R279" s="215">
        <f>Q279*H279</f>
        <v>0.0015168</v>
      </c>
      <c r="S279" s="215">
        <v>0.069000000000000006</v>
      </c>
      <c r="T279" s="216">
        <f>S279*H279</f>
        <v>0.033120000000000004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150</v>
      </c>
      <c r="AT279" s="217" t="s">
        <v>152</v>
      </c>
      <c r="AU279" s="217" t="s">
        <v>79</v>
      </c>
      <c r="AY279" s="17" t="s">
        <v>151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150</v>
      </c>
      <c r="BK279" s="218">
        <f>ROUND(I279*H279,2)</f>
        <v>0</v>
      </c>
      <c r="BL279" s="17" t="s">
        <v>150</v>
      </c>
      <c r="BM279" s="217" t="s">
        <v>1403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1402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79</v>
      </c>
    </row>
    <row r="281" s="12" customFormat="1">
      <c r="A281" s="12"/>
      <c r="B281" s="224"/>
      <c r="C281" s="225"/>
      <c r="D281" s="219" t="s">
        <v>159</v>
      </c>
      <c r="E281" s="226" t="s">
        <v>676</v>
      </c>
      <c r="F281" s="227" t="s">
        <v>1404</v>
      </c>
      <c r="G281" s="225"/>
      <c r="H281" s="228">
        <v>0.47999999999999998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34" t="s">
        <v>159</v>
      </c>
      <c r="AU281" s="234" t="s">
        <v>79</v>
      </c>
      <c r="AV281" s="12" t="s">
        <v>86</v>
      </c>
      <c r="AW281" s="12" t="s">
        <v>35</v>
      </c>
      <c r="AX281" s="12" t="s">
        <v>79</v>
      </c>
      <c r="AY281" s="234" t="s">
        <v>151</v>
      </c>
    </row>
    <row r="282" s="2" customFormat="1" ht="16.5" customHeight="1">
      <c r="A282" s="38"/>
      <c r="B282" s="39"/>
      <c r="C282" s="206" t="s">
        <v>150</v>
      </c>
      <c r="D282" s="206" t="s">
        <v>152</v>
      </c>
      <c r="E282" s="207" t="s">
        <v>1405</v>
      </c>
      <c r="F282" s="208" t="s">
        <v>1406</v>
      </c>
      <c r="G282" s="209" t="s">
        <v>310</v>
      </c>
      <c r="H282" s="210">
        <v>0.23999999999999999</v>
      </c>
      <c r="I282" s="211"/>
      <c r="J282" s="212">
        <f>ROUND(I282*H282,2)</f>
        <v>0</v>
      </c>
      <c r="K282" s="208" t="s">
        <v>19</v>
      </c>
      <c r="L282" s="44"/>
      <c r="M282" s="213" t="s">
        <v>19</v>
      </c>
      <c r="N282" s="214" t="s">
        <v>46</v>
      </c>
      <c r="O282" s="84"/>
      <c r="P282" s="215">
        <f>O282*H282</f>
        <v>0</v>
      </c>
      <c r="Q282" s="215">
        <v>0.00365</v>
      </c>
      <c r="R282" s="215">
        <f>Q282*H282</f>
        <v>0.00087599999999999993</v>
      </c>
      <c r="S282" s="215">
        <v>0.11</v>
      </c>
      <c r="T282" s="216">
        <f>S282*H282</f>
        <v>0.0264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150</v>
      </c>
      <c r="AT282" s="217" t="s">
        <v>152</v>
      </c>
      <c r="AU282" s="217" t="s">
        <v>79</v>
      </c>
      <c r="AY282" s="17" t="s">
        <v>151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150</v>
      </c>
      <c r="BK282" s="218">
        <f>ROUND(I282*H282,2)</f>
        <v>0</v>
      </c>
      <c r="BL282" s="17" t="s">
        <v>150</v>
      </c>
      <c r="BM282" s="217" t="s">
        <v>1407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1406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79</v>
      </c>
    </row>
    <row r="284" s="12" customFormat="1">
      <c r="A284" s="12"/>
      <c r="B284" s="224"/>
      <c r="C284" s="225"/>
      <c r="D284" s="219" t="s">
        <v>159</v>
      </c>
      <c r="E284" s="226" t="s">
        <v>1144</v>
      </c>
      <c r="F284" s="227" t="s">
        <v>1408</v>
      </c>
      <c r="G284" s="225"/>
      <c r="H284" s="228">
        <v>0.23999999999999999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34" t="s">
        <v>159</v>
      </c>
      <c r="AU284" s="234" t="s">
        <v>79</v>
      </c>
      <c r="AV284" s="12" t="s">
        <v>86</v>
      </c>
      <c r="AW284" s="12" t="s">
        <v>35</v>
      </c>
      <c r="AX284" s="12" t="s">
        <v>79</v>
      </c>
      <c r="AY284" s="234" t="s">
        <v>151</v>
      </c>
    </row>
    <row r="285" s="11" customFormat="1" ht="25.92" customHeight="1">
      <c r="A285" s="11"/>
      <c r="B285" s="192"/>
      <c r="C285" s="193"/>
      <c r="D285" s="194" t="s">
        <v>72</v>
      </c>
      <c r="E285" s="195" t="s">
        <v>425</v>
      </c>
      <c r="F285" s="195" t="s">
        <v>426</v>
      </c>
      <c r="G285" s="193"/>
      <c r="H285" s="193"/>
      <c r="I285" s="196"/>
      <c r="J285" s="197">
        <f>BK285</f>
        <v>0</v>
      </c>
      <c r="K285" s="193"/>
      <c r="L285" s="198"/>
      <c r="M285" s="199"/>
      <c r="N285" s="200"/>
      <c r="O285" s="200"/>
      <c r="P285" s="201">
        <f>SUM(P286:P300)</f>
        <v>0</v>
      </c>
      <c r="Q285" s="200"/>
      <c r="R285" s="201">
        <f>SUM(R286:R300)</f>
        <v>0</v>
      </c>
      <c r="S285" s="200"/>
      <c r="T285" s="202">
        <f>SUM(T286:T300)</f>
        <v>0</v>
      </c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R285" s="203" t="s">
        <v>150</v>
      </c>
      <c r="AT285" s="204" t="s">
        <v>72</v>
      </c>
      <c r="AU285" s="204" t="s">
        <v>8</v>
      </c>
      <c r="AY285" s="203" t="s">
        <v>151</v>
      </c>
      <c r="BK285" s="205">
        <f>SUM(BK286:BK300)</f>
        <v>0</v>
      </c>
    </row>
    <row r="286" s="2" customFormat="1" ht="16.5" customHeight="1">
      <c r="A286" s="38"/>
      <c r="B286" s="39"/>
      <c r="C286" s="206" t="s">
        <v>79</v>
      </c>
      <c r="D286" s="206" t="s">
        <v>152</v>
      </c>
      <c r="E286" s="207" t="s">
        <v>1409</v>
      </c>
      <c r="F286" s="208" t="s">
        <v>1410</v>
      </c>
      <c r="G286" s="209" t="s">
        <v>242</v>
      </c>
      <c r="H286" s="210">
        <v>0.59999999999999998</v>
      </c>
      <c r="I286" s="211"/>
      <c r="J286" s="212">
        <f>ROUND(I286*H286,2)</f>
        <v>0</v>
      </c>
      <c r="K286" s="208" t="s">
        <v>19</v>
      </c>
      <c r="L286" s="44"/>
      <c r="M286" s="213" t="s">
        <v>19</v>
      </c>
      <c r="N286" s="214" t="s">
        <v>46</v>
      </c>
      <c r="O286" s="84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7" t="s">
        <v>150</v>
      </c>
      <c r="AT286" s="217" t="s">
        <v>152</v>
      </c>
      <c r="AU286" s="217" t="s">
        <v>79</v>
      </c>
      <c r="AY286" s="17" t="s">
        <v>151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7" t="s">
        <v>150</v>
      </c>
      <c r="BK286" s="218">
        <f>ROUND(I286*H286,2)</f>
        <v>0</v>
      </c>
      <c r="BL286" s="17" t="s">
        <v>150</v>
      </c>
      <c r="BM286" s="217" t="s">
        <v>1411</v>
      </c>
    </row>
    <row r="287" s="2" customFormat="1">
      <c r="A287" s="38"/>
      <c r="B287" s="39"/>
      <c r="C287" s="40"/>
      <c r="D287" s="219" t="s">
        <v>157</v>
      </c>
      <c r="E287" s="40"/>
      <c r="F287" s="220" t="s">
        <v>1410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157</v>
      </c>
      <c r="AU287" s="17" t="s">
        <v>79</v>
      </c>
    </row>
    <row r="288" s="2" customFormat="1" ht="16.5" customHeight="1">
      <c r="A288" s="38"/>
      <c r="B288" s="39"/>
      <c r="C288" s="206" t="s">
        <v>86</v>
      </c>
      <c r="D288" s="206" t="s">
        <v>152</v>
      </c>
      <c r="E288" s="207" t="s">
        <v>1412</v>
      </c>
      <c r="F288" s="208" t="s">
        <v>1413</v>
      </c>
      <c r="G288" s="209" t="s">
        <v>242</v>
      </c>
      <c r="H288" s="210">
        <v>8.4000000000000004</v>
      </c>
      <c r="I288" s="211"/>
      <c r="J288" s="212">
        <f>ROUND(I288*H288,2)</f>
        <v>0</v>
      </c>
      <c r="K288" s="208" t="s">
        <v>19</v>
      </c>
      <c r="L288" s="44"/>
      <c r="M288" s="213" t="s">
        <v>19</v>
      </c>
      <c r="N288" s="214" t="s">
        <v>46</v>
      </c>
      <c r="O288" s="84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7" t="s">
        <v>150</v>
      </c>
      <c r="AT288" s="217" t="s">
        <v>152</v>
      </c>
      <c r="AU288" s="217" t="s">
        <v>79</v>
      </c>
      <c r="AY288" s="17" t="s">
        <v>151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7" t="s">
        <v>150</v>
      </c>
      <c r="BK288" s="218">
        <f>ROUND(I288*H288,2)</f>
        <v>0</v>
      </c>
      <c r="BL288" s="17" t="s">
        <v>150</v>
      </c>
      <c r="BM288" s="217" t="s">
        <v>1414</v>
      </c>
    </row>
    <row r="289" s="2" customFormat="1">
      <c r="A289" s="38"/>
      <c r="B289" s="39"/>
      <c r="C289" s="40"/>
      <c r="D289" s="219" t="s">
        <v>157</v>
      </c>
      <c r="E289" s="40"/>
      <c r="F289" s="220" t="s">
        <v>1413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157</v>
      </c>
      <c r="AU289" s="17" t="s">
        <v>79</v>
      </c>
    </row>
    <row r="290" s="12" customFormat="1">
      <c r="A290" s="12"/>
      <c r="B290" s="224"/>
      <c r="C290" s="225"/>
      <c r="D290" s="219" t="s">
        <v>159</v>
      </c>
      <c r="E290" s="226" t="s">
        <v>1128</v>
      </c>
      <c r="F290" s="227" t="s">
        <v>1415</v>
      </c>
      <c r="G290" s="225"/>
      <c r="H290" s="228">
        <v>8.4000000000000004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34" t="s">
        <v>159</v>
      </c>
      <c r="AU290" s="234" t="s">
        <v>79</v>
      </c>
      <c r="AV290" s="12" t="s">
        <v>86</v>
      </c>
      <c r="AW290" s="12" t="s">
        <v>35</v>
      </c>
      <c r="AX290" s="12" t="s">
        <v>79</v>
      </c>
      <c r="AY290" s="234" t="s">
        <v>151</v>
      </c>
    </row>
    <row r="291" s="2" customFormat="1" ht="16.5" customHeight="1">
      <c r="A291" s="38"/>
      <c r="B291" s="39"/>
      <c r="C291" s="206" t="s">
        <v>164</v>
      </c>
      <c r="D291" s="206" t="s">
        <v>152</v>
      </c>
      <c r="E291" s="207" t="s">
        <v>1416</v>
      </c>
      <c r="F291" s="208" t="s">
        <v>439</v>
      </c>
      <c r="G291" s="209" t="s">
        <v>242</v>
      </c>
      <c r="H291" s="210">
        <v>0.59999999999999998</v>
      </c>
      <c r="I291" s="211"/>
      <c r="J291" s="212">
        <f>ROUND(I291*H291,2)</f>
        <v>0</v>
      </c>
      <c r="K291" s="208" t="s">
        <v>19</v>
      </c>
      <c r="L291" s="44"/>
      <c r="M291" s="213" t="s">
        <v>19</v>
      </c>
      <c r="N291" s="214" t="s">
        <v>46</v>
      </c>
      <c r="O291" s="84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7" t="s">
        <v>150</v>
      </c>
      <c r="AT291" s="217" t="s">
        <v>152</v>
      </c>
      <c r="AU291" s="217" t="s">
        <v>79</v>
      </c>
      <c r="AY291" s="17" t="s">
        <v>151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7" t="s">
        <v>150</v>
      </c>
      <c r="BK291" s="218">
        <f>ROUND(I291*H291,2)</f>
        <v>0</v>
      </c>
      <c r="BL291" s="17" t="s">
        <v>150</v>
      </c>
      <c r="BM291" s="217" t="s">
        <v>1417</v>
      </c>
    </row>
    <row r="292" s="2" customFormat="1">
      <c r="A292" s="38"/>
      <c r="B292" s="39"/>
      <c r="C292" s="40"/>
      <c r="D292" s="219" t="s">
        <v>157</v>
      </c>
      <c r="E292" s="40"/>
      <c r="F292" s="220" t="s">
        <v>439</v>
      </c>
      <c r="G292" s="40"/>
      <c r="H292" s="40"/>
      <c r="I292" s="221"/>
      <c r="J292" s="40"/>
      <c r="K292" s="40"/>
      <c r="L292" s="44"/>
      <c r="M292" s="222"/>
      <c r="N292" s="223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157</v>
      </c>
      <c r="AU292" s="17" t="s">
        <v>79</v>
      </c>
    </row>
    <row r="293" s="12" customFormat="1">
      <c r="A293" s="12"/>
      <c r="B293" s="224"/>
      <c r="C293" s="225"/>
      <c r="D293" s="219" t="s">
        <v>159</v>
      </c>
      <c r="E293" s="226" t="s">
        <v>1130</v>
      </c>
      <c r="F293" s="227" t="s">
        <v>1418</v>
      </c>
      <c r="G293" s="225"/>
      <c r="H293" s="228">
        <v>0.59999999999999998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34" t="s">
        <v>159</v>
      </c>
      <c r="AU293" s="234" t="s">
        <v>79</v>
      </c>
      <c r="AV293" s="12" t="s">
        <v>86</v>
      </c>
      <c r="AW293" s="12" t="s">
        <v>35</v>
      </c>
      <c r="AX293" s="12" t="s">
        <v>79</v>
      </c>
      <c r="AY293" s="234" t="s">
        <v>151</v>
      </c>
    </row>
    <row r="294" s="2" customFormat="1" ht="24.15" customHeight="1">
      <c r="A294" s="38"/>
      <c r="B294" s="39"/>
      <c r="C294" s="206" t="s">
        <v>150</v>
      </c>
      <c r="D294" s="206" t="s">
        <v>152</v>
      </c>
      <c r="E294" s="207" t="s">
        <v>1419</v>
      </c>
      <c r="F294" s="208" t="s">
        <v>1420</v>
      </c>
      <c r="G294" s="209" t="s">
        <v>242</v>
      </c>
      <c r="H294" s="210">
        <v>0.59999999999999998</v>
      </c>
      <c r="I294" s="211"/>
      <c r="J294" s="212">
        <f>ROUND(I294*H294,2)</f>
        <v>0</v>
      </c>
      <c r="K294" s="208" t="s">
        <v>19</v>
      </c>
      <c r="L294" s="44"/>
      <c r="M294" s="213" t="s">
        <v>19</v>
      </c>
      <c r="N294" s="214" t="s">
        <v>46</v>
      </c>
      <c r="O294" s="84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7" t="s">
        <v>150</v>
      </c>
      <c r="AT294" s="217" t="s">
        <v>152</v>
      </c>
      <c r="AU294" s="217" t="s">
        <v>79</v>
      </c>
      <c r="AY294" s="17" t="s">
        <v>151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7" t="s">
        <v>150</v>
      </c>
      <c r="BK294" s="218">
        <f>ROUND(I294*H294,2)</f>
        <v>0</v>
      </c>
      <c r="BL294" s="17" t="s">
        <v>150</v>
      </c>
      <c r="BM294" s="217" t="s">
        <v>1421</v>
      </c>
    </row>
    <row r="295" s="2" customFormat="1">
      <c r="A295" s="38"/>
      <c r="B295" s="39"/>
      <c r="C295" s="40"/>
      <c r="D295" s="219" t="s">
        <v>157</v>
      </c>
      <c r="E295" s="40"/>
      <c r="F295" s="220" t="s">
        <v>1420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157</v>
      </c>
      <c r="AU295" s="17" t="s">
        <v>79</v>
      </c>
    </row>
    <row r="296" s="2" customFormat="1" ht="16.5" customHeight="1">
      <c r="A296" s="38"/>
      <c r="B296" s="39"/>
      <c r="C296" s="206" t="s">
        <v>171</v>
      </c>
      <c r="D296" s="206" t="s">
        <v>152</v>
      </c>
      <c r="E296" s="207" t="s">
        <v>1422</v>
      </c>
      <c r="F296" s="208" t="s">
        <v>1423</v>
      </c>
      <c r="G296" s="209" t="s">
        <v>242</v>
      </c>
      <c r="H296" s="210">
        <v>32.433999999999997</v>
      </c>
      <c r="I296" s="211"/>
      <c r="J296" s="212">
        <f>ROUND(I296*H296,2)</f>
        <v>0</v>
      </c>
      <c r="K296" s="208" t="s">
        <v>19</v>
      </c>
      <c r="L296" s="44"/>
      <c r="M296" s="213" t="s">
        <v>19</v>
      </c>
      <c r="N296" s="214" t="s">
        <v>46</v>
      </c>
      <c r="O296" s="84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7" t="s">
        <v>150</v>
      </c>
      <c r="AT296" s="217" t="s">
        <v>152</v>
      </c>
      <c r="AU296" s="217" t="s">
        <v>79</v>
      </c>
      <c r="AY296" s="17" t="s">
        <v>151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7" t="s">
        <v>150</v>
      </c>
      <c r="BK296" s="218">
        <f>ROUND(I296*H296,2)</f>
        <v>0</v>
      </c>
      <c r="BL296" s="17" t="s">
        <v>150</v>
      </c>
      <c r="BM296" s="217" t="s">
        <v>1424</v>
      </c>
    </row>
    <row r="297" s="2" customFormat="1">
      <c r="A297" s="38"/>
      <c r="B297" s="39"/>
      <c r="C297" s="40"/>
      <c r="D297" s="219" t="s">
        <v>157</v>
      </c>
      <c r="E297" s="40"/>
      <c r="F297" s="220" t="s">
        <v>1423</v>
      </c>
      <c r="G297" s="40"/>
      <c r="H297" s="40"/>
      <c r="I297" s="221"/>
      <c r="J297" s="40"/>
      <c r="K297" s="40"/>
      <c r="L297" s="44"/>
      <c r="M297" s="222"/>
      <c r="N297" s="223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157</v>
      </c>
      <c r="AU297" s="17" t="s">
        <v>79</v>
      </c>
    </row>
    <row r="298" s="2" customFormat="1" ht="16.5" customHeight="1">
      <c r="A298" s="38"/>
      <c r="B298" s="39"/>
      <c r="C298" s="206" t="s">
        <v>176</v>
      </c>
      <c r="D298" s="206" t="s">
        <v>152</v>
      </c>
      <c r="E298" s="207" t="s">
        <v>1425</v>
      </c>
      <c r="F298" s="208" t="s">
        <v>1426</v>
      </c>
      <c r="G298" s="209" t="s">
        <v>1427</v>
      </c>
      <c r="H298" s="210">
        <v>2</v>
      </c>
      <c r="I298" s="211"/>
      <c r="J298" s="212">
        <f>ROUND(I298*H298,2)</f>
        <v>0</v>
      </c>
      <c r="K298" s="208" t="s">
        <v>19</v>
      </c>
      <c r="L298" s="44"/>
      <c r="M298" s="213" t="s">
        <v>19</v>
      </c>
      <c r="N298" s="214" t="s">
        <v>46</v>
      </c>
      <c r="O298" s="84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7" t="s">
        <v>150</v>
      </c>
      <c r="AT298" s="217" t="s">
        <v>152</v>
      </c>
      <c r="AU298" s="217" t="s">
        <v>79</v>
      </c>
      <c r="AY298" s="17" t="s">
        <v>151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7" t="s">
        <v>150</v>
      </c>
      <c r="BK298" s="218">
        <f>ROUND(I298*H298,2)</f>
        <v>0</v>
      </c>
      <c r="BL298" s="17" t="s">
        <v>150</v>
      </c>
      <c r="BM298" s="217" t="s">
        <v>1428</v>
      </c>
    </row>
    <row r="299" s="2" customFormat="1">
      <c r="A299" s="38"/>
      <c r="B299" s="39"/>
      <c r="C299" s="40"/>
      <c r="D299" s="219" t="s">
        <v>157</v>
      </c>
      <c r="E299" s="40"/>
      <c r="F299" s="220" t="s">
        <v>1426</v>
      </c>
      <c r="G299" s="40"/>
      <c r="H299" s="40"/>
      <c r="I299" s="221"/>
      <c r="J299" s="40"/>
      <c r="K299" s="40"/>
      <c r="L299" s="44"/>
      <c r="M299" s="222"/>
      <c r="N299" s="223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157</v>
      </c>
      <c r="AU299" s="17" t="s">
        <v>79</v>
      </c>
    </row>
    <row r="300" s="12" customFormat="1">
      <c r="A300" s="12"/>
      <c r="B300" s="224"/>
      <c r="C300" s="225"/>
      <c r="D300" s="219" t="s">
        <v>159</v>
      </c>
      <c r="E300" s="226" t="s">
        <v>1429</v>
      </c>
      <c r="F300" s="227" t="s">
        <v>642</v>
      </c>
      <c r="G300" s="225"/>
      <c r="H300" s="228">
        <v>2</v>
      </c>
      <c r="I300" s="229"/>
      <c r="J300" s="225"/>
      <c r="K300" s="225"/>
      <c r="L300" s="230"/>
      <c r="M300" s="259"/>
      <c r="N300" s="260"/>
      <c r="O300" s="260"/>
      <c r="P300" s="260"/>
      <c r="Q300" s="260"/>
      <c r="R300" s="260"/>
      <c r="S300" s="260"/>
      <c r="T300" s="261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34" t="s">
        <v>159</v>
      </c>
      <c r="AU300" s="234" t="s">
        <v>79</v>
      </c>
      <c r="AV300" s="12" t="s">
        <v>86</v>
      </c>
      <c r="AW300" s="12" t="s">
        <v>35</v>
      </c>
      <c r="AX300" s="12" t="s">
        <v>79</v>
      </c>
      <c r="AY300" s="234" t="s">
        <v>151</v>
      </c>
    </row>
    <row r="301" s="2" customFormat="1" ht="6.96" customHeight="1">
      <c r="A301" s="38"/>
      <c r="B301" s="59"/>
      <c r="C301" s="60"/>
      <c r="D301" s="60"/>
      <c r="E301" s="60"/>
      <c r="F301" s="60"/>
      <c r="G301" s="60"/>
      <c r="H301" s="60"/>
      <c r="I301" s="60"/>
      <c r="J301" s="60"/>
      <c r="K301" s="60"/>
      <c r="L301" s="44"/>
      <c r="M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</row>
  </sheetData>
  <sheetProtection sheet="1" autoFilter="0" formatColumns="0" formatRows="0" objects="1" scenarios="1" spinCount="100000" saltValue="Tlr439Y0jD1E/gb2tbNMB5JC07UhdHVQ4t5zhc55T3wF5uYF0SabciYPPQ9SsaFXKXqc9PcCL8SHjWjn6z4Pbw==" hashValue="CEbs1qfu0LruNotZRSkWDozeIFp3DEZy58CutSRT7IJn71fznI2s8LnNLps6GjuFe9zgIff36iuCn9AwB8IxQA==" algorithmName="SHA-512" password="CC35"/>
  <autoFilter ref="C91:K3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  <c r="AZ2" s="138" t="s">
        <v>312</v>
      </c>
      <c r="BA2" s="138" t="s">
        <v>312</v>
      </c>
      <c r="BB2" s="138" t="s">
        <v>19</v>
      </c>
      <c r="BC2" s="138" t="s">
        <v>79</v>
      </c>
      <c r="BD2" s="13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81</v>
      </c>
    </row>
    <row r="4" s="1" customFormat="1" ht="24.96" customHeight="1">
      <c r="B4" s="20"/>
      <c r="D4" s="141" t="s">
        <v>126</v>
      </c>
      <c r="L4" s="20"/>
      <c r="M4" s="142" t="s">
        <v>10</v>
      </c>
      <c r="AT4" s="17" t="s">
        <v>35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stavby'!K6</f>
        <v>VD Les Království, rekonstrukce komunikace a zpevněných ploch</v>
      </c>
      <c r="F7" s="143"/>
      <c r="G7" s="143"/>
      <c r="H7" s="143"/>
      <c r="L7" s="20"/>
    </row>
    <row r="8" s="1" customFormat="1" ht="12" customHeight="1">
      <c r="B8" s="20"/>
      <c r="D8" s="143" t="s">
        <v>127</v>
      </c>
      <c r="L8" s="20"/>
    </row>
    <row r="9" s="2" customFormat="1" ht="16.5" customHeight="1">
      <c r="A9" s="38"/>
      <c r="B9" s="44"/>
      <c r="C9" s="38"/>
      <c r="D9" s="38"/>
      <c r="E9" s="144" t="s">
        <v>128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3" t="s">
        <v>129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1430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3" t="s">
        <v>18</v>
      </c>
      <c r="E13" s="38"/>
      <c r="F13" s="133" t="s">
        <v>19</v>
      </c>
      <c r="G13" s="38"/>
      <c r="H13" s="38"/>
      <c r="I13" s="143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3" t="s">
        <v>21</v>
      </c>
      <c r="E14" s="38"/>
      <c r="F14" s="133" t="s">
        <v>22</v>
      </c>
      <c r="G14" s="38"/>
      <c r="H14" s="38"/>
      <c r="I14" s="143" t="s">
        <v>23</v>
      </c>
      <c r="J14" s="147" t="str">
        <f>'Rekapitulace stavby'!AN8</f>
        <v>21.12.2023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3" t="s">
        <v>25</v>
      </c>
      <c r="E16" s="38"/>
      <c r="F16" s="38"/>
      <c r="G16" s="38"/>
      <c r="H16" s="38"/>
      <c r="I16" s="143" t="s">
        <v>26</v>
      </c>
      <c r="J16" s="133" t="s">
        <v>27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3" t="s">
        <v>29</v>
      </c>
      <c r="J17" s="133" t="s">
        <v>30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3" t="s">
        <v>31</v>
      </c>
      <c r="E19" s="38"/>
      <c r="F19" s="38"/>
      <c r="G19" s="38"/>
      <c r="H19" s="38"/>
      <c r="I19" s="143" t="s">
        <v>26</v>
      </c>
      <c r="J19" s="33" t="str">
        <f>'Rekapitulace stavby'!AN13</f>
        <v>Vyplň údaj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3" t="s">
        <v>29</v>
      </c>
      <c r="J20" s="33" t="str">
        <f>'Rekapitulace stavby'!AN14</f>
        <v>Vyplň údaj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3" t="s">
        <v>33</v>
      </c>
      <c r="E22" s="38"/>
      <c r="F22" s="38"/>
      <c r="G22" s="38"/>
      <c r="H22" s="38"/>
      <c r="I22" s="143" t="s">
        <v>26</v>
      </c>
      <c r="J22" s="133" t="str">
        <f>IF('Rekapitulace stavby'!AN16="","",'Rekapitulace stavby'!AN16)</f>
        <v/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3" t="s">
        <v>29</v>
      </c>
      <c r="J23" s="133" t="str">
        <f>IF('Rekapitulace stavby'!AN17="","",'Rekapitulace stavby'!AN17)</f>
        <v/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3" t="s">
        <v>36</v>
      </c>
      <c r="E25" s="38"/>
      <c r="F25" s="38"/>
      <c r="G25" s="38"/>
      <c r="H25" s="38"/>
      <c r="I25" s="143" t="s">
        <v>26</v>
      </c>
      <c r="J25" s="133" t="str">
        <f>IF('Rekapitulace stavby'!AN19="","",'Rekapitulace stavby'!AN19)</f>
        <v/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3" t="s">
        <v>29</v>
      </c>
      <c r="J26" s="133" t="str">
        <f>IF('Rekapitulace stavby'!AN20="","",'Rekapitulace stavby'!AN20)</f>
        <v/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3" t="s">
        <v>37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39</v>
      </c>
      <c r="E32" s="38"/>
      <c r="F32" s="38"/>
      <c r="G32" s="38"/>
      <c r="H32" s="38"/>
      <c r="I32" s="38"/>
      <c r="J32" s="154">
        <f>ROUND(J86,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41</v>
      </c>
      <c r="G34" s="38"/>
      <c r="H34" s="38"/>
      <c r="I34" s="155" t="s">
        <v>40</v>
      </c>
      <c r="J34" s="155" t="s">
        <v>42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6" t="s">
        <v>43</v>
      </c>
      <c r="E35" s="143" t="s">
        <v>44</v>
      </c>
      <c r="F35" s="157">
        <f>ROUND((SUM(BE86:BE177)),  2)</f>
        <v>0</v>
      </c>
      <c r="G35" s="38"/>
      <c r="H35" s="38"/>
      <c r="I35" s="158">
        <v>0.20999999999999999</v>
      </c>
      <c r="J35" s="157">
        <f>ROUND(((SUM(BE86:BE177))*I35),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3" t="s">
        <v>45</v>
      </c>
      <c r="F36" s="157">
        <f>ROUND((SUM(BF86:BF177)),  2)</f>
        <v>0</v>
      </c>
      <c r="G36" s="38"/>
      <c r="H36" s="38"/>
      <c r="I36" s="158">
        <v>0</v>
      </c>
      <c r="J36" s="157">
        <f>ROUND(((SUM(BF86:BF177))*I36),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3" t="s">
        <v>46</v>
      </c>
      <c r="F37" s="157">
        <f>ROUND((SUM(BG86:BG177)),  2)</f>
        <v>0</v>
      </c>
      <c r="G37" s="38"/>
      <c r="H37" s="38"/>
      <c r="I37" s="158">
        <v>0.20999999999999999</v>
      </c>
      <c r="J37" s="157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3" t="s">
        <v>47</v>
      </c>
      <c r="F38" s="157">
        <f>ROUND((SUM(BH86:BH177)),  2)</f>
        <v>0</v>
      </c>
      <c r="G38" s="38"/>
      <c r="H38" s="38"/>
      <c r="I38" s="158">
        <v>0</v>
      </c>
      <c r="J38" s="157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3" t="s">
        <v>48</v>
      </c>
      <c r="F39" s="157">
        <f>ROUND((SUM(BI86:BI177)),  2)</f>
        <v>0</v>
      </c>
      <c r="G39" s="38"/>
      <c r="H39" s="38"/>
      <c r="I39" s="158">
        <v>0</v>
      </c>
      <c r="J39" s="157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131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0" t="str">
        <f>E7</f>
        <v>VD Les Království, rekonstrukce komunikace a zpevněných ploch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127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0" t="s">
        <v>128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129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 xml:space="preserve">SO 402.1  - Parkovací systém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Les Království</v>
      </c>
      <c r="G56" s="40"/>
      <c r="H56" s="40"/>
      <c r="I56" s="32" t="s">
        <v>23</v>
      </c>
      <c r="J56" s="72" t="str">
        <f>IF(J14="","",J14)</f>
        <v>21.12.2023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71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81</v>
      </c>
    </row>
    <row r="64" s="9" customFormat="1" ht="24.96" customHeight="1">
      <c r="A64" s="9"/>
      <c r="B64" s="175"/>
      <c r="C64" s="176"/>
      <c r="D64" s="177" t="s">
        <v>134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135</v>
      </c>
      <c r="D71" s="40"/>
      <c r="E71" s="40"/>
      <c r="F71" s="40"/>
      <c r="G71" s="40"/>
      <c r="H71" s="40"/>
      <c r="I71" s="40"/>
      <c r="J71" s="40"/>
      <c r="K71" s="4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0" t="str">
        <f>E7</f>
        <v>VD Les Království, rekonstrukce komunikace a zpevněných ploch</v>
      </c>
      <c r="F74" s="32"/>
      <c r="G74" s="32"/>
      <c r="H74" s="32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127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0" t="s">
        <v>128</v>
      </c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129</v>
      </c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 xml:space="preserve">SO 402.1  - Parkovací systém</v>
      </c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>Les Království</v>
      </c>
      <c r="G80" s="40"/>
      <c r="H80" s="40"/>
      <c r="I80" s="32" t="s">
        <v>23</v>
      </c>
      <c r="J80" s="72" t="str">
        <f>IF(J14="","",J14)</f>
        <v>21.12.2023</v>
      </c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>Povodí Labe, státní podnik</v>
      </c>
      <c r="G82" s="40"/>
      <c r="H82" s="40"/>
      <c r="I82" s="32" t="s">
        <v>33</v>
      </c>
      <c r="J82" s="36" t="str">
        <f>E23</f>
        <v xml:space="preserve"> </v>
      </c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IF(E20="","",E20)</f>
        <v>Vyplň údaj</v>
      </c>
      <c r="G83" s="40"/>
      <c r="H83" s="40"/>
      <c r="I83" s="32" t="s">
        <v>36</v>
      </c>
      <c r="J83" s="36" t="str">
        <f>E26</f>
        <v xml:space="preserve"> </v>
      </c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1"/>
      <c r="B85" s="182"/>
      <c r="C85" s="183" t="s">
        <v>136</v>
      </c>
      <c r="D85" s="184" t="s">
        <v>58</v>
      </c>
      <c r="E85" s="184" t="s">
        <v>54</v>
      </c>
      <c r="F85" s="184" t="s">
        <v>55</v>
      </c>
      <c r="G85" s="184" t="s">
        <v>137</v>
      </c>
      <c r="H85" s="184" t="s">
        <v>138</v>
      </c>
      <c r="I85" s="184" t="s">
        <v>139</v>
      </c>
      <c r="J85" s="184" t="s">
        <v>133</v>
      </c>
      <c r="K85" s="185" t="s">
        <v>140</v>
      </c>
      <c r="L85" s="186"/>
      <c r="M85" s="92" t="s">
        <v>19</v>
      </c>
      <c r="N85" s="93" t="s">
        <v>43</v>
      </c>
      <c r="O85" s="93" t="s">
        <v>141</v>
      </c>
      <c r="P85" s="93" t="s">
        <v>142</v>
      </c>
      <c r="Q85" s="93" t="s">
        <v>143</v>
      </c>
      <c r="R85" s="93" t="s">
        <v>144</v>
      </c>
      <c r="S85" s="93" t="s">
        <v>145</v>
      </c>
      <c r="T85" s="94" t="s">
        <v>146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38"/>
      <c r="B86" s="39"/>
      <c r="C86" s="99" t="s">
        <v>147</v>
      </c>
      <c r="D86" s="40"/>
      <c r="E86" s="40"/>
      <c r="F86" s="40"/>
      <c r="G86" s="40"/>
      <c r="H86" s="40"/>
      <c r="I86" s="40"/>
      <c r="J86" s="187">
        <f>BK86</f>
        <v>0</v>
      </c>
      <c r="K86" s="40"/>
      <c r="L86" s="44"/>
      <c r="M86" s="95"/>
      <c r="N86" s="188"/>
      <c r="O86" s="96"/>
      <c r="P86" s="189">
        <f>P87</f>
        <v>0</v>
      </c>
      <c r="Q86" s="96"/>
      <c r="R86" s="189">
        <f>R87</f>
        <v>0</v>
      </c>
      <c r="S86" s="96"/>
      <c r="T86" s="190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72</v>
      </c>
      <c r="AU86" s="17" t="s">
        <v>81</v>
      </c>
      <c r="BK86" s="191">
        <f>BK87</f>
        <v>0</v>
      </c>
    </row>
    <row r="87" s="11" customFormat="1" ht="25.92" customHeight="1">
      <c r="A87" s="11"/>
      <c r="B87" s="192"/>
      <c r="C87" s="193"/>
      <c r="D87" s="194" t="s">
        <v>72</v>
      </c>
      <c r="E87" s="195" t="s">
        <v>148</v>
      </c>
      <c r="F87" s="195" t="s">
        <v>149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SUM(P88:P177)</f>
        <v>0</v>
      </c>
      <c r="Q87" s="200"/>
      <c r="R87" s="201">
        <f>SUM(R88:R177)</f>
        <v>0</v>
      </c>
      <c r="S87" s="200"/>
      <c r="T87" s="202">
        <f>SUM(T88:T177)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3" t="s">
        <v>150</v>
      </c>
      <c r="AT87" s="204" t="s">
        <v>72</v>
      </c>
      <c r="AU87" s="204" t="s">
        <v>8</v>
      </c>
      <c r="AY87" s="203" t="s">
        <v>151</v>
      </c>
      <c r="BK87" s="205">
        <f>SUM(BK88:BK177)</f>
        <v>0</v>
      </c>
    </row>
    <row r="88" s="2" customFormat="1" ht="16.5" customHeight="1">
      <c r="A88" s="38"/>
      <c r="B88" s="39"/>
      <c r="C88" s="206" t="s">
        <v>79</v>
      </c>
      <c r="D88" s="206" t="s">
        <v>152</v>
      </c>
      <c r="E88" s="207" t="s">
        <v>1431</v>
      </c>
      <c r="F88" s="208" t="s">
        <v>1432</v>
      </c>
      <c r="G88" s="209" t="s">
        <v>155</v>
      </c>
      <c r="H88" s="210">
        <v>1</v>
      </c>
      <c r="I88" s="211"/>
      <c r="J88" s="212">
        <f>ROUND(I88*H88,2)</f>
        <v>0</v>
      </c>
      <c r="K88" s="208" t="s">
        <v>19</v>
      </c>
      <c r="L88" s="44"/>
      <c r="M88" s="213" t="s">
        <v>19</v>
      </c>
      <c r="N88" s="214" t="s">
        <v>46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150</v>
      </c>
      <c r="AT88" s="217" t="s">
        <v>152</v>
      </c>
      <c r="AU88" s="217" t="s">
        <v>79</v>
      </c>
      <c r="AY88" s="17" t="s">
        <v>151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150</v>
      </c>
      <c r="BK88" s="218">
        <f>ROUND(I88*H88,2)</f>
        <v>0</v>
      </c>
      <c r="BL88" s="17" t="s">
        <v>150</v>
      </c>
      <c r="BM88" s="217" t="s">
        <v>1433</v>
      </c>
    </row>
    <row r="89" s="2" customFormat="1">
      <c r="A89" s="38"/>
      <c r="B89" s="39"/>
      <c r="C89" s="40"/>
      <c r="D89" s="219" t="s">
        <v>157</v>
      </c>
      <c r="E89" s="40"/>
      <c r="F89" s="220" t="s">
        <v>1432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157</v>
      </c>
      <c r="AU89" s="17" t="s">
        <v>79</v>
      </c>
    </row>
    <row r="90" s="2" customFormat="1" ht="16.5" customHeight="1">
      <c r="A90" s="38"/>
      <c r="B90" s="39"/>
      <c r="C90" s="206" t="s">
        <v>86</v>
      </c>
      <c r="D90" s="206" t="s">
        <v>152</v>
      </c>
      <c r="E90" s="207" t="s">
        <v>1434</v>
      </c>
      <c r="F90" s="208" t="s">
        <v>1435</v>
      </c>
      <c r="G90" s="209" t="s">
        <v>310</v>
      </c>
      <c r="H90" s="210">
        <v>400</v>
      </c>
      <c r="I90" s="211"/>
      <c r="J90" s="212">
        <f>ROUND(I90*H90,2)</f>
        <v>0</v>
      </c>
      <c r="K90" s="208" t="s">
        <v>19</v>
      </c>
      <c r="L90" s="44"/>
      <c r="M90" s="213" t="s">
        <v>19</v>
      </c>
      <c r="N90" s="214" t="s">
        <v>46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150</v>
      </c>
      <c r="AT90" s="217" t="s">
        <v>152</v>
      </c>
      <c r="AU90" s="217" t="s">
        <v>79</v>
      </c>
      <c r="AY90" s="17" t="s">
        <v>151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150</v>
      </c>
      <c r="BK90" s="218">
        <f>ROUND(I90*H90,2)</f>
        <v>0</v>
      </c>
      <c r="BL90" s="17" t="s">
        <v>150</v>
      </c>
      <c r="BM90" s="217" t="s">
        <v>1436</v>
      </c>
    </row>
    <row r="91" s="2" customFormat="1">
      <c r="A91" s="38"/>
      <c r="B91" s="39"/>
      <c r="C91" s="40"/>
      <c r="D91" s="219" t="s">
        <v>157</v>
      </c>
      <c r="E91" s="40"/>
      <c r="F91" s="220" t="s">
        <v>1435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79</v>
      </c>
    </row>
    <row r="92" s="2" customFormat="1" ht="16.5" customHeight="1">
      <c r="A92" s="38"/>
      <c r="B92" s="39"/>
      <c r="C92" s="206" t="s">
        <v>164</v>
      </c>
      <c r="D92" s="206" t="s">
        <v>152</v>
      </c>
      <c r="E92" s="207" t="s">
        <v>1437</v>
      </c>
      <c r="F92" s="208" t="s">
        <v>1438</v>
      </c>
      <c r="G92" s="209" t="s">
        <v>310</v>
      </c>
      <c r="H92" s="210">
        <v>400</v>
      </c>
      <c r="I92" s="211"/>
      <c r="J92" s="212">
        <f>ROUND(I92*H92,2)</f>
        <v>0</v>
      </c>
      <c r="K92" s="208" t="s">
        <v>19</v>
      </c>
      <c r="L92" s="44"/>
      <c r="M92" s="213" t="s">
        <v>19</v>
      </c>
      <c r="N92" s="214" t="s">
        <v>46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150</v>
      </c>
      <c r="AT92" s="217" t="s">
        <v>152</v>
      </c>
      <c r="AU92" s="217" t="s">
        <v>79</v>
      </c>
      <c r="AY92" s="17" t="s">
        <v>151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150</v>
      </c>
      <c r="BK92" s="218">
        <f>ROUND(I92*H92,2)</f>
        <v>0</v>
      </c>
      <c r="BL92" s="17" t="s">
        <v>150</v>
      </c>
      <c r="BM92" s="217" t="s">
        <v>1439</v>
      </c>
    </row>
    <row r="93" s="2" customFormat="1">
      <c r="A93" s="38"/>
      <c r="B93" s="39"/>
      <c r="C93" s="40"/>
      <c r="D93" s="219" t="s">
        <v>157</v>
      </c>
      <c r="E93" s="40"/>
      <c r="F93" s="220" t="s">
        <v>1438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79</v>
      </c>
    </row>
    <row r="94" s="2" customFormat="1" ht="16.5" customHeight="1">
      <c r="A94" s="38"/>
      <c r="B94" s="39"/>
      <c r="C94" s="206" t="s">
        <v>150</v>
      </c>
      <c r="D94" s="206" t="s">
        <v>152</v>
      </c>
      <c r="E94" s="207" t="s">
        <v>1440</v>
      </c>
      <c r="F94" s="208" t="s">
        <v>1441</v>
      </c>
      <c r="G94" s="209" t="s">
        <v>310</v>
      </c>
      <c r="H94" s="210">
        <v>215</v>
      </c>
      <c r="I94" s="211"/>
      <c r="J94" s="212">
        <f>ROUND(I94*H94,2)</f>
        <v>0</v>
      </c>
      <c r="K94" s="208" t="s">
        <v>19</v>
      </c>
      <c r="L94" s="44"/>
      <c r="M94" s="213" t="s">
        <v>19</v>
      </c>
      <c r="N94" s="214" t="s">
        <v>46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150</v>
      </c>
      <c r="AT94" s="217" t="s">
        <v>152</v>
      </c>
      <c r="AU94" s="217" t="s">
        <v>79</v>
      </c>
      <c r="AY94" s="17" t="s">
        <v>151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150</v>
      </c>
      <c r="BK94" s="218">
        <f>ROUND(I94*H94,2)</f>
        <v>0</v>
      </c>
      <c r="BL94" s="17" t="s">
        <v>150</v>
      </c>
      <c r="BM94" s="217" t="s">
        <v>1442</v>
      </c>
    </row>
    <row r="95" s="2" customFormat="1">
      <c r="A95" s="38"/>
      <c r="B95" s="39"/>
      <c r="C95" s="40"/>
      <c r="D95" s="219" t="s">
        <v>157</v>
      </c>
      <c r="E95" s="40"/>
      <c r="F95" s="220" t="s">
        <v>1441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157</v>
      </c>
      <c r="AU95" s="17" t="s">
        <v>79</v>
      </c>
    </row>
    <row r="96" s="12" customFormat="1">
      <c r="A96" s="12"/>
      <c r="B96" s="224"/>
      <c r="C96" s="225"/>
      <c r="D96" s="219" t="s">
        <v>159</v>
      </c>
      <c r="E96" s="226" t="s">
        <v>322</v>
      </c>
      <c r="F96" s="227" t="s">
        <v>1443</v>
      </c>
      <c r="G96" s="225"/>
      <c r="H96" s="228">
        <v>215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34" t="s">
        <v>159</v>
      </c>
      <c r="AU96" s="234" t="s">
        <v>79</v>
      </c>
      <c r="AV96" s="12" t="s">
        <v>86</v>
      </c>
      <c r="AW96" s="12" t="s">
        <v>35</v>
      </c>
      <c r="AX96" s="12" t="s">
        <v>79</v>
      </c>
      <c r="AY96" s="234" t="s">
        <v>151</v>
      </c>
    </row>
    <row r="97" s="2" customFormat="1" ht="16.5" customHeight="1">
      <c r="A97" s="38"/>
      <c r="B97" s="39"/>
      <c r="C97" s="206" t="s">
        <v>171</v>
      </c>
      <c r="D97" s="206" t="s">
        <v>152</v>
      </c>
      <c r="E97" s="207" t="s">
        <v>1444</v>
      </c>
      <c r="F97" s="208" t="s">
        <v>1445</v>
      </c>
      <c r="G97" s="209" t="s">
        <v>1446</v>
      </c>
      <c r="H97" s="210">
        <v>10</v>
      </c>
      <c r="I97" s="211"/>
      <c r="J97" s="212">
        <f>ROUND(I97*H97,2)</f>
        <v>0</v>
      </c>
      <c r="K97" s="208" t="s">
        <v>19</v>
      </c>
      <c r="L97" s="44"/>
      <c r="M97" s="213" t="s">
        <v>19</v>
      </c>
      <c r="N97" s="214" t="s">
        <v>46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150</v>
      </c>
      <c r="AT97" s="217" t="s">
        <v>152</v>
      </c>
      <c r="AU97" s="217" t="s">
        <v>79</v>
      </c>
      <c r="AY97" s="17" t="s">
        <v>151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150</v>
      </c>
      <c r="BK97" s="218">
        <f>ROUND(I97*H97,2)</f>
        <v>0</v>
      </c>
      <c r="BL97" s="17" t="s">
        <v>150</v>
      </c>
      <c r="BM97" s="217" t="s">
        <v>1447</v>
      </c>
    </row>
    <row r="98" s="2" customFormat="1">
      <c r="A98" s="38"/>
      <c r="B98" s="39"/>
      <c r="C98" s="40"/>
      <c r="D98" s="219" t="s">
        <v>157</v>
      </c>
      <c r="E98" s="40"/>
      <c r="F98" s="220" t="s">
        <v>1445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79</v>
      </c>
    </row>
    <row r="99" s="2" customFormat="1" ht="16.5" customHeight="1">
      <c r="A99" s="38"/>
      <c r="B99" s="39"/>
      <c r="C99" s="206" t="s">
        <v>176</v>
      </c>
      <c r="D99" s="206" t="s">
        <v>152</v>
      </c>
      <c r="E99" s="207" t="s">
        <v>1448</v>
      </c>
      <c r="F99" s="208" t="s">
        <v>1449</v>
      </c>
      <c r="G99" s="209" t="s">
        <v>1446</v>
      </c>
      <c r="H99" s="210">
        <v>1</v>
      </c>
      <c r="I99" s="211"/>
      <c r="J99" s="212">
        <f>ROUND(I99*H99,2)</f>
        <v>0</v>
      </c>
      <c r="K99" s="208" t="s">
        <v>19</v>
      </c>
      <c r="L99" s="44"/>
      <c r="M99" s="213" t="s">
        <v>19</v>
      </c>
      <c r="N99" s="214" t="s">
        <v>46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150</v>
      </c>
      <c r="AT99" s="217" t="s">
        <v>152</v>
      </c>
      <c r="AU99" s="217" t="s">
        <v>79</v>
      </c>
      <c r="AY99" s="17" t="s">
        <v>151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150</v>
      </c>
      <c r="BK99" s="218">
        <f>ROUND(I99*H99,2)</f>
        <v>0</v>
      </c>
      <c r="BL99" s="17" t="s">
        <v>150</v>
      </c>
      <c r="BM99" s="217" t="s">
        <v>1450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1449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79</v>
      </c>
    </row>
    <row r="101" s="12" customFormat="1">
      <c r="A101" s="12"/>
      <c r="B101" s="224"/>
      <c r="C101" s="225"/>
      <c r="D101" s="219" t="s">
        <v>159</v>
      </c>
      <c r="E101" s="226" t="s">
        <v>312</v>
      </c>
      <c r="F101" s="227" t="s">
        <v>1451</v>
      </c>
      <c r="G101" s="225"/>
      <c r="H101" s="228">
        <v>1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34" t="s">
        <v>159</v>
      </c>
      <c r="AU101" s="234" t="s">
        <v>79</v>
      </c>
      <c r="AV101" s="12" t="s">
        <v>86</v>
      </c>
      <c r="AW101" s="12" t="s">
        <v>35</v>
      </c>
      <c r="AX101" s="12" t="s">
        <v>79</v>
      </c>
      <c r="AY101" s="234" t="s">
        <v>151</v>
      </c>
    </row>
    <row r="102" s="2" customFormat="1" ht="16.5" customHeight="1">
      <c r="A102" s="38"/>
      <c r="B102" s="39"/>
      <c r="C102" s="206" t="s">
        <v>180</v>
      </c>
      <c r="D102" s="206" t="s">
        <v>152</v>
      </c>
      <c r="E102" s="207" t="s">
        <v>1452</v>
      </c>
      <c r="F102" s="208" t="s">
        <v>1453</v>
      </c>
      <c r="G102" s="209" t="s">
        <v>310</v>
      </c>
      <c r="H102" s="210">
        <v>215</v>
      </c>
      <c r="I102" s="211"/>
      <c r="J102" s="212">
        <f>ROUND(I102*H102,2)</f>
        <v>0</v>
      </c>
      <c r="K102" s="208" t="s">
        <v>19</v>
      </c>
      <c r="L102" s="44"/>
      <c r="M102" s="213" t="s">
        <v>19</v>
      </c>
      <c r="N102" s="214" t="s">
        <v>46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150</v>
      </c>
      <c r="AT102" s="217" t="s">
        <v>152</v>
      </c>
      <c r="AU102" s="217" t="s">
        <v>79</v>
      </c>
      <c r="AY102" s="17" t="s">
        <v>151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150</v>
      </c>
      <c r="BK102" s="218">
        <f>ROUND(I102*H102,2)</f>
        <v>0</v>
      </c>
      <c r="BL102" s="17" t="s">
        <v>150</v>
      </c>
      <c r="BM102" s="217" t="s">
        <v>1454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1453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79</v>
      </c>
    </row>
    <row r="104" s="2" customFormat="1" ht="24.15" customHeight="1">
      <c r="A104" s="38"/>
      <c r="B104" s="39"/>
      <c r="C104" s="206" t="s">
        <v>184</v>
      </c>
      <c r="D104" s="206" t="s">
        <v>152</v>
      </c>
      <c r="E104" s="207" t="s">
        <v>1455</v>
      </c>
      <c r="F104" s="208" t="s">
        <v>1456</v>
      </c>
      <c r="G104" s="209" t="s">
        <v>1446</v>
      </c>
      <c r="H104" s="210">
        <v>1</v>
      </c>
      <c r="I104" s="211"/>
      <c r="J104" s="212">
        <f>ROUND(I104*H104,2)</f>
        <v>0</v>
      </c>
      <c r="K104" s="208" t="s">
        <v>19</v>
      </c>
      <c r="L104" s="44"/>
      <c r="M104" s="213" t="s">
        <v>19</v>
      </c>
      <c r="N104" s="214" t="s">
        <v>46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150</v>
      </c>
      <c r="AT104" s="217" t="s">
        <v>152</v>
      </c>
      <c r="AU104" s="217" t="s">
        <v>79</v>
      </c>
      <c r="AY104" s="17" t="s">
        <v>151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150</v>
      </c>
      <c r="BK104" s="218">
        <f>ROUND(I104*H104,2)</f>
        <v>0</v>
      </c>
      <c r="BL104" s="17" t="s">
        <v>150</v>
      </c>
      <c r="BM104" s="217" t="s">
        <v>1457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1456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79</v>
      </c>
    </row>
    <row r="106" s="2" customFormat="1" ht="16.5" customHeight="1">
      <c r="A106" s="38"/>
      <c r="B106" s="39"/>
      <c r="C106" s="206" t="s">
        <v>188</v>
      </c>
      <c r="D106" s="206" t="s">
        <v>152</v>
      </c>
      <c r="E106" s="207" t="s">
        <v>1458</v>
      </c>
      <c r="F106" s="208" t="s">
        <v>1459</v>
      </c>
      <c r="G106" s="209" t="s">
        <v>1446</v>
      </c>
      <c r="H106" s="210">
        <v>2</v>
      </c>
      <c r="I106" s="211"/>
      <c r="J106" s="212">
        <f>ROUND(I106*H106,2)</f>
        <v>0</v>
      </c>
      <c r="K106" s="208" t="s">
        <v>19</v>
      </c>
      <c r="L106" s="44"/>
      <c r="M106" s="213" t="s">
        <v>19</v>
      </c>
      <c r="N106" s="214" t="s">
        <v>46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150</v>
      </c>
      <c r="AT106" s="217" t="s">
        <v>152</v>
      </c>
      <c r="AU106" s="217" t="s">
        <v>79</v>
      </c>
      <c r="AY106" s="17" t="s">
        <v>151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150</v>
      </c>
      <c r="BK106" s="218">
        <f>ROUND(I106*H106,2)</f>
        <v>0</v>
      </c>
      <c r="BL106" s="17" t="s">
        <v>150</v>
      </c>
      <c r="BM106" s="217" t="s">
        <v>1460</v>
      </c>
    </row>
    <row r="107" s="2" customFormat="1">
      <c r="A107" s="38"/>
      <c r="B107" s="39"/>
      <c r="C107" s="40"/>
      <c r="D107" s="219" t="s">
        <v>157</v>
      </c>
      <c r="E107" s="40"/>
      <c r="F107" s="220" t="s">
        <v>1459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157</v>
      </c>
      <c r="AU107" s="17" t="s">
        <v>79</v>
      </c>
    </row>
    <row r="108" s="2" customFormat="1" ht="16.5" customHeight="1">
      <c r="A108" s="38"/>
      <c r="B108" s="39"/>
      <c r="C108" s="206" t="s">
        <v>194</v>
      </c>
      <c r="D108" s="206" t="s">
        <v>152</v>
      </c>
      <c r="E108" s="207" t="s">
        <v>1461</v>
      </c>
      <c r="F108" s="208" t="s">
        <v>1462</v>
      </c>
      <c r="G108" s="209" t="s">
        <v>1446</v>
      </c>
      <c r="H108" s="210">
        <v>2</v>
      </c>
      <c r="I108" s="211"/>
      <c r="J108" s="212">
        <f>ROUND(I108*H108,2)</f>
        <v>0</v>
      </c>
      <c r="K108" s="208" t="s">
        <v>19</v>
      </c>
      <c r="L108" s="44"/>
      <c r="M108" s="213" t="s">
        <v>19</v>
      </c>
      <c r="N108" s="214" t="s">
        <v>46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150</v>
      </c>
      <c r="AT108" s="217" t="s">
        <v>152</v>
      </c>
      <c r="AU108" s="217" t="s">
        <v>79</v>
      </c>
      <c r="AY108" s="17" t="s">
        <v>151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150</v>
      </c>
      <c r="BK108" s="218">
        <f>ROUND(I108*H108,2)</f>
        <v>0</v>
      </c>
      <c r="BL108" s="17" t="s">
        <v>150</v>
      </c>
      <c r="BM108" s="217" t="s">
        <v>1463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1462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79</v>
      </c>
    </row>
    <row r="110" s="2" customFormat="1" ht="16.5" customHeight="1">
      <c r="A110" s="38"/>
      <c r="B110" s="39"/>
      <c r="C110" s="206" t="s">
        <v>198</v>
      </c>
      <c r="D110" s="206" t="s">
        <v>152</v>
      </c>
      <c r="E110" s="207" t="s">
        <v>1464</v>
      </c>
      <c r="F110" s="208" t="s">
        <v>1465</v>
      </c>
      <c r="G110" s="209" t="s">
        <v>1446</v>
      </c>
      <c r="H110" s="210">
        <v>1</v>
      </c>
      <c r="I110" s="211"/>
      <c r="J110" s="212">
        <f>ROUND(I110*H110,2)</f>
        <v>0</v>
      </c>
      <c r="K110" s="208" t="s">
        <v>19</v>
      </c>
      <c r="L110" s="44"/>
      <c r="M110" s="213" t="s">
        <v>19</v>
      </c>
      <c r="N110" s="214" t="s">
        <v>46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150</v>
      </c>
      <c r="AT110" s="217" t="s">
        <v>152</v>
      </c>
      <c r="AU110" s="217" t="s">
        <v>79</v>
      </c>
      <c r="AY110" s="17" t="s">
        <v>151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150</v>
      </c>
      <c r="BK110" s="218">
        <f>ROUND(I110*H110,2)</f>
        <v>0</v>
      </c>
      <c r="BL110" s="17" t="s">
        <v>150</v>
      </c>
      <c r="BM110" s="217" t="s">
        <v>1466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1465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79</v>
      </c>
    </row>
    <row r="112" s="2" customFormat="1" ht="24.15" customHeight="1">
      <c r="A112" s="38"/>
      <c r="B112" s="39"/>
      <c r="C112" s="206" t="s">
        <v>202</v>
      </c>
      <c r="D112" s="206" t="s">
        <v>152</v>
      </c>
      <c r="E112" s="207" t="s">
        <v>1467</v>
      </c>
      <c r="F112" s="208" t="s">
        <v>1468</v>
      </c>
      <c r="G112" s="209" t="s">
        <v>1446</v>
      </c>
      <c r="H112" s="210">
        <v>1</v>
      </c>
      <c r="I112" s="211"/>
      <c r="J112" s="212">
        <f>ROUND(I112*H112,2)</f>
        <v>0</v>
      </c>
      <c r="K112" s="208" t="s">
        <v>19</v>
      </c>
      <c r="L112" s="44"/>
      <c r="M112" s="213" t="s">
        <v>19</v>
      </c>
      <c r="N112" s="214" t="s">
        <v>46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150</v>
      </c>
      <c r="AT112" s="217" t="s">
        <v>152</v>
      </c>
      <c r="AU112" s="217" t="s">
        <v>79</v>
      </c>
      <c r="AY112" s="17" t="s">
        <v>151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150</v>
      </c>
      <c r="BK112" s="218">
        <f>ROUND(I112*H112,2)</f>
        <v>0</v>
      </c>
      <c r="BL112" s="17" t="s">
        <v>150</v>
      </c>
      <c r="BM112" s="217" t="s">
        <v>1469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1468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79</v>
      </c>
    </row>
    <row r="114" s="2" customFormat="1" ht="16.5" customHeight="1">
      <c r="A114" s="38"/>
      <c r="B114" s="39"/>
      <c r="C114" s="206" t="s">
        <v>206</v>
      </c>
      <c r="D114" s="206" t="s">
        <v>152</v>
      </c>
      <c r="E114" s="207" t="s">
        <v>1470</v>
      </c>
      <c r="F114" s="208" t="s">
        <v>1471</v>
      </c>
      <c r="G114" s="209" t="s">
        <v>1446</v>
      </c>
      <c r="H114" s="210">
        <v>2</v>
      </c>
      <c r="I114" s="211"/>
      <c r="J114" s="212">
        <f>ROUND(I114*H114,2)</f>
        <v>0</v>
      </c>
      <c r="K114" s="208" t="s">
        <v>19</v>
      </c>
      <c r="L114" s="44"/>
      <c r="M114" s="213" t="s">
        <v>19</v>
      </c>
      <c r="N114" s="214" t="s">
        <v>46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150</v>
      </c>
      <c r="AT114" s="217" t="s">
        <v>152</v>
      </c>
      <c r="AU114" s="217" t="s">
        <v>79</v>
      </c>
      <c r="AY114" s="17" t="s">
        <v>151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150</v>
      </c>
      <c r="BK114" s="218">
        <f>ROUND(I114*H114,2)</f>
        <v>0</v>
      </c>
      <c r="BL114" s="17" t="s">
        <v>150</v>
      </c>
      <c r="BM114" s="217" t="s">
        <v>1472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1471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79</v>
      </c>
    </row>
    <row r="116" s="2" customFormat="1" ht="16.5" customHeight="1">
      <c r="A116" s="38"/>
      <c r="B116" s="39"/>
      <c r="C116" s="206" t="s">
        <v>210</v>
      </c>
      <c r="D116" s="206" t="s">
        <v>152</v>
      </c>
      <c r="E116" s="207" t="s">
        <v>1473</v>
      </c>
      <c r="F116" s="208" t="s">
        <v>1474</v>
      </c>
      <c r="G116" s="209" t="s">
        <v>1446</v>
      </c>
      <c r="H116" s="210">
        <v>1</v>
      </c>
      <c r="I116" s="211"/>
      <c r="J116" s="212">
        <f>ROUND(I116*H116,2)</f>
        <v>0</v>
      </c>
      <c r="K116" s="208" t="s">
        <v>19</v>
      </c>
      <c r="L116" s="44"/>
      <c r="M116" s="213" t="s">
        <v>19</v>
      </c>
      <c r="N116" s="214" t="s">
        <v>46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150</v>
      </c>
      <c r="AT116" s="217" t="s">
        <v>152</v>
      </c>
      <c r="AU116" s="217" t="s">
        <v>79</v>
      </c>
      <c r="AY116" s="17" t="s">
        <v>151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150</v>
      </c>
      <c r="BK116" s="218">
        <f>ROUND(I116*H116,2)</f>
        <v>0</v>
      </c>
      <c r="BL116" s="17" t="s">
        <v>150</v>
      </c>
      <c r="BM116" s="217" t="s">
        <v>1475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1474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79</v>
      </c>
    </row>
    <row r="118" s="2" customFormat="1" ht="16.5" customHeight="1">
      <c r="A118" s="38"/>
      <c r="B118" s="39"/>
      <c r="C118" s="206" t="s">
        <v>214</v>
      </c>
      <c r="D118" s="206" t="s">
        <v>152</v>
      </c>
      <c r="E118" s="207" t="s">
        <v>1476</v>
      </c>
      <c r="F118" s="208" t="s">
        <v>1477</v>
      </c>
      <c r="G118" s="209" t="s">
        <v>1446</v>
      </c>
      <c r="H118" s="210">
        <v>1</v>
      </c>
      <c r="I118" s="211"/>
      <c r="J118" s="212">
        <f>ROUND(I118*H118,2)</f>
        <v>0</v>
      </c>
      <c r="K118" s="208" t="s">
        <v>19</v>
      </c>
      <c r="L118" s="44"/>
      <c r="M118" s="213" t="s">
        <v>19</v>
      </c>
      <c r="N118" s="214" t="s">
        <v>46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150</v>
      </c>
      <c r="AT118" s="217" t="s">
        <v>152</v>
      </c>
      <c r="AU118" s="217" t="s">
        <v>79</v>
      </c>
      <c r="AY118" s="17" t="s">
        <v>151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150</v>
      </c>
      <c r="BK118" s="218">
        <f>ROUND(I118*H118,2)</f>
        <v>0</v>
      </c>
      <c r="BL118" s="17" t="s">
        <v>150</v>
      </c>
      <c r="BM118" s="217" t="s">
        <v>1478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1477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79</v>
      </c>
    </row>
    <row r="120" s="2" customFormat="1" ht="16.5" customHeight="1">
      <c r="A120" s="38"/>
      <c r="B120" s="39"/>
      <c r="C120" s="206" t="s">
        <v>218</v>
      </c>
      <c r="D120" s="206" t="s">
        <v>152</v>
      </c>
      <c r="E120" s="207" t="s">
        <v>1479</v>
      </c>
      <c r="F120" s="208" t="s">
        <v>1480</v>
      </c>
      <c r="G120" s="209" t="s">
        <v>1446</v>
      </c>
      <c r="H120" s="210">
        <v>1</v>
      </c>
      <c r="I120" s="211"/>
      <c r="J120" s="212">
        <f>ROUND(I120*H120,2)</f>
        <v>0</v>
      </c>
      <c r="K120" s="208" t="s">
        <v>19</v>
      </c>
      <c r="L120" s="44"/>
      <c r="M120" s="213" t="s">
        <v>19</v>
      </c>
      <c r="N120" s="214" t="s">
        <v>46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150</v>
      </c>
      <c r="AT120" s="217" t="s">
        <v>152</v>
      </c>
      <c r="AU120" s="217" t="s">
        <v>79</v>
      </c>
      <c r="AY120" s="17" t="s">
        <v>151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150</v>
      </c>
      <c r="BK120" s="218">
        <f>ROUND(I120*H120,2)</f>
        <v>0</v>
      </c>
      <c r="BL120" s="17" t="s">
        <v>150</v>
      </c>
      <c r="BM120" s="217" t="s">
        <v>1481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1480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79</v>
      </c>
    </row>
    <row r="122" s="2" customFormat="1" ht="24.15" customHeight="1">
      <c r="A122" s="38"/>
      <c r="B122" s="39"/>
      <c r="C122" s="206" t="s">
        <v>222</v>
      </c>
      <c r="D122" s="206" t="s">
        <v>152</v>
      </c>
      <c r="E122" s="207" t="s">
        <v>1482</v>
      </c>
      <c r="F122" s="208" t="s">
        <v>1483</v>
      </c>
      <c r="G122" s="209" t="s">
        <v>1446</v>
      </c>
      <c r="H122" s="210">
        <v>1</v>
      </c>
      <c r="I122" s="211"/>
      <c r="J122" s="212">
        <f>ROUND(I122*H122,2)</f>
        <v>0</v>
      </c>
      <c r="K122" s="208" t="s">
        <v>19</v>
      </c>
      <c r="L122" s="44"/>
      <c r="M122" s="213" t="s">
        <v>19</v>
      </c>
      <c r="N122" s="214" t="s">
        <v>46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150</v>
      </c>
      <c r="AT122" s="217" t="s">
        <v>152</v>
      </c>
      <c r="AU122" s="217" t="s">
        <v>79</v>
      </c>
      <c r="AY122" s="17" t="s">
        <v>151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150</v>
      </c>
      <c r="BK122" s="218">
        <f>ROUND(I122*H122,2)</f>
        <v>0</v>
      </c>
      <c r="BL122" s="17" t="s">
        <v>150</v>
      </c>
      <c r="BM122" s="217" t="s">
        <v>1484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1483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79</v>
      </c>
    </row>
    <row r="124" s="2" customFormat="1" ht="16.5" customHeight="1">
      <c r="A124" s="38"/>
      <c r="B124" s="39"/>
      <c r="C124" s="206" t="s">
        <v>503</v>
      </c>
      <c r="D124" s="206" t="s">
        <v>152</v>
      </c>
      <c r="E124" s="207" t="s">
        <v>1485</v>
      </c>
      <c r="F124" s="208" t="s">
        <v>1486</v>
      </c>
      <c r="G124" s="209" t="s">
        <v>1446</v>
      </c>
      <c r="H124" s="210">
        <v>1</v>
      </c>
      <c r="I124" s="211"/>
      <c r="J124" s="212">
        <f>ROUND(I124*H124,2)</f>
        <v>0</v>
      </c>
      <c r="K124" s="208" t="s">
        <v>19</v>
      </c>
      <c r="L124" s="44"/>
      <c r="M124" s="213" t="s">
        <v>19</v>
      </c>
      <c r="N124" s="214" t="s">
        <v>46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150</v>
      </c>
      <c r="AT124" s="217" t="s">
        <v>152</v>
      </c>
      <c r="AU124" s="217" t="s">
        <v>79</v>
      </c>
      <c r="AY124" s="17" t="s">
        <v>151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150</v>
      </c>
      <c r="BK124" s="218">
        <f>ROUND(I124*H124,2)</f>
        <v>0</v>
      </c>
      <c r="BL124" s="17" t="s">
        <v>150</v>
      </c>
      <c r="BM124" s="217" t="s">
        <v>1487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1486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79</v>
      </c>
    </row>
    <row r="126" s="2" customFormat="1" ht="16.5" customHeight="1">
      <c r="A126" s="38"/>
      <c r="B126" s="39"/>
      <c r="C126" s="206" t="s">
        <v>506</v>
      </c>
      <c r="D126" s="206" t="s">
        <v>152</v>
      </c>
      <c r="E126" s="207" t="s">
        <v>1488</v>
      </c>
      <c r="F126" s="208" t="s">
        <v>1489</v>
      </c>
      <c r="G126" s="209" t="s">
        <v>1446</v>
      </c>
      <c r="H126" s="210">
        <v>2</v>
      </c>
      <c r="I126" s="211"/>
      <c r="J126" s="212">
        <f>ROUND(I126*H126,2)</f>
        <v>0</v>
      </c>
      <c r="K126" s="208" t="s">
        <v>19</v>
      </c>
      <c r="L126" s="44"/>
      <c r="M126" s="213" t="s">
        <v>19</v>
      </c>
      <c r="N126" s="214" t="s">
        <v>46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150</v>
      </c>
      <c r="AT126" s="217" t="s">
        <v>152</v>
      </c>
      <c r="AU126" s="217" t="s">
        <v>79</v>
      </c>
      <c r="AY126" s="17" t="s">
        <v>151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150</v>
      </c>
      <c r="BK126" s="218">
        <f>ROUND(I126*H126,2)</f>
        <v>0</v>
      </c>
      <c r="BL126" s="17" t="s">
        <v>150</v>
      </c>
      <c r="BM126" s="217" t="s">
        <v>1490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1489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79</v>
      </c>
    </row>
    <row r="128" s="2" customFormat="1" ht="16.5" customHeight="1">
      <c r="A128" s="38"/>
      <c r="B128" s="39"/>
      <c r="C128" s="206" t="s">
        <v>510</v>
      </c>
      <c r="D128" s="206" t="s">
        <v>152</v>
      </c>
      <c r="E128" s="207" t="s">
        <v>1491</v>
      </c>
      <c r="F128" s="208" t="s">
        <v>1492</v>
      </c>
      <c r="G128" s="209" t="s">
        <v>1446</v>
      </c>
      <c r="H128" s="210">
        <v>4</v>
      </c>
      <c r="I128" s="211"/>
      <c r="J128" s="212">
        <f>ROUND(I128*H128,2)</f>
        <v>0</v>
      </c>
      <c r="K128" s="208" t="s">
        <v>19</v>
      </c>
      <c r="L128" s="44"/>
      <c r="M128" s="213" t="s">
        <v>19</v>
      </c>
      <c r="N128" s="214" t="s">
        <v>46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150</v>
      </c>
      <c r="AT128" s="217" t="s">
        <v>152</v>
      </c>
      <c r="AU128" s="217" t="s">
        <v>79</v>
      </c>
      <c r="AY128" s="17" t="s">
        <v>151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150</v>
      </c>
      <c r="BK128" s="218">
        <f>ROUND(I128*H128,2)</f>
        <v>0</v>
      </c>
      <c r="BL128" s="17" t="s">
        <v>150</v>
      </c>
      <c r="BM128" s="217" t="s">
        <v>1493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1492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79</v>
      </c>
    </row>
    <row r="130" s="2" customFormat="1" ht="16.5" customHeight="1">
      <c r="A130" s="38"/>
      <c r="B130" s="39"/>
      <c r="C130" s="206" t="s">
        <v>7</v>
      </c>
      <c r="D130" s="206" t="s">
        <v>152</v>
      </c>
      <c r="E130" s="207" t="s">
        <v>1494</v>
      </c>
      <c r="F130" s="208" t="s">
        <v>1495</v>
      </c>
      <c r="G130" s="209" t="s">
        <v>1446</v>
      </c>
      <c r="H130" s="210">
        <v>1</v>
      </c>
      <c r="I130" s="211"/>
      <c r="J130" s="212">
        <f>ROUND(I130*H130,2)</f>
        <v>0</v>
      </c>
      <c r="K130" s="208" t="s">
        <v>19</v>
      </c>
      <c r="L130" s="44"/>
      <c r="M130" s="213" t="s">
        <v>19</v>
      </c>
      <c r="N130" s="214" t="s">
        <v>46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150</v>
      </c>
      <c r="AT130" s="217" t="s">
        <v>152</v>
      </c>
      <c r="AU130" s="217" t="s">
        <v>79</v>
      </c>
      <c r="AY130" s="17" t="s">
        <v>151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150</v>
      </c>
      <c r="BK130" s="218">
        <f>ROUND(I130*H130,2)</f>
        <v>0</v>
      </c>
      <c r="BL130" s="17" t="s">
        <v>150</v>
      </c>
      <c r="BM130" s="217" t="s">
        <v>1496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1495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79</v>
      </c>
    </row>
    <row r="132" s="2" customFormat="1" ht="16.5" customHeight="1">
      <c r="A132" s="38"/>
      <c r="B132" s="39"/>
      <c r="C132" s="206" t="s">
        <v>517</v>
      </c>
      <c r="D132" s="206" t="s">
        <v>152</v>
      </c>
      <c r="E132" s="207" t="s">
        <v>1497</v>
      </c>
      <c r="F132" s="208" t="s">
        <v>1498</v>
      </c>
      <c r="G132" s="209" t="s">
        <v>1446</v>
      </c>
      <c r="H132" s="210">
        <v>1</v>
      </c>
      <c r="I132" s="211"/>
      <c r="J132" s="212">
        <f>ROUND(I132*H132,2)</f>
        <v>0</v>
      </c>
      <c r="K132" s="208" t="s">
        <v>19</v>
      </c>
      <c r="L132" s="44"/>
      <c r="M132" s="213" t="s">
        <v>19</v>
      </c>
      <c r="N132" s="214" t="s">
        <v>46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150</v>
      </c>
      <c r="AT132" s="217" t="s">
        <v>152</v>
      </c>
      <c r="AU132" s="217" t="s">
        <v>79</v>
      </c>
      <c r="AY132" s="17" t="s">
        <v>151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150</v>
      </c>
      <c r="BK132" s="218">
        <f>ROUND(I132*H132,2)</f>
        <v>0</v>
      </c>
      <c r="BL132" s="17" t="s">
        <v>150</v>
      </c>
      <c r="BM132" s="217" t="s">
        <v>1499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1498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79</v>
      </c>
    </row>
    <row r="134" s="2" customFormat="1" ht="16.5" customHeight="1">
      <c r="A134" s="38"/>
      <c r="B134" s="39"/>
      <c r="C134" s="206" t="s">
        <v>521</v>
      </c>
      <c r="D134" s="206" t="s">
        <v>152</v>
      </c>
      <c r="E134" s="207" t="s">
        <v>1500</v>
      </c>
      <c r="F134" s="208" t="s">
        <v>1501</v>
      </c>
      <c r="G134" s="209" t="s">
        <v>1446</v>
      </c>
      <c r="H134" s="210">
        <v>4</v>
      </c>
      <c r="I134" s="211"/>
      <c r="J134" s="212">
        <f>ROUND(I134*H134,2)</f>
        <v>0</v>
      </c>
      <c r="K134" s="208" t="s">
        <v>19</v>
      </c>
      <c r="L134" s="44"/>
      <c r="M134" s="213" t="s">
        <v>19</v>
      </c>
      <c r="N134" s="214" t="s">
        <v>46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150</v>
      </c>
      <c r="AT134" s="217" t="s">
        <v>152</v>
      </c>
      <c r="AU134" s="217" t="s">
        <v>79</v>
      </c>
      <c r="AY134" s="17" t="s">
        <v>151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150</v>
      </c>
      <c r="BK134" s="218">
        <f>ROUND(I134*H134,2)</f>
        <v>0</v>
      </c>
      <c r="BL134" s="17" t="s">
        <v>150</v>
      </c>
      <c r="BM134" s="217" t="s">
        <v>1502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1501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79</v>
      </c>
    </row>
    <row r="136" s="2" customFormat="1" ht="16.5" customHeight="1">
      <c r="A136" s="38"/>
      <c r="B136" s="39"/>
      <c r="C136" s="206" t="s">
        <v>525</v>
      </c>
      <c r="D136" s="206" t="s">
        <v>152</v>
      </c>
      <c r="E136" s="207" t="s">
        <v>1503</v>
      </c>
      <c r="F136" s="208" t="s">
        <v>1504</v>
      </c>
      <c r="G136" s="209" t="s">
        <v>1446</v>
      </c>
      <c r="H136" s="210">
        <v>1</v>
      </c>
      <c r="I136" s="211"/>
      <c r="J136" s="212">
        <f>ROUND(I136*H136,2)</f>
        <v>0</v>
      </c>
      <c r="K136" s="208" t="s">
        <v>19</v>
      </c>
      <c r="L136" s="44"/>
      <c r="M136" s="213" t="s">
        <v>19</v>
      </c>
      <c r="N136" s="214" t="s">
        <v>46</v>
      </c>
      <c r="O136" s="8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150</v>
      </c>
      <c r="AT136" s="217" t="s">
        <v>152</v>
      </c>
      <c r="AU136" s="217" t="s">
        <v>79</v>
      </c>
      <c r="AY136" s="17" t="s">
        <v>151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150</v>
      </c>
      <c r="BK136" s="218">
        <f>ROUND(I136*H136,2)</f>
        <v>0</v>
      </c>
      <c r="BL136" s="17" t="s">
        <v>150</v>
      </c>
      <c r="BM136" s="217" t="s">
        <v>1505</v>
      </c>
    </row>
    <row r="137" s="2" customFormat="1">
      <c r="A137" s="38"/>
      <c r="B137" s="39"/>
      <c r="C137" s="40"/>
      <c r="D137" s="219" t="s">
        <v>157</v>
      </c>
      <c r="E137" s="40"/>
      <c r="F137" s="220" t="s">
        <v>1504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157</v>
      </c>
      <c r="AU137" s="17" t="s">
        <v>79</v>
      </c>
    </row>
    <row r="138" s="2" customFormat="1" ht="16.5" customHeight="1">
      <c r="A138" s="38"/>
      <c r="B138" s="39"/>
      <c r="C138" s="206" t="s">
        <v>528</v>
      </c>
      <c r="D138" s="206" t="s">
        <v>152</v>
      </c>
      <c r="E138" s="207" t="s">
        <v>1506</v>
      </c>
      <c r="F138" s="208" t="s">
        <v>1507</v>
      </c>
      <c r="G138" s="209" t="s">
        <v>1446</v>
      </c>
      <c r="H138" s="210">
        <v>4</v>
      </c>
      <c r="I138" s="211"/>
      <c r="J138" s="212">
        <f>ROUND(I138*H138,2)</f>
        <v>0</v>
      </c>
      <c r="K138" s="208" t="s">
        <v>19</v>
      </c>
      <c r="L138" s="44"/>
      <c r="M138" s="213" t="s">
        <v>19</v>
      </c>
      <c r="N138" s="214" t="s">
        <v>46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150</v>
      </c>
      <c r="AT138" s="217" t="s">
        <v>152</v>
      </c>
      <c r="AU138" s="217" t="s">
        <v>79</v>
      </c>
      <c r="AY138" s="17" t="s">
        <v>151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150</v>
      </c>
      <c r="BK138" s="218">
        <f>ROUND(I138*H138,2)</f>
        <v>0</v>
      </c>
      <c r="BL138" s="17" t="s">
        <v>150</v>
      </c>
      <c r="BM138" s="217" t="s">
        <v>1508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1507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79</v>
      </c>
    </row>
    <row r="140" s="2" customFormat="1" ht="16.5" customHeight="1">
      <c r="A140" s="38"/>
      <c r="B140" s="39"/>
      <c r="C140" s="206" t="s">
        <v>531</v>
      </c>
      <c r="D140" s="206" t="s">
        <v>152</v>
      </c>
      <c r="E140" s="207" t="s">
        <v>1509</v>
      </c>
      <c r="F140" s="208" t="s">
        <v>1510</v>
      </c>
      <c r="G140" s="209" t="s">
        <v>1446</v>
      </c>
      <c r="H140" s="210">
        <v>1</v>
      </c>
      <c r="I140" s="211"/>
      <c r="J140" s="212">
        <f>ROUND(I140*H140,2)</f>
        <v>0</v>
      </c>
      <c r="K140" s="208" t="s">
        <v>19</v>
      </c>
      <c r="L140" s="44"/>
      <c r="M140" s="213" t="s">
        <v>19</v>
      </c>
      <c r="N140" s="214" t="s">
        <v>46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150</v>
      </c>
      <c r="AT140" s="217" t="s">
        <v>152</v>
      </c>
      <c r="AU140" s="217" t="s">
        <v>79</v>
      </c>
      <c r="AY140" s="17" t="s">
        <v>151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150</v>
      </c>
      <c r="BK140" s="218">
        <f>ROUND(I140*H140,2)</f>
        <v>0</v>
      </c>
      <c r="BL140" s="17" t="s">
        <v>150</v>
      </c>
      <c r="BM140" s="217" t="s">
        <v>1511</v>
      </c>
    </row>
    <row r="141" s="2" customFormat="1">
      <c r="A141" s="38"/>
      <c r="B141" s="39"/>
      <c r="C141" s="40"/>
      <c r="D141" s="219" t="s">
        <v>157</v>
      </c>
      <c r="E141" s="40"/>
      <c r="F141" s="220" t="s">
        <v>1510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79</v>
      </c>
    </row>
    <row r="142" s="2" customFormat="1" ht="16.5" customHeight="1">
      <c r="A142" s="38"/>
      <c r="B142" s="39"/>
      <c r="C142" s="206" t="s">
        <v>534</v>
      </c>
      <c r="D142" s="206" t="s">
        <v>152</v>
      </c>
      <c r="E142" s="207" t="s">
        <v>1512</v>
      </c>
      <c r="F142" s="208" t="s">
        <v>1513</v>
      </c>
      <c r="G142" s="209" t="s">
        <v>1446</v>
      </c>
      <c r="H142" s="210">
        <v>1</v>
      </c>
      <c r="I142" s="211"/>
      <c r="J142" s="212">
        <f>ROUND(I142*H142,2)</f>
        <v>0</v>
      </c>
      <c r="K142" s="208" t="s">
        <v>19</v>
      </c>
      <c r="L142" s="44"/>
      <c r="M142" s="213" t="s">
        <v>19</v>
      </c>
      <c r="N142" s="214" t="s">
        <v>46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150</v>
      </c>
      <c r="AT142" s="217" t="s">
        <v>152</v>
      </c>
      <c r="AU142" s="217" t="s">
        <v>79</v>
      </c>
      <c r="AY142" s="17" t="s">
        <v>151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150</v>
      </c>
      <c r="BK142" s="218">
        <f>ROUND(I142*H142,2)</f>
        <v>0</v>
      </c>
      <c r="BL142" s="17" t="s">
        <v>150</v>
      </c>
      <c r="BM142" s="217" t="s">
        <v>1514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1513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79</v>
      </c>
    </row>
    <row r="144" s="2" customFormat="1" ht="16.5" customHeight="1">
      <c r="A144" s="38"/>
      <c r="B144" s="39"/>
      <c r="C144" s="206" t="s">
        <v>536</v>
      </c>
      <c r="D144" s="206" t="s">
        <v>152</v>
      </c>
      <c r="E144" s="207" t="s">
        <v>1515</v>
      </c>
      <c r="F144" s="208" t="s">
        <v>1516</v>
      </c>
      <c r="G144" s="209" t="s">
        <v>1446</v>
      </c>
      <c r="H144" s="210">
        <v>12</v>
      </c>
      <c r="I144" s="211"/>
      <c r="J144" s="212">
        <f>ROUND(I144*H144,2)</f>
        <v>0</v>
      </c>
      <c r="K144" s="208" t="s">
        <v>19</v>
      </c>
      <c r="L144" s="44"/>
      <c r="M144" s="213" t="s">
        <v>19</v>
      </c>
      <c r="N144" s="214" t="s">
        <v>46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150</v>
      </c>
      <c r="AT144" s="217" t="s">
        <v>152</v>
      </c>
      <c r="AU144" s="217" t="s">
        <v>79</v>
      </c>
      <c r="AY144" s="17" t="s">
        <v>151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150</v>
      </c>
      <c r="BK144" s="218">
        <f>ROUND(I144*H144,2)</f>
        <v>0</v>
      </c>
      <c r="BL144" s="17" t="s">
        <v>150</v>
      </c>
      <c r="BM144" s="217" t="s">
        <v>1517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1516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79</v>
      </c>
    </row>
    <row r="146" s="2" customFormat="1" ht="16.5" customHeight="1">
      <c r="A146" s="38"/>
      <c r="B146" s="39"/>
      <c r="C146" s="206" t="s">
        <v>539</v>
      </c>
      <c r="D146" s="206" t="s">
        <v>152</v>
      </c>
      <c r="E146" s="207" t="s">
        <v>1518</v>
      </c>
      <c r="F146" s="208" t="s">
        <v>1519</v>
      </c>
      <c r="G146" s="209" t="s">
        <v>1446</v>
      </c>
      <c r="H146" s="210">
        <v>1</v>
      </c>
      <c r="I146" s="211"/>
      <c r="J146" s="212">
        <f>ROUND(I146*H146,2)</f>
        <v>0</v>
      </c>
      <c r="K146" s="208" t="s">
        <v>19</v>
      </c>
      <c r="L146" s="44"/>
      <c r="M146" s="213" t="s">
        <v>19</v>
      </c>
      <c r="N146" s="214" t="s">
        <v>46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150</v>
      </c>
      <c r="AT146" s="217" t="s">
        <v>152</v>
      </c>
      <c r="AU146" s="217" t="s">
        <v>79</v>
      </c>
      <c r="AY146" s="17" t="s">
        <v>151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150</v>
      </c>
      <c r="BK146" s="218">
        <f>ROUND(I146*H146,2)</f>
        <v>0</v>
      </c>
      <c r="BL146" s="17" t="s">
        <v>150</v>
      </c>
      <c r="BM146" s="217" t="s">
        <v>1520</v>
      </c>
    </row>
    <row r="147" s="2" customFormat="1">
      <c r="A147" s="38"/>
      <c r="B147" s="39"/>
      <c r="C147" s="40"/>
      <c r="D147" s="219" t="s">
        <v>157</v>
      </c>
      <c r="E147" s="40"/>
      <c r="F147" s="220" t="s">
        <v>1519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157</v>
      </c>
      <c r="AU147" s="17" t="s">
        <v>79</v>
      </c>
    </row>
    <row r="148" s="2" customFormat="1" ht="16.5" customHeight="1">
      <c r="A148" s="38"/>
      <c r="B148" s="39"/>
      <c r="C148" s="206" t="s">
        <v>542</v>
      </c>
      <c r="D148" s="206" t="s">
        <v>152</v>
      </c>
      <c r="E148" s="207" t="s">
        <v>1521</v>
      </c>
      <c r="F148" s="208" t="s">
        <v>1522</v>
      </c>
      <c r="G148" s="209" t="s">
        <v>1446</v>
      </c>
      <c r="H148" s="210">
        <v>1</v>
      </c>
      <c r="I148" s="211"/>
      <c r="J148" s="212">
        <f>ROUND(I148*H148,2)</f>
        <v>0</v>
      </c>
      <c r="K148" s="208" t="s">
        <v>19</v>
      </c>
      <c r="L148" s="44"/>
      <c r="M148" s="213" t="s">
        <v>19</v>
      </c>
      <c r="N148" s="214" t="s">
        <v>46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150</v>
      </c>
      <c r="AT148" s="217" t="s">
        <v>152</v>
      </c>
      <c r="AU148" s="217" t="s">
        <v>79</v>
      </c>
      <c r="AY148" s="17" t="s">
        <v>151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150</v>
      </c>
      <c r="BK148" s="218">
        <f>ROUND(I148*H148,2)</f>
        <v>0</v>
      </c>
      <c r="BL148" s="17" t="s">
        <v>150</v>
      </c>
      <c r="BM148" s="217" t="s">
        <v>1523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1522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79</v>
      </c>
    </row>
    <row r="150" s="2" customFormat="1" ht="16.5" customHeight="1">
      <c r="A150" s="38"/>
      <c r="B150" s="39"/>
      <c r="C150" s="206" t="s">
        <v>1061</v>
      </c>
      <c r="D150" s="206" t="s">
        <v>152</v>
      </c>
      <c r="E150" s="207" t="s">
        <v>1524</v>
      </c>
      <c r="F150" s="208" t="s">
        <v>1525</v>
      </c>
      <c r="G150" s="209" t="s">
        <v>1446</v>
      </c>
      <c r="H150" s="210">
        <v>1</v>
      </c>
      <c r="I150" s="211"/>
      <c r="J150" s="212">
        <f>ROUND(I150*H150,2)</f>
        <v>0</v>
      </c>
      <c r="K150" s="208" t="s">
        <v>19</v>
      </c>
      <c r="L150" s="44"/>
      <c r="M150" s="213" t="s">
        <v>19</v>
      </c>
      <c r="N150" s="214" t="s">
        <v>46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150</v>
      </c>
      <c r="AT150" s="217" t="s">
        <v>152</v>
      </c>
      <c r="AU150" s="217" t="s">
        <v>79</v>
      </c>
      <c r="AY150" s="17" t="s">
        <v>151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150</v>
      </c>
      <c r="BK150" s="218">
        <f>ROUND(I150*H150,2)</f>
        <v>0</v>
      </c>
      <c r="BL150" s="17" t="s">
        <v>150</v>
      </c>
      <c r="BM150" s="217" t="s">
        <v>1526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1525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79</v>
      </c>
    </row>
    <row r="152" s="2" customFormat="1" ht="16.5" customHeight="1">
      <c r="A152" s="38"/>
      <c r="B152" s="39"/>
      <c r="C152" s="206" t="s">
        <v>1065</v>
      </c>
      <c r="D152" s="206" t="s">
        <v>152</v>
      </c>
      <c r="E152" s="207" t="s">
        <v>1527</v>
      </c>
      <c r="F152" s="208" t="s">
        <v>1528</v>
      </c>
      <c r="G152" s="209" t="s">
        <v>1446</v>
      </c>
      <c r="H152" s="210">
        <v>2</v>
      </c>
      <c r="I152" s="211"/>
      <c r="J152" s="212">
        <f>ROUND(I152*H152,2)</f>
        <v>0</v>
      </c>
      <c r="K152" s="208" t="s">
        <v>19</v>
      </c>
      <c r="L152" s="44"/>
      <c r="M152" s="213" t="s">
        <v>19</v>
      </c>
      <c r="N152" s="214" t="s">
        <v>46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150</v>
      </c>
      <c r="AT152" s="217" t="s">
        <v>152</v>
      </c>
      <c r="AU152" s="217" t="s">
        <v>79</v>
      </c>
      <c r="AY152" s="17" t="s">
        <v>151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150</v>
      </c>
      <c r="BK152" s="218">
        <f>ROUND(I152*H152,2)</f>
        <v>0</v>
      </c>
      <c r="BL152" s="17" t="s">
        <v>150</v>
      </c>
      <c r="BM152" s="217" t="s">
        <v>1529</v>
      </c>
    </row>
    <row r="153" s="2" customFormat="1">
      <c r="A153" s="38"/>
      <c r="B153" s="39"/>
      <c r="C153" s="40"/>
      <c r="D153" s="219" t="s">
        <v>157</v>
      </c>
      <c r="E153" s="40"/>
      <c r="F153" s="220" t="s">
        <v>1528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157</v>
      </c>
      <c r="AU153" s="17" t="s">
        <v>79</v>
      </c>
    </row>
    <row r="154" s="2" customFormat="1" ht="16.5" customHeight="1">
      <c r="A154" s="38"/>
      <c r="B154" s="39"/>
      <c r="C154" s="206" t="s">
        <v>1071</v>
      </c>
      <c r="D154" s="206" t="s">
        <v>152</v>
      </c>
      <c r="E154" s="207" t="s">
        <v>1530</v>
      </c>
      <c r="F154" s="208" t="s">
        <v>1531</v>
      </c>
      <c r="G154" s="209" t="s">
        <v>1446</v>
      </c>
      <c r="H154" s="210">
        <v>2</v>
      </c>
      <c r="I154" s="211"/>
      <c r="J154" s="212">
        <f>ROUND(I154*H154,2)</f>
        <v>0</v>
      </c>
      <c r="K154" s="208" t="s">
        <v>19</v>
      </c>
      <c r="L154" s="44"/>
      <c r="M154" s="213" t="s">
        <v>19</v>
      </c>
      <c r="N154" s="214" t="s">
        <v>46</v>
      </c>
      <c r="O154" s="84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150</v>
      </c>
      <c r="AT154" s="217" t="s">
        <v>152</v>
      </c>
      <c r="AU154" s="217" t="s">
        <v>79</v>
      </c>
      <c r="AY154" s="17" t="s">
        <v>151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150</v>
      </c>
      <c r="BK154" s="218">
        <f>ROUND(I154*H154,2)</f>
        <v>0</v>
      </c>
      <c r="BL154" s="17" t="s">
        <v>150</v>
      </c>
      <c r="BM154" s="217" t="s">
        <v>1532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1531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79</v>
      </c>
    </row>
    <row r="156" s="2" customFormat="1" ht="16.5" customHeight="1">
      <c r="A156" s="38"/>
      <c r="B156" s="39"/>
      <c r="C156" s="206" t="s">
        <v>1075</v>
      </c>
      <c r="D156" s="206" t="s">
        <v>152</v>
      </c>
      <c r="E156" s="207" t="s">
        <v>1533</v>
      </c>
      <c r="F156" s="208" t="s">
        <v>1534</v>
      </c>
      <c r="G156" s="209" t="s">
        <v>1446</v>
      </c>
      <c r="H156" s="210">
        <v>6</v>
      </c>
      <c r="I156" s="211"/>
      <c r="J156" s="212">
        <f>ROUND(I156*H156,2)</f>
        <v>0</v>
      </c>
      <c r="K156" s="208" t="s">
        <v>19</v>
      </c>
      <c r="L156" s="44"/>
      <c r="M156" s="213" t="s">
        <v>19</v>
      </c>
      <c r="N156" s="214" t="s">
        <v>46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150</v>
      </c>
      <c r="AT156" s="217" t="s">
        <v>152</v>
      </c>
      <c r="AU156" s="217" t="s">
        <v>79</v>
      </c>
      <c r="AY156" s="17" t="s">
        <v>151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150</v>
      </c>
      <c r="BK156" s="218">
        <f>ROUND(I156*H156,2)</f>
        <v>0</v>
      </c>
      <c r="BL156" s="17" t="s">
        <v>150</v>
      </c>
      <c r="BM156" s="217" t="s">
        <v>1535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1534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79</v>
      </c>
    </row>
    <row r="158" s="2" customFormat="1" ht="16.5" customHeight="1">
      <c r="A158" s="38"/>
      <c r="B158" s="39"/>
      <c r="C158" s="206" t="s">
        <v>1078</v>
      </c>
      <c r="D158" s="206" t="s">
        <v>152</v>
      </c>
      <c r="E158" s="207" t="s">
        <v>1536</v>
      </c>
      <c r="F158" s="208" t="s">
        <v>1537</v>
      </c>
      <c r="G158" s="209" t="s">
        <v>1446</v>
      </c>
      <c r="H158" s="210">
        <v>1</v>
      </c>
      <c r="I158" s="211"/>
      <c r="J158" s="212">
        <f>ROUND(I158*H158,2)</f>
        <v>0</v>
      </c>
      <c r="K158" s="208" t="s">
        <v>19</v>
      </c>
      <c r="L158" s="44"/>
      <c r="M158" s="213" t="s">
        <v>19</v>
      </c>
      <c r="N158" s="214" t="s">
        <v>46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150</v>
      </c>
      <c r="AT158" s="217" t="s">
        <v>152</v>
      </c>
      <c r="AU158" s="217" t="s">
        <v>79</v>
      </c>
      <c r="AY158" s="17" t="s">
        <v>151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150</v>
      </c>
      <c r="BK158" s="218">
        <f>ROUND(I158*H158,2)</f>
        <v>0</v>
      </c>
      <c r="BL158" s="17" t="s">
        <v>150</v>
      </c>
      <c r="BM158" s="217" t="s">
        <v>1538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1537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79</v>
      </c>
    </row>
    <row r="160" s="2" customFormat="1" ht="16.5" customHeight="1">
      <c r="A160" s="38"/>
      <c r="B160" s="39"/>
      <c r="C160" s="206" t="s">
        <v>1081</v>
      </c>
      <c r="D160" s="206" t="s">
        <v>152</v>
      </c>
      <c r="E160" s="207" t="s">
        <v>1539</v>
      </c>
      <c r="F160" s="208" t="s">
        <v>1540</v>
      </c>
      <c r="G160" s="209" t="s">
        <v>1446</v>
      </c>
      <c r="H160" s="210">
        <v>1</v>
      </c>
      <c r="I160" s="211"/>
      <c r="J160" s="212">
        <f>ROUND(I160*H160,2)</f>
        <v>0</v>
      </c>
      <c r="K160" s="208" t="s">
        <v>19</v>
      </c>
      <c r="L160" s="44"/>
      <c r="M160" s="213" t="s">
        <v>19</v>
      </c>
      <c r="N160" s="214" t="s">
        <v>46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150</v>
      </c>
      <c r="AT160" s="217" t="s">
        <v>152</v>
      </c>
      <c r="AU160" s="217" t="s">
        <v>79</v>
      </c>
      <c r="AY160" s="17" t="s">
        <v>151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150</v>
      </c>
      <c r="BK160" s="218">
        <f>ROUND(I160*H160,2)</f>
        <v>0</v>
      </c>
      <c r="BL160" s="17" t="s">
        <v>150</v>
      </c>
      <c r="BM160" s="217" t="s">
        <v>1541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1540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79</v>
      </c>
    </row>
    <row r="162" s="2" customFormat="1" ht="16.5" customHeight="1">
      <c r="A162" s="38"/>
      <c r="B162" s="39"/>
      <c r="C162" s="206" t="s">
        <v>1002</v>
      </c>
      <c r="D162" s="206" t="s">
        <v>152</v>
      </c>
      <c r="E162" s="207" t="s">
        <v>1542</v>
      </c>
      <c r="F162" s="208" t="s">
        <v>1543</v>
      </c>
      <c r="G162" s="209" t="s">
        <v>1446</v>
      </c>
      <c r="H162" s="210">
        <v>1</v>
      </c>
      <c r="I162" s="211"/>
      <c r="J162" s="212">
        <f>ROUND(I162*H162,2)</f>
        <v>0</v>
      </c>
      <c r="K162" s="208" t="s">
        <v>19</v>
      </c>
      <c r="L162" s="44"/>
      <c r="M162" s="213" t="s">
        <v>19</v>
      </c>
      <c r="N162" s="214" t="s">
        <v>46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150</v>
      </c>
      <c r="AT162" s="217" t="s">
        <v>152</v>
      </c>
      <c r="AU162" s="217" t="s">
        <v>79</v>
      </c>
      <c r="AY162" s="17" t="s">
        <v>151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150</v>
      </c>
      <c r="BK162" s="218">
        <f>ROUND(I162*H162,2)</f>
        <v>0</v>
      </c>
      <c r="BL162" s="17" t="s">
        <v>150</v>
      </c>
      <c r="BM162" s="217" t="s">
        <v>1544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1543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79</v>
      </c>
    </row>
    <row r="164" s="2" customFormat="1" ht="16.5" customHeight="1">
      <c r="A164" s="38"/>
      <c r="B164" s="39"/>
      <c r="C164" s="206" t="s">
        <v>1545</v>
      </c>
      <c r="D164" s="206" t="s">
        <v>152</v>
      </c>
      <c r="E164" s="207" t="s">
        <v>1546</v>
      </c>
      <c r="F164" s="208" t="s">
        <v>1547</v>
      </c>
      <c r="G164" s="209" t="s">
        <v>1446</v>
      </c>
      <c r="H164" s="210">
        <v>1</v>
      </c>
      <c r="I164" s="211"/>
      <c r="J164" s="212">
        <f>ROUND(I164*H164,2)</f>
        <v>0</v>
      </c>
      <c r="K164" s="208" t="s">
        <v>19</v>
      </c>
      <c r="L164" s="44"/>
      <c r="M164" s="213" t="s">
        <v>19</v>
      </c>
      <c r="N164" s="214" t="s">
        <v>46</v>
      </c>
      <c r="O164" s="8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7" t="s">
        <v>150</v>
      </c>
      <c r="AT164" s="217" t="s">
        <v>152</v>
      </c>
      <c r="AU164" s="217" t="s">
        <v>79</v>
      </c>
      <c r="AY164" s="17" t="s">
        <v>151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7" t="s">
        <v>150</v>
      </c>
      <c r="BK164" s="218">
        <f>ROUND(I164*H164,2)</f>
        <v>0</v>
      </c>
      <c r="BL164" s="17" t="s">
        <v>150</v>
      </c>
      <c r="BM164" s="217" t="s">
        <v>1548</v>
      </c>
    </row>
    <row r="165" s="2" customFormat="1">
      <c r="A165" s="38"/>
      <c r="B165" s="39"/>
      <c r="C165" s="40"/>
      <c r="D165" s="219" t="s">
        <v>157</v>
      </c>
      <c r="E165" s="40"/>
      <c r="F165" s="220" t="s">
        <v>1547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157</v>
      </c>
      <c r="AU165" s="17" t="s">
        <v>79</v>
      </c>
    </row>
    <row r="166" s="2" customFormat="1" ht="24.15" customHeight="1">
      <c r="A166" s="38"/>
      <c r="B166" s="39"/>
      <c r="C166" s="206" t="s">
        <v>1549</v>
      </c>
      <c r="D166" s="206" t="s">
        <v>152</v>
      </c>
      <c r="E166" s="207" t="s">
        <v>1550</v>
      </c>
      <c r="F166" s="208" t="s">
        <v>1551</v>
      </c>
      <c r="G166" s="209" t="s">
        <v>1446</v>
      </c>
      <c r="H166" s="210">
        <v>2</v>
      </c>
      <c r="I166" s="211"/>
      <c r="J166" s="212">
        <f>ROUND(I166*H166,2)</f>
        <v>0</v>
      </c>
      <c r="K166" s="208" t="s">
        <v>19</v>
      </c>
      <c r="L166" s="44"/>
      <c r="M166" s="213" t="s">
        <v>19</v>
      </c>
      <c r="N166" s="214" t="s">
        <v>46</v>
      </c>
      <c r="O166" s="8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150</v>
      </c>
      <c r="AT166" s="217" t="s">
        <v>152</v>
      </c>
      <c r="AU166" s="217" t="s">
        <v>79</v>
      </c>
      <c r="AY166" s="17" t="s">
        <v>151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150</v>
      </c>
      <c r="BK166" s="218">
        <f>ROUND(I166*H166,2)</f>
        <v>0</v>
      </c>
      <c r="BL166" s="17" t="s">
        <v>150</v>
      </c>
      <c r="BM166" s="217" t="s">
        <v>1552</v>
      </c>
    </row>
    <row r="167" s="2" customFormat="1">
      <c r="A167" s="38"/>
      <c r="B167" s="39"/>
      <c r="C167" s="40"/>
      <c r="D167" s="219" t="s">
        <v>157</v>
      </c>
      <c r="E167" s="40"/>
      <c r="F167" s="220" t="s">
        <v>1551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157</v>
      </c>
      <c r="AU167" s="17" t="s">
        <v>79</v>
      </c>
    </row>
    <row r="168" s="2" customFormat="1" ht="21.75" customHeight="1">
      <c r="A168" s="38"/>
      <c r="B168" s="39"/>
      <c r="C168" s="206" t="s">
        <v>1553</v>
      </c>
      <c r="D168" s="206" t="s">
        <v>152</v>
      </c>
      <c r="E168" s="207" t="s">
        <v>1554</v>
      </c>
      <c r="F168" s="208" t="s">
        <v>1555</v>
      </c>
      <c r="G168" s="209" t="s">
        <v>1446</v>
      </c>
      <c r="H168" s="210">
        <v>1</v>
      </c>
      <c r="I168" s="211"/>
      <c r="J168" s="212">
        <f>ROUND(I168*H168,2)</f>
        <v>0</v>
      </c>
      <c r="K168" s="208" t="s">
        <v>19</v>
      </c>
      <c r="L168" s="44"/>
      <c r="M168" s="213" t="s">
        <v>19</v>
      </c>
      <c r="N168" s="214" t="s">
        <v>46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150</v>
      </c>
      <c r="AT168" s="217" t="s">
        <v>152</v>
      </c>
      <c r="AU168" s="217" t="s">
        <v>79</v>
      </c>
      <c r="AY168" s="17" t="s">
        <v>151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150</v>
      </c>
      <c r="BK168" s="218">
        <f>ROUND(I168*H168,2)</f>
        <v>0</v>
      </c>
      <c r="BL168" s="17" t="s">
        <v>150</v>
      </c>
      <c r="BM168" s="217" t="s">
        <v>1556</v>
      </c>
    </row>
    <row r="169" s="2" customFormat="1">
      <c r="A169" s="38"/>
      <c r="B169" s="39"/>
      <c r="C169" s="40"/>
      <c r="D169" s="219" t="s">
        <v>157</v>
      </c>
      <c r="E169" s="40"/>
      <c r="F169" s="220" t="s">
        <v>1555</v>
      </c>
      <c r="G169" s="40"/>
      <c r="H169" s="40"/>
      <c r="I169" s="221"/>
      <c r="J169" s="40"/>
      <c r="K169" s="40"/>
      <c r="L169" s="44"/>
      <c r="M169" s="222"/>
      <c r="N169" s="22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157</v>
      </c>
      <c r="AU169" s="17" t="s">
        <v>79</v>
      </c>
    </row>
    <row r="170" s="2" customFormat="1" ht="16.5" customHeight="1">
      <c r="A170" s="38"/>
      <c r="B170" s="39"/>
      <c r="C170" s="206" t="s">
        <v>1557</v>
      </c>
      <c r="D170" s="206" t="s">
        <v>152</v>
      </c>
      <c r="E170" s="207" t="s">
        <v>1558</v>
      </c>
      <c r="F170" s="208" t="s">
        <v>1559</v>
      </c>
      <c r="G170" s="209" t="s">
        <v>1446</v>
      </c>
      <c r="H170" s="210">
        <v>2</v>
      </c>
      <c r="I170" s="211"/>
      <c r="J170" s="212">
        <f>ROUND(I170*H170,2)</f>
        <v>0</v>
      </c>
      <c r="K170" s="208" t="s">
        <v>19</v>
      </c>
      <c r="L170" s="44"/>
      <c r="M170" s="213" t="s">
        <v>19</v>
      </c>
      <c r="N170" s="214" t="s">
        <v>46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150</v>
      </c>
      <c r="AT170" s="217" t="s">
        <v>152</v>
      </c>
      <c r="AU170" s="217" t="s">
        <v>79</v>
      </c>
      <c r="AY170" s="17" t="s">
        <v>151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150</v>
      </c>
      <c r="BK170" s="218">
        <f>ROUND(I170*H170,2)</f>
        <v>0</v>
      </c>
      <c r="BL170" s="17" t="s">
        <v>150</v>
      </c>
      <c r="BM170" s="217" t="s">
        <v>1560</v>
      </c>
    </row>
    <row r="171" s="2" customFormat="1">
      <c r="A171" s="38"/>
      <c r="B171" s="39"/>
      <c r="C171" s="40"/>
      <c r="D171" s="219" t="s">
        <v>157</v>
      </c>
      <c r="E171" s="40"/>
      <c r="F171" s="220" t="s">
        <v>1559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157</v>
      </c>
      <c r="AU171" s="17" t="s">
        <v>79</v>
      </c>
    </row>
    <row r="172" s="2" customFormat="1" ht="16.5" customHeight="1">
      <c r="A172" s="38"/>
      <c r="B172" s="39"/>
      <c r="C172" s="206" t="s">
        <v>685</v>
      </c>
      <c r="D172" s="206" t="s">
        <v>152</v>
      </c>
      <c r="E172" s="207" t="s">
        <v>1561</v>
      </c>
      <c r="F172" s="208" t="s">
        <v>1562</v>
      </c>
      <c r="G172" s="209" t="s">
        <v>1446</v>
      </c>
      <c r="H172" s="210">
        <v>4</v>
      </c>
      <c r="I172" s="211"/>
      <c r="J172" s="212">
        <f>ROUND(I172*H172,2)</f>
        <v>0</v>
      </c>
      <c r="K172" s="208" t="s">
        <v>19</v>
      </c>
      <c r="L172" s="44"/>
      <c r="M172" s="213" t="s">
        <v>19</v>
      </c>
      <c r="N172" s="214" t="s">
        <v>46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150</v>
      </c>
      <c r="AT172" s="217" t="s">
        <v>152</v>
      </c>
      <c r="AU172" s="217" t="s">
        <v>79</v>
      </c>
      <c r="AY172" s="17" t="s">
        <v>151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150</v>
      </c>
      <c r="BK172" s="218">
        <f>ROUND(I172*H172,2)</f>
        <v>0</v>
      </c>
      <c r="BL172" s="17" t="s">
        <v>150</v>
      </c>
      <c r="BM172" s="217" t="s">
        <v>1563</v>
      </c>
    </row>
    <row r="173" s="2" customFormat="1">
      <c r="A173" s="38"/>
      <c r="B173" s="39"/>
      <c r="C173" s="40"/>
      <c r="D173" s="219" t="s">
        <v>157</v>
      </c>
      <c r="E173" s="40"/>
      <c r="F173" s="220" t="s">
        <v>1562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79</v>
      </c>
    </row>
    <row r="174" s="2" customFormat="1" ht="16.5" customHeight="1">
      <c r="A174" s="38"/>
      <c r="B174" s="39"/>
      <c r="C174" s="206" t="s">
        <v>1564</v>
      </c>
      <c r="D174" s="206" t="s">
        <v>152</v>
      </c>
      <c r="E174" s="207" t="s">
        <v>1565</v>
      </c>
      <c r="F174" s="208" t="s">
        <v>1566</v>
      </c>
      <c r="G174" s="209" t="s">
        <v>1446</v>
      </c>
      <c r="H174" s="210">
        <v>2</v>
      </c>
      <c r="I174" s="211"/>
      <c r="J174" s="212">
        <f>ROUND(I174*H174,2)</f>
        <v>0</v>
      </c>
      <c r="K174" s="208" t="s">
        <v>19</v>
      </c>
      <c r="L174" s="44"/>
      <c r="M174" s="213" t="s">
        <v>19</v>
      </c>
      <c r="N174" s="214" t="s">
        <v>46</v>
      </c>
      <c r="O174" s="84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150</v>
      </c>
      <c r="AT174" s="217" t="s">
        <v>152</v>
      </c>
      <c r="AU174" s="217" t="s">
        <v>79</v>
      </c>
      <c r="AY174" s="17" t="s">
        <v>151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7" t="s">
        <v>150</v>
      </c>
      <c r="BK174" s="218">
        <f>ROUND(I174*H174,2)</f>
        <v>0</v>
      </c>
      <c r="BL174" s="17" t="s">
        <v>150</v>
      </c>
      <c r="BM174" s="217" t="s">
        <v>1567</v>
      </c>
    </row>
    <row r="175" s="2" customFormat="1">
      <c r="A175" s="38"/>
      <c r="B175" s="39"/>
      <c r="C175" s="40"/>
      <c r="D175" s="219" t="s">
        <v>157</v>
      </c>
      <c r="E175" s="40"/>
      <c r="F175" s="220" t="s">
        <v>1566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157</v>
      </c>
      <c r="AU175" s="17" t="s">
        <v>79</v>
      </c>
    </row>
    <row r="176" s="2" customFormat="1" ht="16.5" customHeight="1">
      <c r="A176" s="38"/>
      <c r="B176" s="39"/>
      <c r="C176" s="206" t="s">
        <v>1568</v>
      </c>
      <c r="D176" s="206" t="s">
        <v>152</v>
      </c>
      <c r="E176" s="207" t="s">
        <v>1569</v>
      </c>
      <c r="F176" s="208" t="s">
        <v>1570</v>
      </c>
      <c r="G176" s="209" t="s">
        <v>191</v>
      </c>
      <c r="H176" s="210">
        <v>1</v>
      </c>
      <c r="I176" s="211"/>
      <c r="J176" s="212">
        <f>ROUND(I176*H176,2)</f>
        <v>0</v>
      </c>
      <c r="K176" s="208" t="s">
        <v>19</v>
      </c>
      <c r="L176" s="44"/>
      <c r="M176" s="213" t="s">
        <v>19</v>
      </c>
      <c r="N176" s="214" t="s">
        <v>46</v>
      </c>
      <c r="O176" s="84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150</v>
      </c>
      <c r="AT176" s="217" t="s">
        <v>152</v>
      </c>
      <c r="AU176" s="217" t="s">
        <v>79</v>
      </c>
      <c r="AY176" s="17" t="s">
        <v>151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150</v>
      </c>
      <c r="BK176" s="218">
        <f>ROUND(I176*H176,2)</f>
        <v>0</v>
      </c>
      <c r="BL176" s="17" t="s">
        <v>150</v>
      </c>
      <c r="BM176" s="217" t="s">
        <v>1571</v>
      </c>
    </row>
    <row r="177" s="2" customFormat="1">
      <c r="A177" s="38"/>
      <c r="B177" s="39"/>
      <c r="C177" s="40"/>
      <c r="D177" s="219" t="s">
        <v>157</v>
      </c>
      <c r="E177" s="40"/>
      <c r="F177" s="220" t="s">
        <v>1570</v>
      </c>
      <c r="G177" s="40"/>
      <c r="H177" s="40"/>
      <c r="I177" s="221"/>
      <c r="J177" s="40"/>
      <c r="K177" s="40"/>
      <c r="L177" s="44"/>
      <c r="M177" s="235"/>
      <c r="N177" s="236"/>
      <c r="O177" s="237"/>
      <c r="P177" s="237"/>
      <c r="Q177" s="237"/>
      <c r="R177" s="237"/>
      <c r="S177" s="237"/>
      <c r="T177" s="2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157</v>
      </c>
      <c r="AU177" s="17" t="s">
        <v>79</v>
      </c>
    </row>
    <row r="178" s="2" customFormat="1" ht="6.96" customHeight="1">
      <c r="A178" s="38"/>
      <c r="B178" s="59"/>
      <c r="C178" s="60"/>
      <c r="D178" s="60"/>
      <c r="E178" s="60"/>
      <c r="F178" s="60"/>
      <c r="G178" s="60"/>
      <c r="H178" s="60"/>
      <c r="I178" s="60"/>
      <c r="J178" s="60"/>
      <c r="K178" s="60"/>
      <c r="L178" s="44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jBAEYShdXiWPKQfTOy6/NU5mQmD1F5mw+MkOkI/aUIZpfatABhm8iN5/W/H527IDLbZCSRVaXpwZFSg9mitixA==" hashValue="VABnRTKTXnsf4l4wlkHSkHsxCr9+OU1AOSlMgbTEowVuFtG7Pf/mYxmQbRjtl+d6adRzYrOD1Bjv1LlF4xeAIg==" algorithmName="SHA-512" password="CC35"/>
  <autoFilter ref="C85:K17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2023-12-21T09:18:36Z</dcterms:created>
  <dcterms:modified xsi:type="dcterms:W3CDTF">2023-12-21T09:18:58Z</dcterms:modified>
</cp:coreProperties>
</file>