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0.0.110\projekty\PROJEKTY 2021\21.03_Povodí Moravy_Jez Kunovský les\10_ ARCHIV_29082021_final\VV\"/>
    </mc:Choice>
  </mc:AlternateContent>
  <xr:revisionPtr revIDLastSave="0" documentId="13_ncr:1_{C0BCC9FD-391A-4FF9-ABF9-1EB7C64C789E}" xr6:coauthVersionLast="47" xr6:coauthVersionMax="47" xr10:uidLastSave="{00000000-0000-0000-0000-000000000000}"/>
  <bookViews>
    <workbookView xWindow="10845" yWindow="1080" windowWidth="22350" windowHeight="1383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01 D.1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D.1.1 Pol'!$A$1:$X$369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367" i="12" l="1"/>
  <c r="BA365" i="12"/>
  <c r="O8" i="12"/>
  <c r="M9" i="12"/>
  <c r="I9" i="12"/>
  <c r="I8" i="12" s="1"/>
  <c r="K9" i="12"/>
  <c r="K8" i="12" s="1"/>
  <c r="O9" i="12"/>
  <c r="Q9" i="12"/>
  <c r="Q8" i="12" s="1"/>
  <c r="V9" i="12"/>
  <c r="V8" i="12" s="1"/>
  <c r="I11" i="12"/>
  <c r="K11" i="12"/>
  <c r="M11" i="12"/>
  <c r="O11" i="12"/>
  <c r="Q11" i="12"/>
  <c r="V11" i="12"/>
  <c r="M14" i="12"/>
  <c r="M13" i="12" s="1"/>
  <c r="I14" i="12"/>
  <c r="I13" i="12" s="1"/>
  <c r="K14" i="12"/>
  <c r="K13" i="12" s="1"/>
  <c r="O14" i="12"/>
  <c r="O13" i="12" s="1"/>
  <c r="Q14" i="12"/>
  <c r="Q13" i="12" s="1"/>
  <c r="V14" i="12"/>
  <c r="V13" i="12" s="1"/>
  <c r="I16" i="12"/>
  <c r="K16" i="12"/>
  <c r="M16" i="12"/>
  <c r="O16" i="12"/>
  <c r="Q16" i="12"/>
  <c r="V16" i="12"/>
  <c r="K18" i="12"/>
  <c r="V18" i="12"/>
  <c r="I19" i="12"/>
  <c r="I18" i="12" s="1"/>
  <c r="K19" i="12"/>
  <c r="M19" i="12"/>
  <c r="M18" i="12" s="1"/>
  <c r="O19" i="12"/>
  <c r="O18" i="12" s="1"/>
  <c r="Q19" i="12"/>
  <c r="Q18" i="12" s="1"/>
  <c r="V19" i="12"/>
  <c r="I22" i="12"/>
  <c r="I21" i="12" s="1"/>
  <c r="K22" i="12"/>
  <c r="K21" i="12" s="1"/>
  <c r="M22" i="12"/>
  <c r="O22" i="12"/>
  <c r="Q22" i="12"/>
  <c r="Q21" i="12" s="1"/>
  <c r="V22" i="12"/>
  <c r="V21" i="12" s="1"/>
  <c r="M31" i="12"/>
  <c r="I31" i="12"/>
  <c r="K31" i="12"/>
  <c r="O31" i="12"/>
  <c r="Q31" i="12"/>
  <c r="V31" i="12"/>
  <c r="I35" i="12"/>
  <c r="K35" i="12"/>
  <c r="M35" i="12"/>
  <c r="O35" i="12"/>
  <c r="Q35" i="12"/>
  <c r="V35" i="12"/>
  <c r="M41" i="12"/>
  <c r="I41" i="12"/>
  <c r="K41" i="12"/>
  <c r="O41" i="12"/>
  <c r="O21" i="12" s="1"/>
  <c r="Q41" i="12"/>
  <c r="V41" i="12"/>
  <c r="I43" i="12"/>
  <c r="K43" i="12"/>
  <c r="M43" i="12"/>
  <c r="O43" i="12"/>
  <c r="Q43" i="12"/>
  <c r="V43" i="12"/>
  <c r="M50" i="12"/>
  <c r="I50" i="12"/>
  <c r="K50" i="12"/>
  <c r="O50" i="12"/>
  <c r="Q50" i="12"/>
  <c r="V50" i="12"/>
  <c r="I55" i="12"/>
  <c r="K55" i="12"/>
  <c r="M55" i="12"/>
  <c r="O55" i="12"/>
  <c r="Q55" i="12"/>
  <c r="V55" i="12"/>
  <c r="M62" i="12"/>
  <c r="I62" i="12"/>
  <c r="K62" i="12"/>
  <c r="O62" i="12"/>
  <c r="Q62" i="12"/>
  <c r="V62" i="12"/>
  <c r="I66" i="12"/>
  <c r="K66" i="12"/>
  <c r="M66" i="12"/>
  <c r="O66" i="12"/>
  <c r="Q66" i="12"/>
  <c r="V66" i="12"/>
  <c r="M69" i="12"/>
  <c r="I69" i="12"/>
  <c r="K69" i="12"/>
  <c r="O69" i="12"/>
  <c r="Q69" i="12"/>
  <c r="V69" i="12"/>
  <c r="I73" i="12"/>
  <c r="K73" i="12"/>
  <c r="M73" i="12"/>
  <c r="O73" i="12"/>
  <c r="Q73" i="12"/>
  <c r="V73" i="12"/>
  <c r="M86" i="12"/>
  <c r="I86" i="12"/>
  <c r="K86" i="12"/>
  <c r="O86" i="12"/>
  <c r="Q86" i="12"/>
  <c r="V86" i="12"/>
  <c r="I94" i="12"/>
  <c r="Q94" i="12"/>
  <c r="I95" i="12"/>
  <c r="K95" i="12"/>
  <c r="K94" i="12" s="1"/>
  <c r="O95" i="12"/>
  <c r="O94" i="12" s="1"/>
  <c r="Q95" i="12"/>
  <c r="V95" i="12"/>
  <c r="V94" i="12" s="1"/>
  <c r="I98" i="12"/>
  <c r="K98" i="12"/>
  <c r="M98" i="12"/>
  <c r="O98" i="12"/>
  <c r="Q98" i="12"/>
  <c r="V98" i="12"/>
  <c r="M100" i="12"/>
  <c r="I100" i="12"/>
  <c r="K100" i="12"/>
  <c r="O100" i="12"/>
  <c r="Q100" i="12"/>
  <c r="V100" i="12"/>
  <c r="I103" i="12"/>
  <c r="K103" i="12"/>
  <c r="K102" i="12" s="1"/>
  <c r="O103" i="12"/>
  <c r="O102" i="12" s="1"/>
  <c r="Q103" i="12"/>
  <c r="V103" i="12"/>
  <c r="V102" i="12" s="1"/>
  <c r="I105" i="12"/>
  <c r="K105" i="12"/>
  <c r="M105" i="12"/>
  <c r="O105" i="12"/>
  <c r="Q105" i="12"/>
  <c r="V105" i="12"/>
  <c r="M108" i="12"/>
  <c r="I108" i="12"/>
  <c r="K108" i="12"/>
  <c r="O108" i="12"/>
  <c r="Q108" i="12"/>
  <c r="V108" i="12"/>
  <c r="I115" i="12"/>
  <c r="I102" i="12" s="1"/>
  <c r="K115" i="12"/>
  <c r="M115" i="12"/>
  <c r="O115" i="12"/>
  <c r="Q115" i="12"/>
  <c r="Q102" i="12" s="1"/>
  <c r="V115" i="12"/>
  <c r="M116" i="12"/>
  <c r="I116" i="12"/>
  <c r="K116" i="12"/>
  <c r="O116" i="12"/>
  <c r="Q116" i="12"/>
  <c r="V116" i="12"/>
  <c r="M118" i="12"/>
  <c r="I118" i="12"/>
  <c r="K118" i="12"/>
  <c r="K117" i="12" s="1"/>
  <c r="O118" i="12"/>
  <c r="O117" i="12" s="1"/>
  <c r="Q118" i="12"/>
  <c r="V118" i="12"/>
  <c r="V117" i="12" s="1"/>
  <c r="I120" i="12"/>
  <c r="I117" i="12" s="1"/>
  <c r="K120" i="12"/>
  <c r="M120" i="12"/>
  <c r="O120" i="12"/>
  <c r="Q120" i="12"/>
  <c r="Q117" i="12" s="1"/>
  <c r="V120" i="12"/>
  <c r="K124" i="12"/>
  <c r="O124" i="12"/>
  <c r="V124" i="12"/>
  <c r="I125" i="12"/>
  <c r="I124" i="12" s="1"/>
  <c r="K125" i="12"/>
  <c r="M125" i="12"/>
  <c r="M124" i="12" s="1"/>
  <c r="O125" i="12"/>
  <c r="Q125" i="12"/>
  <c r="Q124" i="12" s="1"/>
  <c r="V125" i="12"/>
  <c r="I127" i="12"/>
  <c r="I126" i="12" s="1"/>
  <c r="K127" i="12"/>
  <c r="M127" i="12"/>
  <c r="O127" i="12"/>
  <c r="Q127" i="12"/>
  <c r="Q126" i="12" s="1"/>
  <c r="V127" i="12"/>
  <c r="M131" i="12"/>
  <c r="I131" i="12"/>
  <c r="K131" i="12"/>
  <c r="K126" i="12" s="1"/>
  <c r="O131" i="12"/>
  <c r="Q131" i="12"/>
  <c r="V131" i="12"/>
  <c r="V126" i="12" s="1"/>
  <c r="I135" i="12"/>
  <c r="K135" i="12"/>
  <c r="M135" i="12"/>
  <c r="O135" i="12"/>
  <c r="Q135" i="12"/>
  <c r="V135" i="12"/>
  <c r="M137" i="12"/>
  <c r="I137" i="12"/>
  <c r="K137" i="12"/>
  <c r="O137" i="12"/>
  <c r="O126" i="12" s="1"/>
  <c r="Q137" i="12"/>
  <c r="V137" i="12"/>
  <c r="I140" i="12"/>
  <c r="K140" i="12"/>
  <c r="M140" i="12"/>
  <c r="O140" i="12"/>
  <c r="Q140" i="12"/>
  <c r="V140" i="12"/>
  <c r="M144" i="12"/>
  <c r="I144" i="12"/>
  <c r="K144" i="12"/>
  <c r="O144" i="12"/>
  <c r="Q144" i="12"/>
  <c r="V144" i="12"/>
  <c r="I146" i="12"/>
  <c r="K146" i="12"/>
  <c r="M146" i="12"/>
  <c r="O146" i="12"/>
  <c r="Q146" i="12"/>
  <c r="V146" i="12"/>
  <c r="M149" i="12"/>
  <c r="I149" i="12"/>
  <c r="K149" i="12"/>
  <c r="O149" i="12"/>
  <c r="Q149" i="12"/>
  <c r="V149" i="12"/>
  <c r="I151" i="12"/>
  <c r="K151" i="12"/>
  <c r="M151" i="12"/>
  <c r="O151" i="12"/>
  <c r="Q151" i="12"/>
  <c r="V151" i="12"/>
  <c r="M153" i="12"/>
  <c r="I153" i="12"/>
  <c r="K153" i="12"/>
  <c r="O153" i="12"/>
  <c r="Q153" i="12"/>
  <c r="V153" i="12"/>
  <c r="I156" i="12"/>
  <c r="K156" i="12"/>
  <c r="M156" i="12"/>
  <c r="O156" i="12"/>
  <c r="Q156" i="12"/>
  <c r="V156" i="12"/>
  <c r="M165" i="12"/>
  <c r="I165" i="12"/>
  <c r="K165" i="12"/>
  <c r="O165" i="12"/>
  <c r="Q165" i="12"/>
  <c r="V165" i="12"/>
  <c r="I169" i="12"/>
  <c r="K169" i="12"/>
  <c r="M169" i="12"/>
  <c r="O169" i="12"/>
  <c r="Q169" i="12"/>
  <c r="V169" i="12"/>
  <c r="M179" i="12"/>
  <c r="I179" i="12"/>
  <c r="K179" i="12"/>
  <c r="O179" i="12"/>
  <c r="Q179" i="12"/>
  <c r="V179" i="12"/>
  <c r="I181" i="12"/>
  <c r="K181" i="12"/>
  <c r="M181" i="12"/>
  <c r="O181" i="12"/>
  <c r="Q181" i="12"/>
  <c r="V181" i="12"/>
  <c r="M183" i="12"/>
  <c r="I183" i="12"/>
  <c r="K183" i="12"/>
  <c r="O183" i="12"/>
  <c r="Q183" i="12"/>
  <c r="V183" i="12"/>
  <c r="I185" i="12"/>
  <c r="K185" i="12"/>
  <c r="M185" i="12"/>
  <c r="O185" i="12"/>
  <c r="Q185" i="12"/>
  <c r="V185" i="12"/>
  <c r="M187" i="12"/>
  <c r="I187" i="12"/>
  <c r="K187" i="12"/>
  <c r="O187" i="12"/>
  <c r="Q187" i="12"/>
  <c r="V187" i="12"/>
  <c r="I188" i="12"/>
  <c r="K188" i="12"/>
  <c r="M188" i="12"/>
  <c r="O188" i="12"/>
  <c r="Q188" i="12"/>
  <c r="V188" i="12"/>
  <c r="M190" i="12"/>
  <c r="I190" i="12"/>
  <c r="K190" i="12"/>
  <c r="O190" i="12"/>
  <c r="Q190" i="12"/>
  <c r="V190" i="12"/>
  <c r="I192" i="12"/>
  <c r="K192" i="12"/>
  <c r="M192" i="12"/>
  <c r="O192" i="12"/>
  <c r="Q192" i="12"/>
  <c r="V192" i="12"/>
  <c r="M194" i="12"/>
  <c r="I194" i="12"/>
  <c r="K194" i="12"/>
  <c r="O194" i="12"/>
  <c r="Q194" i="12"/>
  <c r="V194" i="12"/>
  <c r="I201" i="12"/>
  <c r="K201" i="12"/>
  <c r="M201" i="12"/>
  <c r="O201" i="12"/>
  <c r="Q201" i="12"/>
  <c r="V201" i="12"/>
  <c r="I203" i="12"/>
  <c r="I202" i="12" s="1"/>
  <c r="K203" i="12"/>
  <c r="M203" i="12"/>
  <c r="O203" i="12"/>
  <c r="Q203" i="12"/>
  <c r="Q202" i="12" s="1"/>
  <c r="V203" i="12"/>
  <c r="M206" i="12"/>
  <c r="I206" i="12"/>
  <c r="K206" i="12"/>
  <c r="K202" i="12" s="1"/>
  <c r="O206" i="12"/>
  <c r="Q206" i="12"/>
  <c r="V206" i="12"/>
  <c r="V202" i="12" s="1"/>
  <c r="I209" i="12"/>
  <c r="K209" i="12"/>
  <c r="M209" i="12"/>
  <c r="O209" i="12"/>
  <c r="Q209" i="12"/>
  <c r="V209" i="12"/>
  <c r="M211" i="12"/>
  <c r="I211" i="12"/>
  <c r="K211" i="12"/>
  <c r="O211" i="12"/>
  <c r="O202" i="12" s="1"/>
  <c r="Q211" i="12"/>
  <c r="V211" i="12"/>
  <c r="I214" i="12"/>
  <c r="K214" i="12"/>
  <c r="M214" i="12"/>
  <c r="O214" i="12"/>
  <c r="Q214" i="12"/>
  <c r="V214" i="12"/>
  <c r="M217" i="12"/>
  <c r="I217" i="12"/>
  <c r="K217" i="12"/>
  <c r="O217" i="12"/>
  <c r="Q217" i="12"/>
  <c r="V217" i="12"/>
  <c r="I220" i="12"/>
  <c r="K220" i="12"/>
  <c r="M220" i="12"/>
  <c r="O220" i="12"/>
  <c r="Q220" i="12"/>
  <c r="V220" i="12"/>
  <c r="M223" i="12"/>
  <c r="I223" i="12"/>
  <c r="K223" i="12"/>
  <c r="O223" i="12"/>
  <c r="Q223" i="12"/>
  <c r="V223" i="12"/>
  <c r="I226" i="12"/>
  <c r="K226" i="12"/>
  <c r="M226" i="12"/>
  <c r="O226" i="12"/>
  <c r="Q226" i="12"/>
  <c r="V226" i="12"/>
  <c r="M228" i="12"/>
  <c r="I228" i="12"/>
  <c r="K228" i="12"/>
  <c r="O228" i="12"/>
  <c r="Q228" i="12"/>
  <c r="V228" i="12"/>
  <c r="I229" i="12"/>
  <c r="K229" i="12"/>
  <c r="M229" i="12"/>
  <c r="O229" i="12"/>
  <c r="Q229" i="12"/>
  <c r="V229" i="12"/>
  <c r="M231" i="12"/>
  <c r="I231" i="12"/>
  <c r="K231" i="12"/>
  <c r="O231" i="12"/>
  <c r="Q231" i="12"/>
  <c r="V231" i="12"/>
  <c r="I234" i="12"/>
  <c r="K234" i="12"/>
  <c r="M234" i="12"/>
  <c r="O234" i="12"/>
  <c r="Q234" i="12"/>
  <c r="V234" i="12"/>
  <c r="M241" i="12"/>
  <c r="I241" i="12"/>
  <c r="K241" i="12"/>
  <c r="O241" i="12"/>
  <c r="Q241" i="12"/>
  <c r="V241" i="12"/>
  <c r="I243" i="12"/>
  <c r="K243" i="12"/>
  <c r="M243" i="12"/>
  <c r="O243" i="12"/>
  <c r="Q243" i="12"/>
  <c r="V243" i="12"/>
  <c r="M245" i="12"/>
  <c r="I245" i="12"/>
  <c r="K245" i="12"/>
  <c r="O245" i="12"/>
  <c r="Q245" i="12"/>
  <c r="V245" i="12"/>
  <c r="I252" i="12"/>
  <c r="K252" i="12"/>
  <c r="M252" i="12"/>
  <c r="O252" i="12"/>
  <c r="Q252" i="12"/>
  <c r="V252" i="12"/>
  <c r="M255" i="12"/>
  <c r="I255" i="12"/>
  <c r="K255" i="12"/>
  <c r="O255" i="12"/>
  <c r="Q255" i="12"/>
  <c r="V255" i="12"/>
  <c r="M257" i="12"/>
  <c r="I257" i="12"/>
  <c r="K257" i="12"/>
  <c r="K256" i="12" s="1"/>
  <c r="O257" i="12"/>
  <c r="O256" i="12" s="1"/>
  <c r="Q257" i="12"/>
  <c r="V257" i="12"/>
  <c r="V256" i="12" s="1"/>
  <c r="I261" i="12"/>
  <c r="I256" i="12" s="1"/>
  <c r="K261" i="12"/>
  <c r="M261" i="12"/>
  <c r="O261" i="12"/>
  <c r="Q261" i="12"/>
  <c r="Q256" i="12" s="1"/>
  <c r="V261" i="12"/>
  <c r="M264" i="12"/>
  <c r="I264" i="12"/>
  <c r="K264" i="12"/>
  <c r="O264" i="12"/>
  <c r="Q264" i="12"/>
  <c r="V264" i="12"/>
  <c r="M266" i="12"/>
  <c r="I266" i="12"/>
  <c r="I265" i="12" s="1"/>
  <c r="K266" i="12"/>
  <c r="K265" i="12" s="1"/>
  <c r="O266" i="12"/>
  <c r="O265" i="12" s="1"/>
  <c r="Q266" i="12"/>
  <c r="Q265" i="12" s="1"/>
  <c r="V266" i="12"/>
  <c r="V265" i="12" s="1"/>
  <c r="I269" i="12"/>
  <c r="K269" i="12"/>
  <c r="M269" i="12"/>
  <c r="O269" i="12"/>
  <c r="Q269" i="12"/>
  <c r="V269" i="12"/>
  <c r="M274" i="12"/>
  <c r="I274" i="12"/>
  <c r="K274" i="12"/>
  <c r="O274" i="12"/>
  <c r="Q274" i="12"/>
  <c r="V274" i="12"/>
  <c r="I279" i="12"/>
  <c r="K279" i="12"/>
  <c r="M279" i="12"/>
  <c r="O279" i="12"/>
  <c r="Q279" i="12"/>
  <c r="V279" i="12"/>
  <c r="M284" i="12"/>
  <c r="I284" i="12"/>
  <c r="K284" i="12"/>
  <c r="O284" i="12"/>
  <c r="Q284" i="12"/>
  <c r="V284" i="12"/>
  <c r="I286" i="12"/>
  <c r="K286" i="12"/>
  <c r="M286" i="12"/>
  <c r="O286" i="12"/>
  <c r="Q286" i="12"/>
  <c r="V286" i="12"/>
  <c r="M287" i="12"/>
  <c r="I287" i="12"/>
  <c r="K287" i="12"/>
  <c r="O287" i="12"/>
  <c r="Q287" i="12"/>
  <c r="V287" i="12"/>
  <c r="M289" i="12"/>
  <c r="I289" i="12"/>
  <c r="I288" i="12" s="1"/>
  <c r="K289" i="12"/>
  <c r="K288" i="12" s="1"/>
  <c r="O289" i="12"/>
  <c r="O288" i="12" s="1"/>
  <c r="Q289" i="12"/>
  <c r="Q288" i="12" s="1"/>
  <c r="V289" i="12"/>
  <c r="V288" i="12" s="1"/>
  <c r="I301" i="12"/>
  <c r="K301" i="12"/>
  <c r="M301" i="12"/>
  <c r="O301" i="12"/>
  <c r="Q301" i="12"/>
  <c r="V301" i="12"/>
  <c r="M314" i="12"/>
  <c r="I314" i="12"/>
  <c r="K314" i="12"/>
  <c r="O314" i="12"/>
  <c r="Q314" i="12"/>
  <c r="V314" i="12"/>
  <c r="I326" i="12"/>
  <c r="K326" i="12"/>
  <c r="M326" i="12"/>
  <c r="O326" i="12"/>
  <c r="Q326" i="12"/>
  <c r="V326" i="12"/>
  <c r="O338" i="12"/>
  <c r="I339" i="12"/>
  <c r="I338" i="12" s="1"/>
  <c r="K339" i="12"/>
  <c r="K338" i="12" s="1"/>
  <c r="M339" i="12"/>
  <c r="O339" i="12"/>
  <c r="Q339" i="12"/>
  <c r="Q338" i="12" s="1"/>
  <c r="V339" i="12"/>
  <c r="V338" i="12" s="1"/>
  <c r="M342" i="12"/>
  <c r="I342" i="12"/>
  <c r="K342" i="12"/>
  <c r="O342" i="12"/>
  <c r="Q342" i="12"/>
  <c r="V342" i="12"/>
  <c r="I345" i="12"/>
  <c r="K345" i="12"/>
  <c r="M345" i="12"/>
  <c r="O345" i="12"/>
  <c r="Q345" i="12"/>
  <c r="V345" i="12"/>
  <c r="O348" i="12"/>
  <c r="I349" i="12"/>
  <c r="I348" i="12" s="1"/>
  <c r="K349" i="12"/>
  <c r="M349" i="12"/>
  <c r="O349" i="12"/>
  <c r="Q349" i="12"/>
  <c r="Q348" i="12" s="1"/>
  <c r="V349" i="12"/>
  <c r="M351" i="12"/>
  <c r="I351" i="12"/>
  <c r="K351" i="12"/>
  <c r="K348" i="12" s="1"/>
  <c r="O351" i="12"/>
  <c r="Q351" i="12"/>
  <c r="V351" i="12"/>
  <c r="V348" i="12" s="1"/>
  <c r="M353" i="12"/>
  <c r="I353" i="12"/>
  <c r="I352" i="12" s="1"/>
  <c r="K353" i="12"/>
  <c r="K352" i="12" s="1"/>
  <c r="O353" i="12"/>
  <c r="O352" i="12" s="1"/>
  <c r="Q353" i="12"/>
  <c r="Q352" i="12" s="1"/>
  <c r="V353" i="12"/>
  <c r="V352" i="12" s="1"/>
  <c r="I355" i="12"/>
  <c r="K355" i="12"/>
  <c r="M355" i="12"/>
  <c r="O355" i="12"/>
  <c r="Q355" i="12"/>
  <c r="V355" i="12"/>
  <c r="M356" i="12"/>
  <c r="I356" i="12"/>
  <c r="K356" i="12"/>
  <c r="O356" i="12"/>
  <c r="Q356" i="12"/>
  <c r="V356" i="12"/>
  <c r="I358" i="12"/>
  <c r="K358" i="12"/>
  <c r="M358" i="12"/>
  <c r="O358" i="12"/>
  <c r="Q358" i="12"/>
  <c r="V358" i="12"/>
  <c r="M359" i="12"/>
  <c r="I359" i="12"/>
  <c r="K359" i="12"/>
  <c r="O359" i="12"/>
  <c r="Q359" i="12"/>
  <c r="V359" i="12"/>
  <c r="I361" i="12"/>
  <c r="K361" i="12"/>
  <c r="K360" i="12" s="1"/>
  <c r="O361" i="12"/>
  <c r="O360" i="12" s="1"/>
  <c r="Q361" i="12"/>
  <c r="V361" i="12"/>
  <c r="V360" i="12" s="1"/>
  <c r="I362" i="12"/>
  <c r="K362" i="12"/>
  <c r="M362" i="12"/>
  <c r="O362" i="12"/>
  <c r="Q362" i="12"/>
  <c r="V362" i="12"/>
  <c r="M364" i="12"/>
  <c r="I364" i="12"/>
  <c r="K364" i="12"/>
  <c r="O364" i="12"/>
  <c r="Q364" i="12"/>
  <c r="V364" i="12"/>
  <c r="M366" i="12"/>
  <c r="I366" i="12"/>
  <c r="I360" i="12" s="1"/>
  <c r="K366" i="12"/>
  <c r="O366" i="12"/>
  <c r="Q366" i="12"/>
  <c r="Q360" i="12" s="1"/>
  <c r="V366" i="12"/>
  <c r="J61" i="1"/>
  <c r="J62" i="1"/>
  <c r="J60" i="1"/>
  <c r="F42" i="1"/>
  <c r="G42" i="1"/>
  <c r="H42" i="1"/>
  <c r="I42" i="1"/>
  <c r="J41" i="1" s="1"/>
  <c r="G38" i="1"/>
  <c r="F38" i="1"/>
  <c r="E24" i="1"/>
  <c r="E26" i="1"/>
  <c r="M117" i="12" l="1"/>
  <c r="M8" i="12"/>
  <c r="J56" i="1"/>
  <c r="J64" i="1"/>
  <c r="J54" i="1"/>
  <c r="J55" i="1"/>
  <c r="J63" i="1"/>
  <c r="J49" i="1"/>
  <c r="J57" i="1"/>
  <c r="J65" i="1"/>
  <c r="J50" i="1"/>
  <c r="J58" i="1"/>
  <c r="J51" i="1"/>
  <c r="J59" i="1"/>
  <c r="J52" i="1"/>
  <c r="J53" i="1"/>
  <c r="M202" i="12"/>
  <c r="M348" i="12"/>
  <c r="M21" i="12"/>
  <c r="M288" i="12"/>
  <c r="M256" i="12"/>
  <c r="M126" i="12"/>
  <c r="M352" i="12"/>
  <c r="M338" i="12"/>
  <c r="M265" i="12"/>
  <c r="M361" i="12"/>
  <c r="M360" i="12" s="1"/>
  <c r="M103" i="12"/>
  <c r="M102" i="12" s="1"/>
  <c r="M95" i="12"/>
  <c r="M94" i="12" s="1"/>
  <c r="J39" i="1"/>
  <c r="J42" i="1" s="1"/>
  <c r="J40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Churý</author>
  </authors>
  <commentList>
    <comment ref="S6" authorId="0" shapeId="0" xr:uid="{9016605A-4C7B-45B4-B695-4CDCC01F71B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0A5BE40-2D36-475B-AD9F-D54847B2446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<sst xmlns="http://schemas.openxmlformats.org/spreadsheetml/2006/main" count="1417" uniqueCount="489">
  <si>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</si>
  <si>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</si>
  <si>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</si>
  <si>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</si>
  <si>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</si>
  <si>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</si>
  <si>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</si>
  <si>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</si>
  <si>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</si>
  <si>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</si>
  <si>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</si>
  <si>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</si>
  <si>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</si>
  <si>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</si>
  <si>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</si>
  <si>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</si>
  <si>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</si>
  <si>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</si>
  <si>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</si>
  <si>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</si>
  <si>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</si>
  <si>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</si>
  <si>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</si>
  <si>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</si>
  <si>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</si>
  <si>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</si>
  <si>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</si>
  <si>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</si>
  <si>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</si>
  <si>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</si>
  <si>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</si>
  <si>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</si>
  <si>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</si>
  <si>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</si>
  <si>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</si>
  <si>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</si>
  <si>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</si>
  <si>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</si>
  <si>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</si>
  <si>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</si>
  <si>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</si>
  <si>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</si>
  <si>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</si>
  <si>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D.1.1</t>
  </si>
  <si>
    <t>Stavební řešení_29.8.2021</t>
  </si>
  <si>
    <t>SO01</t>
  </si>
  <si>
    <t>Provozní budova</t>
  </si>
  <si>
    <t>Objekt:</t>
  </si>
  <si>
    <t>Rozpočet:</t>
  </si>
  <si>
    <t>21.03</t>
  </si>
  <si>
    <t>Jez Kunovský les - kompletní oprava střechy</t>
  </si>
  <si>
    <t>Stavba</t>
  </si>
  <si>
    <t>Celkem za stavbu</t>
  </si>
  <si>
    <t>Rekapitulace dílů</t>
  </si>
  <si>
    <t>Typ dílu</t>
  </si>
  <si>
    <t>1</t>
  </si>
  <si>
    <t>Zemní práce</t>
  </si>
  <si>
    <t>5</t>
  </si>
  <si>
    <t>Komunikace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</si>
  <si>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</si>
  <si>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</si>
  <si>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</si>
  <si>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</si>
  <si>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</si>
  <si>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</si>
  <si>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</si>
  <si>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</si>
  <si>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</si>
  <si>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</si>
  <si>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</si>
  <si>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</si>
  <si>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</si>
  <si>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</si>
  <si>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</si>
  <si>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</si>
  <si>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</si>
  <si>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</si>
  <si>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</si>
  <si>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</si>
  <si>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</si>
  <si>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</si>
  <si>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</si>
  <si>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</si>
  <si>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</si>
  <si>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</si>
  <si>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</si>
  <si>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</si>
  <si>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</si>
  <si>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</si>
  <si>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</si>
  <si>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</si>
  <si>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</si>
  <si>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</si>
  <si>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</si>
  <si>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</si>
  <si>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</si>
  <si>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</si>
  <si>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</si>
  <si>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</si>
  <si>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</si>
  <si>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</si>
  <si>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</si>
  <si>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</si>
  <si>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</si>
  <si>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</si>
  <si>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</si>
  <si>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</si>
  <si>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</si>
  <si>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</si>
  <si>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</si>
  <si>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</si>
  <si>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</si>
  <si>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</si>
  <si>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</si>
  <si>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</si>
  <si>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</si>
  <si>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</si>
  <si>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</t>
  </si>
  <si>
    <t>Rozebrání dlažeb z betonových dlaždic na sucho</t>
  </si>
  <si>
    <t>m2</t>
  </si>
  <si>
    <t>RTS 21/ II</t>
  </si>
  <si>
    <t>RTS 21/ I</t>
  </si>
  <si>
    <t>Práce</t>
  </si>
  <si>
    <t>POL1_</t>
  </si>
  <si>
    <t>okap.chodník : (13,2*2+7,1*2)*0,5</t>
  </si>
  <si>
    <t>VV</t>
  </si>
  <si>
    <t>113107310</t>
  </si>
  <si>
    <t>Odstranění podkladu pl. 50 m2,kam.těžené tl.10 cm</t>
  </si>
  <si>
    <t>564731111</t>
  </si>
  <si>
    <t>Podklad z kameniva drceného vel.32-63 mm,tl. 10 cm</t>
  </si>
  <si>
    <t>596811111</t>
  </si>
  <si>
    <t>Kladení dlaždic kom.pro pěší, lože z kameniva těž. včetně dlaždic betonových HBB 50/50/5 cm</t>
  </si>
  <si>
    <t>612421221</t>
  </si>
  <si>
    <t>Oprava vápen.omítek stěn do 10 % pl. - hladkých</t>
  </si>
  <si>
    <t>stěna : (6,1*2+6,4*2)*2,95+(6,1*2+4,2*2)*2,59</t>
  </si>
  <si>
    <t>602022187</t>
  </si>
  <si>
    <t>Stěrka na stěnách silikonová  zatřená, zrnitost 2,0 mm</t>
  </si>
  <si>
    <t>pohled JV+SZ : 11,5*3,5*2</t>
  </si>
  <si>
    <t>pohled SV+JZ : 6,7*2*3,5</t>
  </si>
  <si>
    <t>odpočet otvorů : -2,75*2,6-1,25*1,55*4-0,9*1,65</t>
  </si>
  <si>
    <t>odpočet soklu : -5,88*0,2-5,8*0,35</t>
  </si>
  <si>
    <t>-6,725*0,5</t>
  </si>
  <si>
    <t>-6,725*0,2</t>
  </si>
  <si>
    <t>-11,5*0,44</t>
  </si>
  <si>
    <t>špalety : 0,2*(2,75+2,6*2+1,25*4+1,5*8+0,9+1,65*2)</t>
  </si>
  <si>
    <t>602016195</t>
  </si>
  <si>
    <t xml:space="preserve">Penetrace hloubková stěn </t>
  </si>
  <si>
    <t>11,5*3,5*2*1,5</t>
  </si>
  <si>
    <t>6,7*2*3,5*1,5</t>
  </si>
  <si>
    <t>(-2,75*2,8-1,25*1,55*4-0,9*2)*1,5</t>
  </si>
  <si>
    <t>620991001</t>
  </si>
  <si>
    <t>Začišťovací okenní lišta pro vnějš.omítku tl. 6 mm</t>
  </si>
  <si>
    <t>m</t>
  </si>
  <si>
    <t>Začátek provozního součtu</t>
  </si>
  <si>
    <t xml:space="preserve">  2,55+2,8*2+1,25*4+1,55*8+0,9+2*2</t>
  </si>
  <si>
    <t xml:space="preserve">  Mezisoučet</t>
  </si>
  <si>
    <t>Konec provozního součtu</t>
  </si>
  <si>
    <t>30,45</t>
  </si>
  <si>
    <t>620991121</t>
  </si>
  <si>
    <t>Zakrývání výplní vnějších otvorů z lešení</t>
  </si>
  <si>
    <t>(-2,75*2,8-1,25*1,55*4-0,9*2)*(-1)</t>
  </si>
  <si>
    <t>622421494</t>
  </si>
  <si>
    <t>Doplňky zatepl. systémů, podparapetní lišta s tkan</t>
  </si>
  <si>
    <t>K1 : 0,6*3</t>
  </si>
  <si>
    <t>K2 : 0,67*2</t>
  </si>
  <si>
    <t>K3 : 1,8*2</t>
  </si>
  <si>
    <t>K4 : 1,7*3</t>
  </si>
  <si>
    <t>K5 : 0,5*2</t>
  </si>
  <si>
    <t>K6 : 2,2*2</t>
  </si>
  <si>
    <t>622422511</t>
  </si>
  <si>
    <t>Oprava vnějších omítek vápen. hladk. II, do 50 %</t>
  </si>
  <si>
    <t>Včetně barvení vždy celé plochy (100%), s výjimkou položek oprav omítek drásaných.</t>
  </si>
  <si>
    <t>POP</t>
  </si>
  <si>
    <t>11,5*3,5*2</t>
  </si>
  <si>
    <t>6,7*2*3,5</t>
  </si>
  <si>
    <t>-2,75*2,8-1,25*1,55*4-0,9*2</t>
  </si>
  <si>
    <t>622432111</t>
  </si>
  <si>
    <t>Omítka stěn marmolit jemnozrnná</t>
  </si>
  <si>
    <t>odpočet otvorů : -2,75*0,2-0,9*0,35</t>
  </si>
  <si>
    <t>odpočet soklu : 5,88*0,2+5,8*0,35</t>
  </si>
  <si>
    <t>6,725*0,5</t>
  </si>
  <si>
    <t>6,725*0,2</t>
  </si>
  <si>
    <t>11,5*0,44</t>
  </si>
  <si>
    <t>špalety : 0,2*(0,2*2+0,35*2)</t>
  </si>
  <si>
    <t>622481211</t>
  </si>
  <si>
    <t>Montáž výztužné sítě(perlinky)do stěrky-vněj.stěny včetně výztužné sítě a stěrkového tmelu Baumit</t>
  </si>
  <si>
    <t>622481291</t>
  </si>
  <si>
    <t>Montáž výztužné lišty rohové a dilatační</t>
  </si>
  <si>
    <t>3,5*4</t>
  </si>
  <si>
    <t>2,55+2,8*2+1,25*4+1,55*8+0,9+2*2</t>
  </si>
  <si>
    <t>622904112</t>
  </si>
  <si>
    <t>Očištění fasád tlakovou vodou složitost 1 - 2</t>
  </si>
  <si>
    <t>622904121</t>
  </si>
  <si>
    <t>Ruční čištění ocelovým kartáčem</t>
  </si>
  <si>
    <t xml:space="preserve">  pohled JV+SZ : 11,5*3,5*2</t>
  </si>
  <si>
    <t xml:space="preserve">  pohled SV+JZ : 6,7*2*3,5</t>
  </si>
  <si>
    <t xml:space="preserve">  odpočet otvorů : -2,75*2,6-1,25*1,55*4-0,9*1,65</t>
  </si>
  <si>
    <t xml:space="preserve">  odpočet soklu : -5,88*0,2-5,8*0,35</t>
  </si>
  <si>
    <t xml:space="preserve">  -6,725*0,5</t>
  </si>
  <si>
    <t xml:space="preserve">  -6,725*0,2</t>
  </si>
  <si>
    <t xml:space="preserve">  -11,5*0,44</t>
  </si>
  <si>
    <t xml:space="preserve">  špalety : 0,2*(2,75+2,6*2+1,25*4+1,5*8+0,9+1,65*2)</t>
  </si>
  <si>
    <t>103,8715*0,5</t>
  </si>
  <si>
    <t>283502221</t>
  </si>
  <si>
    <t>Lišta rohová plast s tkaninou 100x100 mm 2,5 m</t>
  </si>
  <si>
    <t>SPCM</t>
  </si>
  <si>
    <t>Specifikace</t>
  </si>
  <si>
    <t>POL3_</t>
  </si>
  <si>
    <t xml:space="preserve">  3,5*4</t>
  </si>
  <si>
    <t xml:space="preserve">  11,5*2+6,7*2</t>
  </si>
  <si>
    <t>80,85*1,1</t>
  </si>
  <si>
    <t>941941031</t>
  </si>
  <si>
    <t>Montáž lešení leh.řad.s podlahami,š.do 1 m, H 10 m lešení rámové pronajaté</t>
  </si>
  <si>
    <t>Včetně kotvení lešení.</t>
  </si>
  <si>
    <t>(15*2+7,1*2)*4,5</t>
  </si>
  <si>
    <t>941941191</t>
  </si>
  <si>
    <t>Příplatek za každý měsíc použití lešení k pol.1031 lešení rámové pronajaté</t>
  </si>
  <si>
    <t>(15*2+7,1*2)*4,5*3</t>
  </si>
  <si>
    <t>941941831</t>
  </si>
  <si>
    <t>Demontáž lešení leh.řad.s podlahami,š.1 m, H 10 m lešení rámové pronajaté</t>
  </si>
  <si>
    <t>952901111</t>
  </si>
  <si>
    <t>Vyčištění budov o výšce podlaží do 4 m</t>
  </si>
  <si>
    <t>strop : 6,1*6,4+4,2*6,1</t>
  </si>
  <si>
    <t>953981203</t>
  </si>
  <si>
    <t>Chemické kotvy, beton, hl.110 mm, M12, malta 2slož</t>
  </si>
  <si>
    <t>kus</t>
  </si>
  <si>
    <t>kotvení O1 : 60*2</t>
  </si>
  <si>
    <t>trámová botka : 2*2</t>
  </si>
  <si>
    <t>955</t>
  </si>
  <si>
    <t>D+M obkladu stěn a podhledů vč.pomocné konstrukce a detailů z palubek plast. š=100mm,14komor palubka kašír.z líc.strany exterier.fólií, tl.10mm,délka lamely 3,0m (6,0m), cena palubky 505,-Kč/m2</t>
  </si>
  <si>
    <t>Vlastní</t>
  </si>
  <si>
    <t>Indiv</t>
  </si>
  <si>
    <t>13,1*0,45*2</t>
  </si>
  <si>
    <t>7,1*1,5</t>
  </si>
  <si>
    <t>1,5*0,5*2</t>
  </si>
  <si>
    <t>štíty : 6,7*2*2</t>
  </si>
  <si>
    <t>-3,4*(4,55-3,338)*0,5*4</t>
  </si>
  <si>
    <t>0,2*0,2*4</t>
  </si>
  <si>
    <t>H(2)</t>
  </si>
  <si>
    <t>Demontáž a zpětná montáž tabule na fasádě</t>
  </si>
  <si>
    <t>Q</t>
  </si>
  <si>
    <t>Revizní dvířka do podstřeší  600/800mm, ocel.konstrukce, obklad OSB deska, plastové palubky D+M včetně kování</t>
  </si>
  <si>
    <t>978013121</t>
  </si>
  <si>
    <t>Otlučení omítek vnitřních stěn v rozsahu do 10 %</t>
  </si>
  <si>
    <t>978015261</t>
  </si>
  <si>
    <t>Otlučení omítek vnějších MVC v složit.1-4 do 50 %</t>
  </si>
  <si>
    <t>999281105</t>
  </si>
  <si>
    <t>Přesun hmot pro opravy a údržbu do výšky 6 m</t>
  </si>
  <si>
    <t>t</t>
  </si>
  <si>
    <t>Přesun hmot</t>
  </si>
  <si>
    <t>POL7_</t>
  </si>
  <si>
    <t>762132811</t>
  </si>
  <si>
    <t>Demontáž bednění stěn z hoblovaných prken</t>
  </si>
  <si>
    <t>762311103</t>
  </si>
  <si>
    <t>Montáž kotevních želez, příložek, patek, táhel</t>
  </si>
  <si>
    <t>O1 : 60</t>
  </si>
  <si>
    <t>trám.botka : 2</t>
  </si>
  <si>
    <t>kotevní úhelník 70/70/50mm tl.2mm : 15*8</t>
  </si>
  <si>
    <t>762313111</t>
  </si>
  <si>
    <t>Montáž svorníků, šroubů délky 150 mm</t>
  </si>
  <si>
    <t>60*2</t>
  </si>
  <si>
    <t>762332120</t>
  </si>
  <si>
    <t>Montáž vázaných krovů pravidelných do 224 cm2</t>
  </si>
  <si>
    <t>V1 vaznice 120/160 : 6,5*2</t>
  </si>
  <si>
    <t>K1 krokev 120/160 : 3,1*7</t>
  </si>
  <si>
    <t>762331812</t>
  </si>
  <si>
    <t>Demontáž konstrukcí krovů z hranolů do 224 cm2</t>
  </si>
  <si>
    <t>krokve : 3,1*7</t>
  </si>
  <si>
    <t>Vaznice 120/160 : 6,7+1,5*2</t>
  </si>
  <si>
    <t>Vazice : 6,55*2</t>
  </si>
  <si>
    <t>762332931</t>
  </si>
  <si>
    <t>Doplnění střešní vazby z hranolů do 120 cm2 bez dodávky řeziva</t>
  </si>
  <si>
    <t>P1 příložky 60/100 : 64*3,8</t>
  </si>
  <si>
    <t>762332933</t>
  </si>
  <si>
    <t>Doplnění střešní vazby z hranolů do 288 cm2  bez dodávky řeziva</t>
  </si>
  <si>
    <t>V1 160/180 : 1,5*2</t>
  </si>
  <si>
    <t>V2 160/180 : 6,7</t>
  </si>
  <si>
    <t>762342203</t>
  </si>
  <si>
    <t>Montáž laťování střech, vzdálenost latí 22 - 36 cm včetně dodávky řeziva, latě 3/5 cm</t>
  </si>
  <si>
    <t>provoz.budova : 3,83*13,1*2</t>
  </si>
  <si>
    <t>762342205</t>
  </si>
  <si>
    <t>Montáž kontralatí na vruty, s těsnicí pěnou včetně dodávky latí 3/5 cm</t>
  </si>
  <si>
    <t>762342812</t>
  </si>
  <si>
    <t>Demontáž laťování střech, rozteč latí do 50 cm</t>
  </si>
  <si>
    <t>přístřešek u provozní budovy : 3,136*6,7</t>
  </si>
  <si>
    <t>762395000</t>
  </si>
  <si>
    <t>Spojovací a ochranné prostředky pro střechy</t>
  </si>
  <si>
    <t>m3</t>
  </si>
  <si>
    <t>V1 : 0,086</t>
  </si>
  <si>
    <t>K1 : 0,417</t>
  </si>
  <si>
    <t>P1 : 3,8*64*0,06*0,1</t>
  </si>
  <si>
    <t>V2 : 0,193</t>
  </si>
  <si>
    <t>V3 : 0,25</t>
  </si>
  <si>
    <t>ZT1 : 0,135</t>
  </si>
  <si>
    <t>latě, kontralatě : 0,706+0,182</t>
  </si>
  <si>
    <t>podbití : 0,15</t>
  </si>
  <si>
    <t>762841811</t>
  </si>
  <si>
    <t>Demontáž podbití stropů z prken hrubých bez omítky</t>
  </si>
  <si>
    <t>OŠ</t>
  </si>
  <si>
    <t>Ošetření prvků krovu proti houbám a dřevním škůdcům nátěrem, nebo nástřikem 2x</t>
  </si>
  <si>
    <t>stávající krov : 6,7*1,2*16*0,05*0,3</t>
  </si>
  <si>
    <t>ZT-01</t>
  </si>
  <si>
    <t xml:space="preserve">Zavětrování stávajícího krovu nad provozní budovou - montáž, impregnace </t>
  </si>
  <si>
    <t>ZT-01 prko 25/120 : 45</t>
  </si>
  <si>
    <t>311110160000</t>
  </si>
  <si>
    <t>Matice ocelová pozinkovaná 02 1401.2  M8</t>
  </si>
  <si>
    <t>60*4</t>
  </si>
  <si>
    <t>31121214</t>
  </si>
  <si>
    <t>Podložka pod dřevěné konstrukce 021727 otvor  9</t>
  </si>
  <si>
    <t>1000 ks</t>
  </si>
  <si>
    <t>60*4*0,001</t>
  </si>
  <si>
    <t>31141914</t>
  </si>
  <si>
    <t>Vrut zápustný 021814   3,5 x  30 mm se závitem k hlavě, drážka pozidriv</t>
  </si>
  <si>
    <t>ZT-01 : 15*8*4*0,001</t>
  </si>
  <si>
    <t>31175205</t>
  </si>
  <si>
    <t>Botka trámová IL  120 x 180</t>
  </si>
  <si>
    <t>311755135</t>
  </si>
  <si>
    <t>Úhelník kotevní pozink 70x70x50mm, tl.2mm</t>
  </si>
  <si>
    <t>zavětrování ZT-01 : 15*8</t>
  </si>
  <si>
    <t>31179125</t>
  </si>
  <si>
    <t>Tyč závitová M8, DIN 975, poz.</t>
  </si>
  <si>
    <t>0,2*60*2</t>
  </si>
  <si>
    <t>55391605</t>
  </si>
  <si>
    <t>Úhelník kotevní tesařský s prolisem 2418002</t>
  </si>
  <si>
    <t>60515226</t>
  </si>
  <si>
    <t xml:space="preserve">Řezivo tesařské tř.I SM/JD 1 </t>
  </si>
  <si>
    <t>V1 vaznice 120/160 : 6,5*2*0,12*0,16*1,1</t>
  </si>
  <si>
    <t>K1 krokev 120/160 : 3,1*7*0,12*0,16*1,1</t>
  </si>
  <si>
    <t>P1 příložky 60/100 : 3,8*32*0,06*0,1*1,1</t>
  </si>
  <si>
    <t>ZT-01 : 0,025*0,12*45*1,1</t>
  </si>
  <si>
    <t>VA-01 : 1,5*2*0,16*0,18*2*1,1</t>
  </si>
  <si>
    <t>VA-02 : 6,7*0,16*0,18*1,1</t>
  </si>
  <si>
    <t>998762202</t>
  </si>
  <si>
    <t>Přesun hmot pro tesařské konstrukce, výšky do 12 m</t>
  </si>
  <si>
    <t>764893110</t>
  </si>
  <si>
    <t>Taškové tabule, na dřevo, tloušťka 0,6mm, povrch.úprava PU 50µm, dodávka a montáž</t>
  </si>
  <si>
    <t>včetně ochranného pásů, větrací mřížky, okapové lemovací lišty a spojovacích prostředků.</t>
  </si>
  <si>
    <t>provoz.budova : 3,83*13,2*2</t>
  </si>
  <si>
    <t>764813133</t>
  </si>
  <si>
    <t>Lemování zdí z lakovaného Pz plechu, rš 330 mm</t>
  </si>
  <si>
    <t>včetně krycí lišty</t>
  </si>
  <si>
    <t>K6 : 6,7</t>
  </si>
  <si>
    <t>764813810</t>
  </si>
  <si>
    <t>Lemování z lak.Pz,komínů na vlnité krytině,v ploše</t>
  </si>
  <si>
    <t>K5 : 1*2</t>
  </si>
  <si>
    <t>764893113</t>
  </si>
  <si>
    <t>Štítové lemování(dvoudílné) standard tl. 0,6 mm, povrchová úprava PU 50µm</t>
  </si>
  <si>
    <t>včetně spojovacích prostředků.</t>
  </si>
  <si>
    <t>K4 : 4*4</t>
  </si>
  <si>
    <t>764819212</t>
  </si>
  <si>
    <t>Odpadní trouby kruhové z lak.Pz plechu, D 100 mm</t>
  </si>
  <si>
    <t>včetně kolena, objímky, spojovacího materiálu a zednické výpomoci.</t>
  </si>
  <si>
    <t>K9 : 3,5</t>
  </si>
  <si>
    <t>764819213</t>
  </si>
  <si>
    <t>Odpadní trouby kruhové z lak.Pz plechu, D 120 mm</t>
  </si>
  <si>
    <t>K3 : 4*2</t>
  </si>
  <si>
    <t>764815211</t>
  </si>
  <si>
    <t>Žlab podokapní půlkruh.z lak.Pz plechu, rš 250 mm</t>
  </si>
  <si>
    <t>včetně háku, čela a spojky.</t>
  </si>
  <si>
    <t>K8 : 6,7</t>
  </si>
  <si>
    <t>764815212</t>
  </si>
  <si>
    <t>Žlab podokapní půlkruh.z lak.Pz plechu, rš 330 mm</t>
  </si>
  <si>
    <t>K2 : 13,2*2</t>
  </si>
  <si>
    <t>764815808</t>
  </si>
  <si>
    <t>Kotlík žlabový oválný z lak. Pz plechu, 250/100 mm</t>
  </si>
  <si>
    <t>764815812</t>
  </si>
  <si>
    <t>Kotlík žlabový oválný z lak. Pz plechu, 330/120 mm</t>
  </si>
  <si>
    <t>764815861</t>
  </si>
  <si>
    <t>Příplatek za přišroubování háku podokapního</t>
  </si>
  <si>
    <t>16*2+7</t>
  </si>
  <si>
    <t>764893111</t>
  </si>
  <si>
    <t>Hřebenáč oblý s těsněním standard tl. 0,6 mm, povrchová úprava PU 50µm</t>
  </si>
  <si>
    <t>včetně koncovek, těsnění a spojovacích prostředků.</t>
  </si>
  <si>
    <t>K10 : 13,2</t>
  </si>
  <si>
    <t>764816150</t>
  </si>
  <si>
    <t>Oplechování parapetů, lakovaný Pz plech, rš 500 mm lepení Enkolitem</t>
  </si>
  <si>
    <t>764339810</t>
  </si>
  <si>
    <t>Demontáž lemov. komínů v ploše, vln. kryt, do 30°</t>
  </si>
  <si>
    <t>1*2</t>
  </si>
  <si>
    <t>764352810</t>
  </si>
  <si>
    <t>Demontáž žlabů půlkruh. rovných, rš 330 mm, do 30°</t>
  </si>
  <si>
    <t>13,1*2+6,7</t>
  </si>
  <si>
    <t>764410880</t>
  </si>
  <si>
    <t>Demontáž oplechování parapetů,rš od 400 do 600 mm</t>
  </si>
  <si>
    <t>764454801</t>
  </si>
  <si>
    <t>Demontáž odpadních trub kruhových,D 75 a 100 mm</t>
  </si>
  <si>
    <t>3*2</t>
  </si>
  <si>
    <t>2,9</t>
  </si>
  <si>
    <t>998764201</t>
  </si>
  <si>
    <t>Přesun hmot pro klempířské konstr., výšky do 6 m</t>
  </si>
  <si>
    <t>765323830</t>
  </si>
  <si>
    <t>Demontáž azbestocement.vlnovek, na konstr.,do suti</t>
  </si>
  <si>
    <t>samostatný přídtřešek : 7*4,1*1,15</t>
  </si>
  <si>
    <t>765901181</t>
  </si>
  <si>
    <t xml:space="preserve">Fólie podstřešní vodotěsná </t>
  </si>
  <si>
    <t>Dodávka a montáž hydroizolační fólie včetně spojovacích prostředků.</t>
  </si>
  <si>
    <t>998765201</t>
  </si>
  <si>
    <t>Přesun hmot pro krytiny tvrdé, výšky do 6 m</t>
  </si>
  <si>
    <t>767392112</t>
  </si>
  <si>
    <t>Dodávka a montáž krytiny, TR plech, šroubováním,tloušťka 0,7mm, povrch.úprava PU 50µm</t>
  </si>
  <si>
    <t>767662110</t>
  </si>
  <si>
    <t>Montáž mříží pevných - šroubováním</t>
  </si>
  <si>
    <t xml:space="preserve">okení mříže : </t>
  </si>
  <si>
    <t>JV : 1,7*1,6</t>
  </si>
  <si>
    <t>JZ : 1,2*1,65</t>
  </si>
  <si>
    <t>SZ : 1,45*1,65</t>
  </si>
  <si>
    <t>767996801</t>
  </si>
  <si>
    <t>Demontáž atypických ocelových konstr. do 50 kg</t>
  </si>
  <si>
    <t>kg</t>
  </si>
  <si>
    <t xml:space="preserve">samostatný přístřešek : </t>
  </si>
  <si>
    <t>krokve tr 50/3 : 7*4,1*3,471</t>
  </si>
  <si>
    <t>latě tr 20/2 : 20*7*0,888</t>
  </si>
  <si>
    <t>přístřek u provozní budovy kari : 6,55*3,1*1,08*8</t>
  </si>
  <si>
    <t>767999801</t>
  </si>
  <si>
    <t>Demontáž doplňků staveb o hmotnosti do 50 kg</t>
  </si>
  <si>
    <t>JV : 1,7*1,65*8</t>
  </si>
  <si>
    <t>JZ : 1,2*1,65*8</t>
  </si>
  <si>
    <t>SZ : 1,45*1,65*8</t>
  </si>
  <si>
    <t>MKS</t>
  </si>
  <si>
    <t>Zpětná montáž kari sítě přilehlého přístřešku</t>
  </si>
  <si>
    <t>přístřešek u provozní budovy kari : 6,55*3,1*1,08</t>
  </si>
  <si>
    <t>OK-1</t>
  </si>
  <si>
    <t>OK střechy samostatně stojícícho přístřešku vč.povrchových úprav</t>
  </si>
  <si>
    <t>998767201</t>
  </si>
  <si>
    <t>Přesun hmot pro zámečnické konstr., výšky do 6 m</t>
  </si>
  <si>
    <t>783201811</t>
  </si>
  <si>
    <t>Odstranění nátěrů z kovových konstrukcí oškrábáním</t>
  </si>
  <si>
    <t>ocelové konstrukce přístřešků : 0,6*2,55*3</t>
  </si>
  <si>
    <t>ocelové konstrukce přístřešků : 0,6*1,9*3</t>
  </si>
  <si>
    <t>ocelové konstrukce přístřešků : 0,28*6,9</t>
  </si>
  <si>
    <t>ocelové konstrukce přístřešků : 0,4*6,9*2</t>
  </si>
  <si>
    <t>vrata : 2,55*2,8*1,1*2*2</t>
  </si>
  <si>
    <t>ocelové konstrukce přístřešků : 0,4*3,5*9</t>
  </si>
  <si>
    <t>ocelové konstrukce přístřešků : 6,7*0,4*2</t>
  </si>
  <si>
    <t>okenní mříže : 1,9*1,9*3</t>
  </si>
  <si>
    <t>vstupní dveře : 0,9*2*1,1*2</t>
  </si>
  <si>
    <t>kari v střeše přileh.přístřešku : 7,0*3,1*1,15</t>
  </si>
  <si>
    <t>branka oplocení : 1,6*1,85*2</t>
  </si>
  <si>
    <t>783225100</t>
  </si>
  <si>
    <t>Nátěr syntetický kovových konstrukcí 2x + 1x email</t>
  </si>
  <si>
    <t>včetně pomocného lešení.</t>
  </si>
  <si>
    <t>783226100</t>
  </si>
  <si>
    <t>Nátěr syntetický kovových konstrukcí základní</t>
  </si>
  <si>
    <t>783904811</t>
  </si>
  <si>
    <t>Odrezivění kovových konstrukcí</t>
  </si>
  <si>
    <t>784402801</t>
  </si>
  <si>
    <t>Odstranění malby oškrábáním v místnosti H do 3,8 m</t>
  </si>
  <si>
    <t>stěny : (6,1*2+6,4*2)*2,95+(6,1*2+4,2*2)*2,59</t>
  </si>
  <si>
    <t>784111102</t>
  </si>
  <si>
    <t>Penetrace podkladu nátěrem   2 x</t>
  </si>
  <si>
    <t>784195612</t>
  </si>
  <si>
    <t>Malba otěruvzdorná, omyvatelná, s protiplísňovou přísadou, bez penetrace, bílá, 2 x</t>
  </si>
  <si>
    <t>21001</t>
  </si>
  <si>
    <t>Zasekání stávající kabeláže pod omítku vč.zapravení rýh</t>
  </si>
  <si>
    <t>3,3+1,2</t>
  </si>
  <si>
    <t>H(1)</t>
  </si>
  <si>
    <t>Demontáž a zpětná montáž svítida na fasádě</t>
  </si>
  <si>
    <t>979990107</t>
  </si>
  <si>
    <t>Poplatek za skládku suti - směsný odpad</t>
  </si>
  <si>
    <t>9,973533-3,4</t>
  </si>
  <si>
    <t>979990201</t>
  </si>
  <si>
    <t>Poplatek za skládku suti -azbestocementové výrobky</t>
  </si>
  <si>
    <t>979081111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</si>
  <si>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</si>
  <si>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</si>
  <si>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</si>
  <si>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</si>
  <si>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</t>
  </si>
  <si>
    <t>Příplatek k odvozu za každý další 1 km</t>
  </si>
  <si>
    <t>979082111</t>
  </si>
  <si>
    <t>Vnitrostaveništní doprava suti do 10 m</t>
  </si>
  <si>
    <t>ZO</t>
  </si>
  <si>
    <t>Zabezpečení objektu proti zatečení po dobu rekonstrukce</t>
  </si>
  <si>
    <t>sb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</si>
  <si>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</si>
  <si>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</si>
  <si>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</si>
  <si>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</si>
  <si>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</si>
  <si>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</si>
  <si>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005211080R</t>
  </si>
  <si>
    <t xml:space="preserve">Bezpeč.a hygien.opatření na staveništi v souvislosti s likvid.azbestu,vč.neutralizačního nástřiku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</si>
  <si>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</si>
  <si>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</si>
  <si>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</si>
  <si>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</si>
  <si>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</si>
  <si>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END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</si>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</sst>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7" t="s">
        <v>41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58" zoomScaleNormal="100" zoomScaleSheetLayoutView="75" workbookViewId="0">
      <selection activeCell="I65" sqref="I65:I6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2.140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7" t="s">
        <v>24</v>
      </c>
      <c r="C2" s="78"/>
      <c r="D2" s="79" t="s">
        <v>49</v>
      </c>
      <c r="E2" s="229" t="s">
        <v>50</v>
      </c>
      <c r="F2" s="230"/>
      <c r="G2" s="230"/>
      <c r="H2" s="230"/>
      <c r="I2" s="230"/>
      <c r="J2" s="23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2" t="s">
        <v>46</v>
      </c>
      <c r="F3" s="233"/>
      <c r="G3" s="233"/>
      <c r="H3" s="233"/>
      <c r="I3" s="233"/>
      <c r="J3" s="234"/>
    </row>
    <row r="4" spans="1:15" ht="23.25" customHeight="1" x14ac:dyDescent="0.2">
      <c r="A4" s="76">
        <v>1707</v>
      </c>
      <c r="B4" s="82" t="s">
        <v>48</v>
      </c>
      <c r="C4" s="83"/>
      <c r="D4" s="84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23</v>
      </c>
      <c r="D5" s="217"/>
      <c r="E5" s="218"/>
      <c r="F5" s="218"/>
      <c r="G5" s="21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6"/>
      <c r="E11" s="236"/>
      <c r="F11" s="236"/>
      <c r="G11" s="236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5"/>
      <c r="F15" s="235"/>
      <c r="G15" s="237"/>
      <c r="H15" s="237"/>
      <c r="I15" s="237" t="s">
        <v>31</v>
      </c>
      <c r="J15" s="238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200"/>
      <c r="F16" s="201"/>
      <c r="G16" s="200"/>
      <c r="H16" s="201"/>
      <c r="I16" s="200"/>
      <c r="J16" s="202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200"/>
      <c r="F17" s="201"/>
      <c r="G17" s="200"/>
      <c r="H17" s="201"/>
      <c r="I17" s="200"/>
      <c r="J17" s="202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200"/>
      <c r="F18" s="201"/>
      <c r="G18" s="200"/>
      <c r="H18" s="201"/>
      <c r="I18" s="200"/>
      <c r="J18" s="202"/>
    </row>
    <row r="19" spans="1:10" ht="23.25" customHeight="1" x14ac:dyDescent="0.2">
      <c r="A19" s="137" t="s">
        <v>89</v>
      </c>
      <c r="B19" s="38" t="s">
        <v>29</v>
      </c>
      <c r="C19" s="62"/>
      <c r="D19" s="63"/>
      <c r="E19" s="200"/>
      <c r="F19" s="201"/>
      <c r="G19" s="200"/>
      <c r="H19" s="201"/>
      <c r="I19" s="200"/>
      <c r="J19" s="202"/>
    </row>
    <row r="20" spans="1:10" ht="23.25" customHeight="1" x14ac:dyDescent="0.2">
      <c r="A20" s="137" t="s">
        <v>88</v>
      </c>
      <c r="B20" s="38" t="s">
        <v>30</v>
      </c>
      <c r="C20" s="62"/>
      <c r="D20" s="63"/>
      <c r="E20" s="200"/>
      <c r="F20" s="201"/>
      <c r="G20" s="200"/>
      <c r="H20" s="201"/>
      <c r="I20" s="200"/>
      <c r="J20" s="202"/>
    </row>
    <row r="21" spans="1:10" ht="23.25" customHeight="1" x14ac:dyDescent="0.2">
      <c r="A21" s="2"/>
      <c r="B21" s="48" t="s">
        <v>31</v>
      </c>
      <c r="C21" s="64"/>
      <c r="D21" s="65"/>
      <c r="E21" s="203"/>
      <c r="F21" s="239"/>
      <c r="G21" s="203"/>
      <c r="H21" s="239"/>
      <c r="I21" s="203"/>
      <c r="J21" s="20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8"/>
      <c r="H23" s="199"/>
      <c r="I23" s="199"/>
      <c r="J23" s="40"/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6"/>
      <c r="H24" s="197"/>
      <c r="I24" s="197"/>
      <c r="J24" s="40"/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8"/>
      <c r="H25" s="199"/>
      <c r="I25" s="199"/>
      <c r="J25" s="40"/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6"/>
      <c r="H26" s="227"/>
      <c r="I26" s="227"/>
      <c r="J26" s="37"/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8"/>
      <c r="H27" s="228"/>
      <c r="I27" s="228"/>
      <c r="J27" s="41"/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05"/>
      <c r="H28" s="206"/>
      <c r="I28" s="206"/>
      <c r="J28" s="115"/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205"/>
      <c r="H29" s="205"/>
      <c r="I29" s="205"/>
      <c r="J29" s="118"/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 t="s">
        <v>488</v>
      </c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51</v>
      </c>
      <c r="C39" s="190"/>
      <c r="D39" s="190"/>
      <c r="E39" s="190"/>
      <c r="F39" s="98">
        <v>0</v>
      </c>
      <c r="G39" s="99">
        <v>1066816.2</v>
      </c>
      <c r="H39" s="100">
        <v>224031.4</v>
      </c>
      <c r="I39" s="100">
        <v>1290847.6000000001</v>
      </c>
      <c r="J39" s="101">
        <f>IF(_xlfn.SINGLE(CenaCelkemVypocet)=0,"",I39/_xlfn.SINGLE(CenaCelkemVypocet)*100)</f>
        <v>100</v>
      </c>
    </row>
    <row r="40" spans="1:10" ht="25.5" hidden="1" customHeight="1" x14ac:dyDescent="0.2">
      <c r="A40" s="87">
        <v>2</v>
      </c>
      <c r="B40" s="102" t="s">
        <v>45</v>
      </c>
      <c r="C40" s="191" t="s">
        <v>46</v>
      </c>
      <c r="D40" s="191"/>
      <c r="E40" s="191"/>
      <c r="F40" s="103">
        <v>0</v>
      </c>
      <c r="G40" s="104">
        <v>1066816.2</v>
      </c>
      <c r="H40" s="104">
        <v>224031.4</v>
      </c>
      <c r="I40" s="104">
        <v>1290847.6000000001</v>
      </c>
      <c r="J40" s="105">
        <f>IF(_xlfn.SINGLE(CenaCelkemVypocet)=0,"",I40/_xlfn.SINGLE(CenaCelkemVypocet)*100)</f>
        <v>100</v>
      </c>
    </row>
    <row r="41" spans="1:10" ht="25.5" hidden="1" customHeight="1" x14ac:dyDescent="0.2">
      <c r="A41" s="87">
        <v>3</v>
      </c>
      <c r="B41" s="106" t="s">
        <v>43</v>
      </c>
      <c r="C41" s="190" t="s">
        <v>44</v>
      </c>
      <c r="D41" s="190"/>
      <c r="E41" s="190"/>
      <c r="F41" s="107">
        <v>0</v>
      </c>
      <c r="G41" s="100">
        <v>1066816.2</v>
      </c>
      <c r="H41" s="100">
        <v>224031.4</v>
      </c>
      <c r="I41" s="100">
        <v>1290847.6000000001</v>
      </c>
      <c r="J41" s="101">
        <f>IF(_xlfn.SINGLE(CenaCelkemVypocet)=0,"",I41/_xlfn.SINGLE(CenaCelkemVypocet)*100)</f>
        <v>100</v>
      </c>
    </row>
    <row r="42" spans="1:10" ht="25.5" hidden="1" customHeight="1" x14ac:dyDescent="0.2">
      <c r="A42" s="87"/>
      <c r="B42" s="192" t="s">
        <v>52</v>
      </c>
      <c r="C42" s="193"/>
      <c r="D42" s="193"/>
      <c r="E42" s="194"/>
      <c r="F42" s="108">
        <f>SUMIF(A39:A41,"=1",F39:F41)</f>
        <v>0</v>
      </c>
      <c r="G42" s="109">
        <f>SUMIF(A39:A41,"=1",G39:G41)</f>
        <v>1066816.2</v>
      </c>
      <c r="H42" s="109">
        <f>SUMIF(A39:A41,"=1",H39:H41)</f>
        <v>224031.4</v>
      </c>
      <c r="I42" s="109">
        <f>SUMIF(A39:A41,"=1",I39:I41)</f>
        <v>1290847.6000000001</v>
      </c>
      <c r="J42" s="110">
        <f>SUMIF(A39:A41,"=1",J39:J41)</f>
        <v>100</v>
      </c>
    </row>
    <row r="46" spans="1:10" ht="15.75" x14ac:dyDescent="0.25">
      <c r="B46" s="119" t="s">
        <v>53</v>
      </c>
    </row>
    <row r="48" spans="1:10" ht="25.5" customHeight="1" x14ac:dyDescent="0.2">
      <c r="A48" s="121"/>
      <c r="B48" s="124" t="s">
        <v>18</v>
      </c>
      <c r="C48" s="124" t="s">
        <v>6</v>
      </c>
      <c r="D48" s="125"/>
      <c r="E48" s="125"/>
      <c r="F48" s="126" t="s">
        <v>54</v>
      </c>
      <c r="G48" s="126"/>
      <c r="H48" s="126"/>
      <c r="I48" s="126" t="s">
        <v>31</v>
      </c>
      <c r="J48" s="126" t="s">
        <v>0</v>
      </c>
    </row>
    <row r="49" spans="1:10" ht="36.75" customHeight="1" x14ac:dyDescent="0.2">
      <c r="A49" s="122"/>
      <c r="B49" s="127" t="s">
        <v>55</v>
      </c>
      <c r="C49" s="188" t="s">
        <v>56</v>
      </c>
      <c r="D49" s="189"/>
      <c r="E49" s="189"/>
      <c r="F49" s="135" t="s">
        <v>26</v>
      </c>
      <c r="G49" s="128"/>
      <c r="H49" s="128"/>
      <c r="I49" s="128"/>
      <c r="J49" s="133" t="str">
        <f>IF(I66=0,"",I49/I66*100)</f>
        <v/>
      </c>
    </row>
    <row r="50" spans="1:10" ht="36.75" customHeight="1" x14ac:dyDescent="0.2">
      <c r="A50" s="122"/>
      <c r="B50" s="127" t="s">
        <v>57</v>
      </c>
      <c r="C50" s="188" t="s">
        <v>58</v>
      </c>
      <c r="D50" s="189"/>
      <c r="E50" s="189"/>
      <c r="F50" s="135" t="s">
        <v>26</v>
      </c>
      <c r="G50" s="128"/>
      <c r="H50" s="128"/>
      <c r="I50" s="128"/>
      <c r="J50" s="133" t="str">
        <f>IF(I66=0,"",I50/I66*100)</f>
        <v/>
      </c>
    </row>
    <row r="51" spans="1:10" ht="36.75" customHeight="1" x14ac:dyDescent="0.2">
      <c r="A51" s="122"/>
      <c r="B51" s="127" t="s">
        <v>59</v>
      </c>
      <c r="C51" s="188" t="s">
        <v>60</v>
      </c>
      <c r="D51" s="189"/>
      <c r="E51" s="189"/>
      <c r="F51" s="135" t="s">
        <v>26</v>
      </c>
      <c r="G51" s="128"/>
      <c r="H51" s="128"/>
      <c r="I51" s="128"/>
      <c r="J51" s="133" t="str">
        <f>IF(I66=0,"",I51/I66*100)</f>
        <v/>
      </c>
    </row>
    <row r="52" spans="1:10" ht="36.75" customHeight="1" x14ac:dyDescent="0.2">
      <c r="A52" s="122"/>
      <c r="B52" s="127" t="s">
        <v>61</v>
      </c>
      <c r="C52" s="188" t="s">
        <v>62</v>
      </c>
      <c r="D52" s="189"/>
      <c r="E52" s="189"/>
      <c r="F52" s="135" t="s">
        <v>26</v>
      </c>
      <c r="G52" s="128"/>
      <c r="H52" s="128"/>
      <c r="I52" s="128"/>
      <c r="J52" s="133" t="str">
        <f>IF(I66=0,"",I52/I66*100)</f>
        <v/>
      </c>
    </row>
    <row r="53" spans="1:10" ht="36.75" customHeight="1" x14ac:dyDescent="0.2">
      <c r="A53" s="122"/>
      <c r="B53" s="127" t="s">
        <v>63</v>
      </c>
      <c r="C53" s="188" t="s">
        <v>64</v>
      </c>
      <c r="D53" s="189"/>
      <c r="E53" s="189"/>
      <c r="F53" s="135" t="s">
        <v>26</v>
      </c>
      <c r="G53" s="128"/>
      <c r="H53" s="128"/>
      <c r="I53" s="128"/>
      <c r="J53" s="133" t="str">
        <f>IF(I66=0,"",I53/I66*100)</f>
        <v/>
      </c>
    </row>
    <row r="54" spans="1:10" ht="36.75" customHeight="1" x14ac:dyDescent="0.2">
      <c r="A54" s="122"/>
      <c r="B54" s="127" t="s">
        <v>65</v>
      </c>
      <c r="C54" s="188" t="s">
        <v>66</v>
      </c>
      <c r="D54" s="189"/>
      <c r="E54" s="189"/>
      <c r="F54" s="135" t="s">
        <v>26</v>
      </c>
      <c r="G54" s="128"/>
      <c r="H54" s="128"/>
      <c r="I54" s="128"/>
      <c r="J54" s="133" t="str">
        <f>IF(I66=0,"",I54/I66*100)</f>
        <v/>
      </c>
    </row>
    <row r="55" spans="1:10" ht="36.75" customHeight="1" x14ac:dyDescent="0.2">
      <c r="A55" s="122"/>
      <c r="B55" s="127" t="s">
        <v>67</v>
      </c>
      <c r="C55" s="188" t="s">
        <v>68</v>
      </c>
      <c r="D55" s="189"/>
      <c r="E55" s="189"/>
      <c r="F55" s="135" t="s">
        <v>26</v>
      </c>
      <c r="G55" s="128"/>
      <c r="H55" s="128"/>
      <c r="I55" s="128"/>
      <c r="J55" s="133" t="str">
        <f>IF(I66=0,"",I55/I66*100)</f>
        <v/>
      </c>
    </row>
    <row r="56" spans="1:10" ht="36.75" customHeight="1" x14ac:dyDescent="0.2">
      <c r="A56" s="122"/>
      <c r="B56" s="127" t="s">
        <v>69</v>
      </c>
      <c r="C56" s="188" t="s">
        <v>70</v>
      </c>
      <c r="D56" s="189"/>
      <c r="E56" s="189"/>
      <c r="F56" s="135" t="s">
        <v>26</v>
      </c>
      <c r="G56" s="128"/>
      <c r="H56" s="128"/>
      <c r="I56" s="128"/>
      <c r="J56" s="133" t="str">
        <f>IF(I66=0,"",I56/I66*100)</f>
        <v/>
      </c>
    </row>
    <row r="57" spans="1:10" ht="36.75" customHeight="1" x14ac:dyDescent="0.2">
      <c r="A57" s="122"/>
      <c r="B57" s="127" t="s">
        <v>71</v>
      </c>
      <c r="C57" s="188" t="s">
        <v>72</v>
      </c>
      <c r="D57" s="189"/>
      <c r="E57" s="189"/>
      <c r="F57" s="135" t="s">
        <v>27</v>
      </c>
      <c r="G57" s="128"/>
      <c r="H57" s="128"/>
      <c r="I57" s="128"/>
      <c r="J57" s="133" t="str">
        <f>IF(I66=0,"",I57/I66*100)</f>
        <v/>
      </c>
    </row>
    <row r="58" spans="1:10" ht="36.75" customHeight="1" x14ac:dyDescent="0.2">
      <c r="A58" s="122"/>
      <c r="B58" s="127" t="s">
        <v>73</v>
      </c>
      <c r="C58" s="188" t="s">
        <v>74</v>
      </c>
      <c r="D58" s="189"/>
      <c r="E58" s="189"/>
      <c r="F58" s="135" t="s">
        <v>27</v>
      </c>
      <c r="G58" s="128"/>
      <c r="H58" s="128"/>
      <c r="I58" s="128"/>
      <c r="J58" s="133" t="str">
        <f>IF(I66=0,"",I58/I66*100)</f>
        <v/>
      </c>
    </row>
    <row r="59" spans="1:10" ht="36.75" customHeight="1" x14ac:dyDescent="0.2">
      <c r="A59" s="122"/>
      <c r="B59" s="127" t="s">
        <v>75</v>
      </c>
      <c r="C59" s="188" t="s">
        <v>76</v>
      </c>
      <c r="D59" s="189"/>
      <c r="E59" s="189"/>
      <c r="F59" s="135" t="s">
        <v>27</v>
      </c>
      <c r="G59" s="128"/>
      <c r="H59" s="128"/>
      <c r="I59" s="128"/>
      <c r="J59" s="133" t="str">
        <f>IF(I66=0,"",I59/I66*100)</f>
        <v/>
      </c>
    </row>
    <row r="60" spans="1:10" ht="36.75" customHeight="1" x14ac:dyDescent="0.2">
      <c r="A60" s="122"/>
      <c r="B60" s="127" t="s">
        <v>77</v>
      </c>
      <c r="C60" s="188" t="s">
        <v>78</v>
      </c>
      <c r="D60" s="189"/>
      <c r="E60" s="189"/>
      <c r="F60" s="135" t="s">
        <v>27</v>
      </c>
      <c r="G60" s="128"/>
      <c r="H60" s="128"/>
      <c r="I60" s="128"/>
      <c r="J60" s="133" t="str">
        <f>IF(I66=0,"",I60/I66*100)</f>
        <v/>
      </c>
    </row>
    <row r="61" spans="1:10" ht="36.75" customHeight="1" x14ac:dyDescent="0.2">
      <c r="A61" s="122"/>
      <c r="B61" s="127" t="s">
        <v>79</v>
      </c>
      <c r="C61" s="188" t="s">
        <v>80</v>
      </c>
      <c r="D61" s="189"/>
      <c r="E61" s="189"/>
      <c r="F61" s="135" t="s">
        <v>27</v>
      </c>
      <c r="G61" s="128"/>
      <c r="H61" s="128"/>
      <c r="I61" s="128"/>
      <c r="J61" s="133" t="str">
        <f>IF(I66=0,"",I61/I66*100)</f>
        <v/>
      </c>
    </row>
    <row r="62" spans="1:10" ht="36.75" customHeight="1" x14ac:dyDescent="0.2">
      <c r="A62" s="122"/>
      <c r="B62" s="127" t="s">
        <v>81</v>
      </c>
      <c r="C62" s="188" t="s">
        <v>82</v>
      </c>
      <c r="D62" s="189"/>
      <c r="E62" s="189"/>
      <c r="F62" s="135" t="s">
        <v>27</v>
      </c>
      <c r="G62" s="128"/>
      <c r="H62" s="128"/>
      <c r="I62" s="128"/>
      <c r="J62" s="133" t="str">
        <f>IF(I66=0,"",I62/I66*100)</f>
        <v/>
      </c>
    </row>
    <row r="63" spans="1:10" ht="36.75" customHeight="1" x14ac:dyDescent="0.2">
      <c r="A63" s="122"/>
      <c r="B63" s="127" t="s">
        <v>83</v>
      </c>
      <c r="C63" s="188" t="s">
        <v>84</v>
      </c>
      <c r="D63" s="189"/>
      <c r="E63" s="189"/>
      <c r="F63" s="135" t="s">
        <v>28</v>
      </c>
      <c r="G63" s="128"/>
      <c r="H63" s="128"/>
      <c r="I63" s="128"/>
      <c r="J63" s="133" t="str">
        <f>IF(I66=0,"",I63/I66*100)</f>
        <v/>
      </c>
    </row>
    <row r="64" spans="1:10" ht="36.75" customHeight="1" x14ac:dyDescent="0.2">
      <c r="A64" s="122"/>
      <c r="B64" s="127" t="s">
        <v>85</v>
      </c>
      <c r="C64" s="188" t="s">
        <v>86</v>
      </c>
      <c r="D64" s="189"/>
      <c r="E64" s="189"/>
      <c r="F64" s="135" t="s">
        <v>87</v>
      </c>
      <c r="G64" s="128"/>
      <c r="H64" s="128"/>
      <c r="I64" s="128"/>
      <c r="J64" s="133" t="str">
        <f>IF(I66=0,"",I64/I66*100)</f>
        <v/>
      </c>
    </row>
    <row r="65" spans="1:10" ht="36.75" customHeight="1" x14ac:dyDescent="0.2">
      <c r="A65" s="122"/>
      <c r="B65" s="127" t="s">
        <v>88</v>
      </c>
      <c r="C65" s="188" t="s">
        <v>30</v>
      </c>
      <c r="D65" s="189"/>
      <c r="E65" s="189"/>
      <c r="F65" s="135" t="s">
        <v>88</v>
      </c>
      <c r="G65" s="128"/>
      <c r="H65" s="128"/>
      <c r="I65" s="128"/>
      <c r="J65" s="133" t="str">
        <f>IF(I66=0,"",I65/I66*100)</f>
        <v/>
      </c>
    </row>
    <row r="66" spans="1:10" ht="25.5" customHeight="1" x14ac:dyDescent="0.2">
      <c r="A66" s="123"/>
      <c r="B66" s="129" t="s">
        <v>1</v>
      </c>
      <c r="C66" s="130"/>
      <c r="D66" s="131"/>
      <c r="E66" s="131"/>
      <c r="F66" s="136"/>
      <c r="G66" s="132"/>
      <c r="H66" s="132"/>
      <c r="I66" s="132"/>
      <c r="J66" s="134">
        <f>SUM(J49:J65)</f>
        <v>0</v>
      </c>
    </row>
    <row r="67" spans="1:10" x14ac:dyDescent="0.2">
      <c r="F67" s="85"/>
      <c r="G67" s="85"/>
      <c r="H67" s="85"/>
      <c r="I67" s="85"/>
      <c r="J67" s="86"/>
    </row>
    <row r="68" spans="1:10" x14ac:dyDescent="0.2">
      <c r="F68" s="85"/>
      <c r="G68" s="85"/>
      <c r="H68" s="85"/>
      <c r="I68" s="85"/>
      <c r="J68" s="86"/>
    </row>
    <row r="69" spans="1:10" x14ac:dyDescent="0.2">
      <c r="F69" s="85"/>
      <c r="G69" s="85"/>
      <c r="H69" s="85"/>
      <c r="I69" s="85"/>
      <c r="J69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8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9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10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3BE18-2FAA-432D-BF21-179B08C918C7}">
  <sheetPr>
    <outlinePr summaryBelow="0"/>
  </sheetPr>
  <dimension ref="A1:BH5000"/>
  <sheetViews>
    <sheetView tabSelected="1" workbookViewId="0">
      <pane ySplit="7" topLeftCell="A341" activePane="bottomLeft" state="frozen"/>
      <selection pane="bottomLeft" activeCell="F366" sqref="F366:G366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90</v>
      </c>
    </row>
    <row r="2" spans="1:60" ht="25.15" customHeight="1" x14ac:dyDescent="0.2">
      <c r="A2" s="138" t="s">
        <v>8</v>
      </c>
      <c r="B2" s="49" t="s">
        <v>49</v>
      </c>
      <c r="C2" s="247" t="s">
        <v>50</v>
      </c>
      <c r="D2" s="248"/>
      <c r="E2" s="248"/>
      <c r="F2" s="248"/>
      <c r="G2" s="249"/>
      <c r="AG2" t="s">
        <v>91</v>
      </c>
    </row>
    <row r="3" spans="1:60" ht="25.15" customHeight="1" x14ac:dyDescent="0.2">
      <c r="A3" s="138" t="s">
        <v>9</v>
      </c>
      <c r="B3" s="49" t="s">
        <v>45</v>
      </c>
      <c r="C3" s="247" t="s">
        <v>46</v>
      </c>
      <c r="D3" s="248"/>
      <c r="E3" s="248"/>
      <c r="F3" s="248"/>
      <c r="G3" s="249"/>
      <c r="AC3" s="120" t="s">
        <v>91</v>
      </c>
      <c r="AG3" t="s">
        <v>92</v>
      </c>
    </row>
    <row r="4" spans="1:60" ht="25.15" customHeight="1" x14ac:dyDescent="0.2">
      <c r="A4" s="139" t="s">
        <v>10</v>
      </c>
      <c r="B4" s="140" t="s">
        <v>43</v>
      </c>
      <c r="C4" s="250" t="s">
        <v>44</v>
      </c>
      <c r="D4" s="251"/>
      <c r="E4" s="251"/>
      <c r="F4" s="251"/>
      <c r="G4" s="252"/>
      <c r="AG4" t="s">
        <v>93</v>
      </c>
    </row>
    <row r="5" spans="1:60" x14ac:dyDescent="0.2">
      <c r="D5" s="10"/>
    </row>
    <row r="6" spans="1:60" ht="38.25" x14ac:dyDescent="0.2">
      <c r="A6" s="142" t="s">
        <v>94</v>
      </c>
      <c r="B6" s="144" t="s">
        <v>95</v>
      </c>
      <c r="C6" s="144" t="s">
        <v>96</v>
      </c>
      <c r="D6" s="143" t="s">
        <v>97</v>
      </c>
      <c r="E6" s="142" t="s">
        <v>98</v>
      </c>
      <c r="F6" s="141" t="s">
        <v>99</v>
      </c>
      <c r="G6" s="142" t="s">
        <v>31</v>
      </c>
      <c r="H6" s="145" t="s">
        <v>32</v>
      </c>
      <c r="I6" s="145" t="s">
        <v>100</v>
      </c>
      <c r="J6" s="145" t="s">
        <v>33</v>
      </c>
      <c r="K6" s="145" t="s">
        <v>101</v>
      </c>
      <c r="L6" s="145" t="s">
        <v>102</v>
      </c>
      <c r="M6" s="145" t="s">
        <v>103</v>
      </c>
      <c r="N6" s="145" t="s">
        <v>104</v>
      </c>
      <c r="O6" s="145" t="s">
        <v>105</v>
      </c>
      <c r="P6" s="145" t="s">
        <v>106</v>
      </c>
      <c r="Q6" s="145" t="s">
        <v>107</v>
      </c>
      <c r="R6" s="145" t="s">
        <v>108</v>
      </c>
      <c r="S6" s="145" t="s">
        <v>109</v>
      </c>
      <c r="T6" s="145" t="s">
        <v>110</v>
      </c>
      <c r="U6" s="145" t="s">
        <v>111</v>
      </c>
      <c r="V6" s="145" t="s">
        <v>112</v>
      </c>
      <c r="W6" s="145" t="s">
        <v>113</v>
      </c>
      <c r="X6" s="145" t="s">
        <v>114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9" t="s">
        <v>115</v>
      </c>
      <c r="B8" s="160" t="s">
        <v>55</v>
      </c>
      <c r="C8" s="178" t="s">
        <v>56</v>
      </c>
      <c r="D8" s="161"/>
      <c r="E8" s="162"/>
      <c r="F8" s="163"/>
      <c r="G8" s="164"/>
      <c r="H8" s="158"/>
      <c r="I8" s="158">
        <f>SUM(I9:I12)</f>
        <v>0</v>
      </c>
      <c r="J8" s="158"/>
      <c r="K8" s="158">
        <f>SUM(K9:K12)</f>
        <v>3314.99</v>
      </c>
      <c r="L8" s="158"/>
      <c r="M8" s="158">
        <f>SUM(M9:M12)</f>
        <v>0</v>
      </c>
      <c r="N8" s="158"/>
      <c r="O8" s="158">
        <f>SUM(O9:O12)</f>
        <v>0</v>
      </c>
      <c r="P8" s="158"/>
      <c r="Q8" s="158">
        <f>SUM(Q9:Q12)</f>
        <v>7.27</v>
      </c>
      <c r="R8" s="158"/>
      <c r="S8" s="158"/>
      <c r="T8" s="158"/>
      <c r="U8" s="158"/>
      <c r="V8" s="158">
        <f>SUM(V9:V12)</f>
        <v>8.35</v>
      </c>
      <c r="W8" s="158"/>
      <c r="X8" s="158"/>
      <c r="AG8" t="s">
        <v>116</v>
      </c>
    </row>
    <row r="9" spans="1:60" outlineLevel="1" x14ac:dyDescent="0.2">
      <c r="A9" s="165">
        <v>1</v>
      </c>
      <c r="B9" s="166" t="s">
        <v>117</v>
      </c>
      <c r="C9" s="179" t="s">
        <v>118</v>
      </c>
      <c r="D9" s="167" t="s">
        <v>119</v>
      </c>
      <c r="E9" s="168">
        <v>20.3</v>
      </c>
      <c r="F9" s="169"/>
      <c r="G9" s="170"/>
      <c r="H9" s="151">
        <v>0</v>
      </c>
      <c r="I9" s="151">
        <f>ROUND(E9*H9,2)</f>
        <v>0</v>
      </c>
      <c r="J9" s="151">
        <v>60.8</v>
      </c>
      <c r="K9" s="151">
        <f>ROUND(E9*J9,2)</f>
        <v>1234.24</v>
      </c>
      <c r="L9" s="151">
        <v>21</v>
      </c>
      <c r="M9" s="151">
        <f>G9*(1+L9/100)</f>
        <v>0</v>
      </c>
      <c r="N9" s="151">
        <v>0</v>
      </c>
      <c r="O9" s="151">
        <f>ROUND(E9*N9,2)</f>
        <v>0</v>
      </c>
      <c r="P9" s="151">
        <v>0.13800000000000001</v>
      </c>
      <c r="Q9" s="151">
        <f>ROUND(E9*P9,2)</f>
        <v>2.8</v>
      </c>
      <c r="R9" s="151"/>
      <c r="S9" s="151" t="s">
        <v>120</v>
      </c>
      <c r="T9" s="151" t="s">
        <v>121</v>
      </c>
      <c r="U9" s="151">
        <v>0.16</v>
      </c>
      <c r="V9" s="151">
        <f>ROUND(E9*U9,2)</f>
        <v>3.25</v>
      </c>
      <c r="W9" s="151"/>
      <c r="X9" s="151" t="s">
        <v>122</v>
      </c>
      <c r="Y9" s="146"/>
      <c r="Z9" s="146"/>
      <c r="AA9" s="146"/>
      <c r="AB9" s="146"/>
      <c r="AC9" s="146"/>
      <c r="AD9" s="146"/>
      <c r="AE9" s="146"/>
      <c r="AF9" s="146"/>
      <c r="AG9" s="146" t="s">
        <v>123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80" t="s">
        <v>124</v>
      </c>
      <c r="D10" s="152"/>
      <c r="E10" s="153">
        <v>20.3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46"/>
      <c r="Z10" s="146"/>
      <c r="AA10" s="146"/>
      <c r="AB10" s="146"/>
      <c r="AC10" s="146"/>
      <c r="AD10" s="146"/>
      <c r="AE10" s="146"/>
      <c r="AF10" s="146"/>
      <c r="AG10" s="146" t="s">
        <v>125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5">
        <v>2</v>
      </c>
      <c r="B11" s="166" t="s">
        <v>126</v>
      </c>
      <c r="C11" s="179" t="s">
        <v>127</v>
      </c>
      <c r="D11" s="167" t="s">
        <v>119</v>
      </c>
      <c r="E11" s="168">
        <v>20.3</v>
      </c>
      <c r="F11" s="169"/>
      <c r="G11" s="170"/>
      <c r="H11" s="151">
        <v>0</v>
      </c>
      <c r="I11" s="151">
        <f>ROUND(E11*H11,2)</f>
        <v>0</v>
      </c>
      <c r="J11" s="151">
        <v>102.5</v>
      </c>
      <c r="K11" s="151">
        <f>ROUND(E11*J11,2)</f>
        <v>2080.75</v>
      </c>
      <c r="L11" s="151">
        <v>21</v>
      </c>
      <c r="M11" s="151">
        <f>G11*(1+L11/100)</f>
        <v>0</v>
      </c>
      <c r="N11" s="151">
        <v>0</v>
      </c>
      <c r="O11" s="151">
        <f>ROUND(E11*N11,2)</f>
        <v>0</v>
      </c>
      <c r="P11" s="151">
        <v>0.22</v>
      </c>
      <c r="Q11" s="151">
        <f>ROUND(E11*P11,2)</f>
        <v>4.47</v>
      </c>
      <c r="R11" s="151"/>
      <c r="S11" s="151" t="s">
        <v>120</v>
      </c>
      <c r="T11" s="151" t="s">
        <v>121</v>
      </c>
      <c r="U11" s="151">
        <v>0.251</v>
      </c>
      <c r="V11" s="151">
        <f>ROUND(E11*U11,2)</f>
        <v>5.0999999999999996</v>
      </c>
      <c r="W11" s="151"/>
      <c r="X11" s="151" t="s">
        <v>122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123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49"/>
      <c r="B12" s="150"/>
      <c r="C12" s="180" t="s">
        <v>124</v>
      </c>
      <c r="D12" s="152"/>
      <c r="E12" s="153">
        <v>20.3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46"/>
      <c r="Z12" s="146"/>
      <c r="AA12" s="146"/>
      <c r="AB12" s="146"/>
      <c r="AC12" s="146"/>
      <c r="AD12" s="146"/>
      <c r="AE12" s="146"/>
      <c r="AF12" s="146"/>
      <c r="AG12" s="146" t="s">
        <v>125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x14ac:dyDescent="0.2">
      <c r="A13" s="159" t="s">
        <v>115</v>
      </c>
      <c r="B13" s="160" t="s">
        <v>57</v>
      </c>
      <c r="C13" s="178" t="s">
        <v>58</v>
      </c>
      <c r="D13" s="161"/>
      <c r="E13" s="162"/>
      <c r="F13" s="163"/>
      <c r="G13" s="164"/>
      <c r="H13" s="158"/>
      <c r="I13" s="158">
        <f>SUM(I14:I17)</f>
        <v>9544.66</v>
      </c>
      <c r="J13" s="158"/>
      <c r="K13" s="158">
        <f>SUM(K14:K17)</f>
        <v>3843.2</v>
      </c>
      <c r="L13" s="158"/>
      <c r="M13" s="158">
        <f>SUM(M14:M17)</f>
        <v>0</v>
      </c>
      <c r="N13" s="158"/>
      <c r="O13" s="158">
        <f>SUM(O14:O17)</f>
        <v>8.0400000000000009</v>
      </c>
      <c r="P13" s="158"/>
      <c r="Q13" s="158">
        <f>SUM(Q14:Q17)</f>
        <v>0</v>
      </c>
      <c r="R13" s="158"/>
      <c r="S13" s="158"/>
      <c r="T13" s="158"/>
      <c r="U13" s="158"/>
      <c r="V13" s="158">
        <f>SUM(V14:V17)</f>
        <v>8.120000000000001</v>
      </c>
      <c r="W13" s="158"/>
      <c r="X13" s="158"/>
      <c r="AG13" t="s">
        <v>116</v>
      </c>
    </row>
    <row r="14" spans="1:60" outlineLevel="1" x14ac:dyDescent="0.2">
      <c r="A14" s="165">
        <v>3</v>
      </c>
      <c r="B14" s="166" t="s">
        <v>128</v>
      </c>
      <c r="C14" s="179" t="s">
        <v>129</v>
      </c>
      <c r="D14" s="167" t="s">
        <v>119</v>
      </c>
      <c r="E14" s="168">
        <v>20.3</v>
      </c>
      <c r="F14" s="169"/>
      <c r="G14" s="170"/>
      <c r="H14" s="151">
        <v>79.53</v>
      </c>
      <c r="I14" s="151">
        <f>ROUND(E14*H14,2)</f>
        <v>1614.46</v>
      </c>
      <c r="J14" s="151">
        <v>21.97</v>
      </c>
      <c r="K14" s="151">
        <f>ROUND(E14*J14,2)</f>
        <v>445.99</v>
      </c>
      <c r="L14" s="151">
        <v>21</v>
      </c>
      <c r="M14" s="151">
        <f>G14*(1+L14/100)</f>
        <v>0</v>
      </c>
      <c r="N14" s="151">
        <v>0.215</v>
      </c>
      <c r="O14" s="151">
        <f>ROUND(E14*N14,2)</f>
        <v>4.3600000000000003</v>
      </c>
      <c r="P14" s="151">
        <v>0</v>
      </c>
      <c r="Q14" s="151">
        <f>ROUND(E14*P14,2)</f>
        <v>0</v>
      </c>
      <c r="R14" s="151"/>
      <c r="S14" s="151" t="s">
        <v>120</v>
      </c>
      <c r="T14" s="151" t="s">
        <v>121</v>
      </c>
      <c r="U14" s="151">
        <v>2.5000000000000001E-2</v>
      </c>
      <c r="V14" s="151">
        <f>ROUND(E14*U14,2)</f>
        <v>0.51</v>
      </c>
      <c r="W14" s="151"/>
      <c r="X14" s="151" t="s">
        <v>122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123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49"/>
      <c r="B15" s="150"/>
      <c r="C15" s="180" t="s">
        <v>124</v>
      </c>
      <c r="D15" s="152"/>
      <c r="E15" s="153">
        <v>20.3</v>
      </c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46"/>
      <c r="Z15" s="146"/>
      <c r="AA15" s="146"/>
      <c r="AB15" s="146"/>
      <c r="AC15" s="146"/>
      <c r="AD15" s="146"/>
      <c r="AE15" s="146"/>
      <c r="AF15" s="146"/>
      <c r="AG15" s="146" t="s">
        <v>125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 x14ac:dyDescent="0.2">
      <c r="A16" s="165">
        <v>4</v>
      </c>
      <c r="B16" s="166" t="s">
        <v>130</v>
      </c>
      <c r="C16" s="179" t="s">
        <v>131</v>
      </c>
      <c r="D16" s="167" t="s">
        <v>119</v>
      </c>
      <c r="E16" s="168">
        <v>20.3</v>
      </c>
      <c r="F16" s="169"/>
      <c r="G16" s="170"/>
      <c r="H16" s="151">
        <v>390.65</v>
      </c>
      <c r="I16" s="151">
        <f>ROUND(E16*H16,2)</f>
        <v>7930.2</v>
      </c>
      <c r="J16" s="151">
        <v>167.35</v>
      </c>
      <c r="K16" s="151">
        <f>ROUND(E16*J16,2)</f>
        <v>3397.21</v>
      </c>
      <c r="L16" s="151">
        <v>21</v>
      </c>
      <c r="M16" s="151">
        <f>G16*(1+L16/100)</f>
        <v>0</v>
      </c>
      <c r="N16" s="151">
        <v>0.18107999999999999</v>
      </c>
      <c r="O16" s="151">
        <f>ROUND(E16*N16,2)</f>
        <v>3.68</v>
      </c>
      <c r="P16" s="151">
        <v>0</v>
      </c>
      <c r="Q16" s="151">
        <f>ROUND(E16*P16,2)</f>
        <v>0</v>
      </c>
      <c r="R16" s="151"/>
      <c r="S16" s="151" t="s">
        <v>120</v>
      </c>
      <c r="T16" s="151" t="s">
        <v>121</v>
      </c>
      <c r="U16" s="151">
        <v>0.375</v>
      </c>
      <c r="V16" s="151">
        <f>ROUND(E16*U16,2)</f>
        <v>7.61</v>
      </c>
      <c r="W16" s="151"/>
      <c r="X16" s="151" t="s">
        <v>122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123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49"/>
      <c r="B17" s="150"/>
      <c r="C17" s="180" t="s">
        <v>124</v>
      </c>
      <c r="D17" s="152"/>
      <c r="E17" s="153">
        <v>20.3</v>
      </c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46"/>
      <c r="Z17" s="146"/>
      <c r="AA17" s="146"/>
      <c r="AB17" s="146"/>
      <c r="AC17" s="146"/>
      <c r="AD17" s="146"/>
      <c r="AE17" s="146"/>
      <c r="AF17" s="146"/>
      <c r="AG17" s="146" t="s">
        <v>125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x14ac:dyDescent="0.2">
      <c r="A18" s="159" t="s">
        <v>115</v>
      </c>
      <c r="B18" s="160" t="s">
        <v>59</v>
      </c>
      <c r="C18" s="178" t="s">
        <v>60</v>
      </c>
      <c r="D18" s="161"/>
      <c r="E18" s="162"/>
      <c r="F18" s="163"/>
      <c r="G18" s="164"/>
      <c r="H18" s="158"/>
      <c r="I18" s="158">
        <f>SUM(I19:I20)</f>
        <v>603.74</v>
      </c>
      <c r="J18" s="158"/>
      <c r="K18" s="158">
        <f>SUM(K19:K20)</f>
        <v>6361.56</v>
      </c>
      <c r="L18" s="158"/>
      <c r="M18" s="158">
        <f>SUM(M19:M20)</f>
        <v>0</v>
      </c>
      <c r="N18" s="158"/>
      <c r="O18" s="158">
        <f>SUM(O19:O20)</f>
        <v>0.68</v>
      </c>
      <c r="P18" s="158"/>
      <c r="Q18" s="158">
        <f>SUM(Q19:Q20)</f>
        <v>0</v>
      </c>
      <c r="R18" s="158"/>
      <c r="S18" s="158"/>
      <c r="T18" s="158"/>
      <c r="U18" s="158"/>
      <c r="V18" s="158">
        <f>SUM(V19:V20)</f>
        <v>13.8</v>
      </c>
      <c r="W18" s="158"/>
      <c r="X18" s="158"/>
      <c r="AG18" t="s">
        <v>116</v>
      </c>
    </row>
    <row r="19" spans="1:60" outlineLevel="1" x14ac:dyDescent="0.2">
      <c r="A19" s="165">
        <v>5</v>
      </c>
      <c r="B19" s="166" t="s">
        <v>132</v>
      </c>
      <c r="C19" s="179" t="s">
        <v>133</v>
      </c>
      <c r="D19" s="167" t="s">
        <v>119</v>
      </c>
      <c r="E19" s="168">
        <v>127.104</v>
      </c>
      <c r="F19" s="169"/>
      <c r="G19" s="170"/>
      <c r="H19" s="151">
        <v>4.75</v>
      </c>
      <c r="I19" s="151">
        <f>ROUND(E19*H19,2)</f>
        <v>603.74</v>
      </c>
      <c r="J19" s="151">
        <v>50.05</v>
      </c>
      <c r="K19" s="151">
        <f>ROUND(E19*J19,2)</f>
        <v>6361.56</v>
      </c>
      <c r="L19" s="151">
        <v>21</v>
      </c>
      <c r="M19" s="151">
        <f>G19*(1+L19/100)</f>
        <v>0</v>
      </c>
      <c r="N19" s="151">
        <v>5.3400000000000001E-3</v>
      </c>
      <c r="O19" s="151">
        <f>ROUND(E19*N19,2)</f>
        <v>0.68</v>
      </c>
      <c r="P19" s="151">
        <v>0</v>
      </c>
      <c r="Q19" s="151">
        <f>ROUND(E19*P19,2)</f>
        <v>0</v>
      </c>
      <c r="R19" s="151"/>
      <c r="S19" s="151" t="s">
        <v>120</v>
      </c>
      <c r="T19" s="151" t="s">
        <v>121</v>
      </c>
      <c r="U19" s="151">
        <v>0.10854999999999999</v>
      </c>
      <c r="V19" s="151">
        <f>ROUND(E19*U19,2)</f>
        <v>13.8</v>
      </c>
      <c r="W19" s="151"/>
      <c r="X19" s="151" t="s">
        <v>122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123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49"/>
      <c r="B20" s="150"/>
      <c r="C20" s="180" t="s">
        <v>134</v>
      </c>
      <c r="D20" s="152"/>
      <c r="E20" s="153">
        <v>127.104</v>
      </c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46"/>
      <c r="Z20" s="146"/>
      <c r="AA20" s="146"/>
      <c r="AB20" s="146"/>
      <c r="AC20" s="146"/>
      <c r="AD20" s="146"/>
      <c r="AE20" s="146"/>
      <c r="AF20" s="146"/>
      <c r="AG20" s="146" t="s">
        <v>125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159" t="s">
        <v>115</v>
      </c>
      <c r="B21" s="160" t="s">
        <v>61</v>
      </c>
      <c r="C21" s="178" t="s">
        <v>62</v>
      </c>
      <c r="D21" s="161"/>
      <c r="E21" s="162"/>
      <c r="F21" s="163"/>
      <c r="G21" s="164"/>
      <c r="H21" s="158"/>
      <c r="I21" s="158">
        <f>SUM(I22:I93)</f>
        <v>44822.749999999993</v>
      </c>
      <c r="J21" s="158"/>
      <c r="K21" s="158">
        <f>SUM(K22:K93)</f>
        <v>84779.260000000009</v>
      </c>
      <c r="L21" s="158"/>
      <c r="M21" s="158">
        <f>SUM(M22:M93)</f>
        <v>0</v>
      </c>
      <c r="N21" s="158"/>
      <c r="O21" s="158">
        <f>SUM(O22:O93)</f>
        <v>5.08</v>
      </c>
      <c r="P21" s="158"/>
      <c r="Q21" s="158">
        <f>SUM(Q22:Q93)</f>
        <v>0</v>
      </c>
      <c r="R21" s="158"/>
      <c r="S21" s="158"/>
      <c r="T21" s="158"/>
      <c r="U21" s="158"/>
      <c r="V21" s="158">
        <f>SUM(V22:V93)</f>
        <v>180.34999999999997</v>
      </c>
      <c r="W21" s="158"/>
      <c r="X21" s="158"/>
      <c r="AG21" t="s">
        <v>116</v>
      </c>
    </row>
    <row r="22" spans="1:60" ht="22.5" outlineLevel="1" x14ac:dyDescent="0.2">
      <c r="A22" s="165">
        <v>6</v>
      </c>
      <c r="B22" s="166" t="s">
        <v>135</v>
      </c>
      <c r="C22" s="179" t="s">
        <v>136</v>
      </c>
      <c r="D22" s="167" t="s">
        <v>119</v>
      </c>
      <c r="E22" s="168">
        <v>103.8715</v>
      </c>
      <c r="F22" s="169"/>
      <c r="G22" s="170"/>
      <c r="H22" s="151">
        <v>186.52</v>
      </c>
      <c r="I22" s="151">
        <f>ROUND(E22*H22,2)</f>
        <v>19374.11</v>
      </c>
      <c r="J22" s="151">
        <v>114.48</v>
      </c>
      <c r="K22" s="151">
        <f>ROUND(E22*J22,2)</f>
        <v>11891.21</v>
      </c>
      <c r="L22" s="151">
        <v>21</v>
      </c>
      <c r="M22" s="151">
        <f>G22*(1+L22/100)</f>
        <v>0</v>
      </c>
      <c r="N22" s="151">
        <v>3.15E-3</v>
      </c>
      <c r="O22" s="151">
        <f>ROUND(E22*N22,2)</f>
        <v>0.33</v>
      </c>
      <c r="P22" s="151">
        <v>0</v>
      </c>
      <c r="Q22" s="151">
        <f>ROUND(E22*P22,2)</f>
        <v>0</v>
      </c>
      <c r="R22" s="151"/>
      <c r="S22" s="151" t="s">
        <v>120</v>
      </c>
      <c r="T22" s="151" t="s">
        <v>121</v>
      </c>
      <c r="U22" s="151">
        <v>0.22400999999999999</v>
      </c>
      <c r="V22" s="151">
        <f>ROUND(E22*U22,2)</f>
        <v>23.27</v>
      </c>
      <c r="W22" s="151"/>
      <c r="X22" s="151" t="s">
        <v>122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123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49"/>
      <c r="B23" s="150"/>
      <c r="C23" s="180" t="s">
        <v>137</v>
      </c>
      <c r="D23" s="152"/>
      <c r="E23" s="153">
        <v>80.5</v>
      </c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46"/>
      <c r="Z23" s="146"/>
      <c r="AA23" s="146"/>
      <c r="AB23" s="146"/>
      <c r="AC23" s="146"/>
      <c r="AD23" s="146"/>
      <c r="AE23" s="146"/>
      <c r="AF23" s="146"/>
      <c r="AG23" s="146" t="s">
        <v>125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49"/>
      <c r="B24" s="150"/>
      <c r="C24" s="180" t="s">
        <v>138</v>
      </c>
      <c r="D24" s="152"/>
      <c r="E24" s="153">
        <v>46.9</v>
      </c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46"/>
      <c r="Z24" s="146"/>
      <c r="AA24" s="146"/>
      <c r="AB24" s="146"/>
      <c r="AC24" s="146"/>
      <c r="AD24" s="146"/>
      <c r="AE24" s="146"/>
      <c r="AF24" s="146"/>
      <c r="AG24" s="146" t="s">
        <v>125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49"/>
      <c r="B25" s="150"/>
      <c r="C25" s="180" t="s">
        <v>139</v>
      </c>
      <c r="D25" s="152"/>
      <c r="E25" s="153">
        <v>-16.385000000000002</v>
      </c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46"/>
      <c r="Z25" s="146"/>
      <c r="AA25" s="146"/>
      <c r="AB25" s="146"/>
      <c r="AC25" s="146"/>
      <c r="AD25" s="146"/>
      <c r="AE25" s="146"/>
      <c r="AF25" s="146"/>
      <c r="AG25" s="146" t="s">
        <v>125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49"/>
      <c r="B26" s="150"/>
      <c r="C26" s="180" t="s">
        <v>140</v>
      </c>
      <c r="D26" s="152"/>
      <c r="E26" s="153">
        <v>-3.206</v>
      </c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46"/>
      <c r="Z26" s="146"/>
      <c r="AA26" s="146"/>
      <c r="AB26" s="146"/>
      <c r="AC26" s="146"/>
      <c r="AD26" s="146"/>
      <c r="AE26" s="146"/>
      <c r="AF26" s="146"/>
      <c r="AG26" s="146" t="s">
        <v>125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49"/>
      <c r="B27" s="150"/>
      <c r="C27" s="180" t="s">
        <v>141</v>
      </c>
      <c r="D27" s="152"/>
      <c r="E27" s="153">
        <v>-3.3624999999999998</v>
      </c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46"/>
      <c r="Z27" s="146"/>
      <c r="AA27" s="146"/>
      <c r="AB27" s="146"/>
      <c r="AC27" s="146"/>
      <c r="AD27" s="146"/>
      <c r="AE27" s="146"/>
      <c r="AF27" s="146"/>
      <c r="AG27" s="146" t="s">
        <v>125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49"/>
      <c r="B28" s="150"/>
      <c r="C28" s="180" t="s">
        <v>142</v>
      </c>
      <c r="D28" s="152"/>
      <c r="E28" s="153">
        <v>-1.345</v>
      </c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46"/>
      <c r="Z28" s="146"/>
      <c r="AA28" s="146"/>
      <c r="AB28" s="146"/>
      <c r="AC28" s="146"/>
      <c r="AD28" s="146"/>
      <c r="AE28" s="146"/>
      <c r="AF28" s="146"/>
      <c r="AG28" s="146" t="s">
        <v>125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49"/>
      <c r="B29" s="150"/>
      <c r="C29" s="180" t="s">
        <v>143</v>
      </c>
      <c r="D29" s="152"/>
      <c r="E29" s="153">
        <v>-5.0599999999999996</v>
      </c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46"/>
      <c r="Z29" s="146"/>
      <c r="AA29" s="146"/>
      <c r="AB29" s="146"/>
      <c r="AC29" s="146"/>
      <c r="AD29" s="146"/>
      <c r="AE29" s="146"/>
      <c r="AF29" s="146"/>
      <c r="AG29" s="146" t="s">
        <v>125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49"/>
      <c r="B30" s="150"/>
      <c r="C30" s="180" t="s">
        <v>144</v>
      </c>
      <c r="D30" s="152"/>
      <c r="E30" s="153">
        <v>5.83</v>
      </c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46"/>
      <c r="Z30" s="146"/>
      <c r="AA30" s="146"/>
      <c r="AB30" s="146"/>
      <c r="AC30" s="146"/>
      <c r="AD30" s="146"/>
      <c r="AE30" s="146"/>
      <c r="AF30" s="146"/>
      <c r="AG30" s="146" t="s">
        <v>125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65">
        <v>7</v>
      </c>
      <c r="B31" s="166" t="s">
        <v>145</v>
      </c>
      <c r="C31" s="179" t="s">
        <v>146</v>
      </c>
      <c r="D31" s="167" t="s">
        <v>119</v>
      </c>
      <c r="E31" s="168">
        <v>165.22499999999999</v>
      </c>
      <c r="F31" s="169"/>
      <c r="G31" s="170"/>
      <c r="H31" s="151">
        <v>39.64</v>
      </c>
      <c r="I31" s="151">
        <f>ROUND(E31*H31,2)</f>
        <v>6549.52</v>
      </c>
      <c r="J31" s="151">
        <v>31.96</v>
      </c>
      <c r="K31" s="151">
        <f>ROUND(E31*J31,2)</f>
        <v>5280.59</v>
      </c>
      <c r="L31" s="151">
        <v>21</v>
      </c>
      <c r="M31" s="151">
        <f>G31*(1+L31/100)</f>
        <v>0</v>
      </c>
      <c r="N31" s="151">
        <v>3.2000000000000003E-4</v>
      </c>
      <c r="O31" s="151">
        <f>ROUND(E31*N31,2)</f>
        <v>0.05</v>
      </c>
      <c r="P31" s="151">
        <v>0</v>
      </c>
      <c r="Q31" s="151">
        <f>ROUND(E31*P31,2)</f>
        <v>0</v>
      </c>
      <c r="R31" s="151"/>
      <c r="S31" s="151" t="s">
        <v>120</v>
      </c>
      <c r="T31" s="151" t="s">
        <v>121</v>
      </c>
      <c r="U31" s="151">
        <v>7.0000000000000007E-2</v>
      </c>
      <c r="V31" s="151">
        <f>ROUND(E31*U31,2)</f>
        <v>11.57</v>
      </c>
      <c r="W31" s="151"/>
      <c r="X31" s="151" t="s">
        <v>122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123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49"/>
      <c r="B32" s="150"/>
      <c r="C32" s="180" t="s">
        <v>147</v>
      </c>
      <c r="D32" s="152"/>
      <c r="E32" s="153">
        <v>120.75</v>
      </c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46"/>
      <c r="Z32" s="146"/>
      <c r="AA32" s="146"/>
      <c r="AB32" s="146"/>
      <c r="AC32" s="146"/>
      <c r="AD32" s="146"/>
      <c r="AE32" s="146"/>
      <c r="AF32" s="146"/>
      <c r="AG32" s="146" t="s">
        <v>125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49"/>
      <c r="B33" s="150"/>
      <c r="C33" s="180" t="s">
        <v>148</v>
      </c>
      <c r="D33" s="152"/>
      <c r="E33" s="153">
        <v>70.349999999999994</v>
      </c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46"/>
      <c r="Z33" s="146"/>
      <c r="AA33" s="146"/>
      <c r="AB33" s="146"/>
      <c r="AC33" s="146"/>
      <c r="AD33" s="146"/>
      <c r="AE33" s="146"/>
      <c r="AF33" s="146"/>
      <c r="AG33" s="146" t="s">
        <v>125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49"/>
      <c r="B34" s="150"/>
      <c r="C34" s="180" t="s">
        <v>149</v>
      </c>
      <c r="D34" s="152"/>
      <c r="E34" s="153">
        <v>-25.875</v>
      </c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46"/>
      <c r="Z34" s="146"/>
      <c r="AA34" s="146"/>
      <c r="AB34" s="146"/>
      <c r="AC34" s="146"/>
      <c r="AD34" s="146"/>
      <c r="AE34" s="146"/>
      <c r="AF34" s="146"/>
      <c r="AG34" s="146" t="s">
        <v>125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65">
        <v>8</v>
      </c>
      <c r="B35" s="166" t="s">
        <v>150</v>
      </c>
      <c r="C35" s="179" t="s">
        <v>151</v>
      </c>
      <c r="D35" s="167" t="s">
        <v>152</v>
      </c>
      <c r="E35" s="168">
        <v>30.45</v>
      </c>
      <c r="F35" s="169"/>
      <c r="G35" s="170"/>
      <c r="H35" s="151">
        <v>20.6</v>
      </c>
      <c r="I35" s="151">
        <f>ROUND(E35*H35,2)</f>
        <v>627.27</v>
      </c>
      <c r="J35" s="151">
        <v>23.5</v>
      </c>
      <c r="K35" s="151">
        <f>ROUND(E35*J35,2)</f>
        <v>715.58</v>
      </c>
      <c r="L35" s="151">
        <v>21</v>
      </c>
      <c r="M35" s="151">
        <f>G35*(1+L35/100)</f>
        <v>0</v>
      </c>
      <c r="N35" s="151">
        <v>1.4999999999999999E-4</v>
      </c>
      <c r="O35" s="151">
        <f>ROUND(E35*N35,2)</f>
        <v>0</v>
      </c>
      <c r="P35" s="151">
        <v>0</v>
      </c>
      <c r="Q35" s="151">
        <f>ROUND(E35*P35,2)</f>
        <v>0</v>
      </c>
      <c r="R35" s="151"/>
      <c r="S35" s="151" t="s">
        <v>120</v>
      </c>
      <c r="T35" s="151" t="s">
        <v>121</v>
      </c>
      <c r="U35" s="151">
        <v>0.05</v>
      </c>
      <c r="V35" s="151">
        <f>ROUND(E35*U35,2)</f>
        <v>1.52</v>
      </c>
      <c r="W35" s="151"/>
      <c r="X35" s="151" t="s">
        <v>122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123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49"/>
      <c r="B36" s="150"/>
      <c r="C36" s="181" t="s">
        <v>153</v>
      </c>
      <c r="D36" s="154"/>
      <c r="E36" s="155"/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46"/>
      <c r="Z36" s="146"/>
      <c r="AA36" s="146"/>
      <c r="AB36" s="146"/>
      <c r="AC36" s="146"/>
      <c r="AD36" s="146"/>
      <c r="AE36" s="146"/>
      <c r="AF36" s="146"/>
      <c r="AG36" s="146" t="s">
        <v>125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49"/>
      <c r="B37" s="150"/>
      <c r="C37" s="182" t="s">
        <v>154</v>
      </c>
      <c r="D37" s="154"/>
      <c r="E37" s="155">
        <v>30.45</v>
      </c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46"/>
      <c r="Z37" s="146"/>
      <c r="AA37" s="146"/>
      <c r="AB37" s="146"/>
      <c r="AC37" s="146"/>
      <c r="AD37" s="146"/>
      <c r="AE37" s="146"/>
      <c r="AF37" s="146"/>
      <c r="AG37" s="146" t="s">
        <v>125</v>
      </c>
      <c r="AH37" s="146">
        <v>2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49"/>
      <c r="B38" s="150"/>
      <c r="C38" s="183" t="s">
        <v>155</v>
      </c>
      <c r="D38" s="156"/>
      <c r="E38" s="157">
        <v>30.45</v>
      </c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46"/>
      <c r="Z38" s="146"/>
      <c r="AA38" s="146"/>
      <c r="AB38" s="146"/>
      <c r="AC38" s="146"/>
      <c r="AD38" s="146"/>
      <c r="AE38" s="146"/>
      <c r="AF38" s="146"/>
      <c r="AG38" s="146" t="s">
        <v>125</v>
      </c>
      <c r="AH38" s="146">
        <v>3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49"/>
      <c r="B39" s="150"/>
      <c r="C39" s="181" t="s">
        <v>156</v>
      </c>
      <c r="D39" s="154"/>
      <c r="E39" s="155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46"/>
      <c r="Z39" s="146"/>
      <c r="AA39" s="146"/>
      <c r="AB39" s="146"/>
      <c r="AC39" s="146"/>
      <c r="AD39" s="146"/>
      <c r="AE39" s="146"/>
      <c r="AF39" s="146"/>
      <c r="AG39" s="146" t="s">
        <v>125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49"/>
      <c r="B40" s="150"/>
      <c r="C40" s="180" t="s">
        <v>157</v>
      </c>
      <c r="D40" s="152"/>
      <c r="E40" s="153">
        <v>30.45</v>
      </c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46"/>
      <c r="Z40" s="146"/>
      <c r="AA40" s="146"/>
      <c r="AB40" s="146"/>
      <c r="AC40" s="146"/>
      <c r="AD40" s="146"/>
      <c r="AE40" s="146"/>
      <c r="AF40" s="146"/>
      <c r="AG40" s="146" t="s">
        <v>125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65">
        <v>9</v>
      </c>
      <c r="B41" s="166" t="s">
        <v>158</v>
      </c>
      <c r="C41" s="179" t="s">
        <v>159</v>
      </c>
      <c r="D41" s="167" t="s">
        <v>119</v>
      </c>
      <c r="E41" s="168">
        <v>17.25</v>
      </c>
      <c r="F41" s="169"/>
      <c r="G41" s="170"/>
      <c r="H41" s="151">
        <v>13.6</v>
      </c>
      <c r="I41" s="151">
        <f>ROUND(E41*H41,2)</f>
        <v>234.6</v>
      </c>
      <c r="J41" s="151">
        <v>33</v>
      </c>
      <c r="K41" s="151">
        <f>ROUND(E41*J41,2)</f>
        <v>569.25</v>
      </c>
      <c r="L41" s="151">
        <v>21</v>
      </c>
      <c r="M41" s="151">
        <f>G41*(1+L41/100)</f>
        <v>0</v>
      </c>
      <c r="N41" s="151">
        <v>4.0000000000000003E-5</v>
      </c>
      <c r="O41" s="151">
        <f>ROUND(E41*N41,2)</f>
        <v>0</v>
      </c>
      <c r="P41" s="151">
        <v>0</v>
      </c>
      <c r="Q41" s="151">
        <f>ROUND(E41*P41,2)</f>
        <v>0</v>
      </c>
      <c r="R41" s="151"/>
      <c r="S41" s="151" t="s">
        <v>120</v>
      </c>
      <c r="T41" s="151" t="s">
        <v>121</v>
      </c>
      <c r="U41" s="151">
        <v>7.8E-2</v>
      </c>
      <c r="V41" s="151">
        <f>ROUND(E41*U41,2)</f>
        <v>1.35</v>
      </c>
      <c r="W41" s="151"/>
      <c r="X41" s="151" t="s">
        <v>122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123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49"/>
      <c r="B42" s="150"/>
      <c r="C42" s="180" t="s">
        <v>160</v>
      </c>
      <c r="D42" s="152"/>
      <c r="E42" s="153">
        <v>17.25</v>
      </c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46"/>
      <c r="Z42" s="146"/>
      <c r="AA42" s="146"/>
      <c r="AB42" s="146"/>
      <c r="AC42" s="146"/>
      <c r="AD42" s="146"/>
      <c r="AE42" s="146"/>
      <c r="AF42" s="146"/>
      <c r="AG42" s="146" t="s">
        <v>125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5">
        <v>10</v>
      </c>
      <c r="B43" s="166" t="s">
        <v>161</v>
      </c>
      <c r="C43" s="179" t="s">
        <v>162</v>
      </c>
      <c r="D43" s="167" t="s">
        <v>152</v>
      </c>
      <c r="E43" s="168">
        <v>17.239999999999998</v>
      </c>
      <c r="F43" s="169"/>
      <c r="G43" s="170"/>
      <c r="H43" s="151">
        <v>21.8</v>
      </c>
      <c r="I43" s="151">
        <f>ROUND(E43*H43,2)</f>
        <v>375.83</v>
      </c>
      <c r="J43" s="151">
        <v>78.7</v>
      </c>
      <c r="K43" s="151">
        <f>ROUND(E43*J43,2)</f>
        <v>1356.79</v>
      </c>
      <c r="L43" s="151">
        <v>21</v>
      </c>
      <c r="M43" s="151">
        <f>G43*(1+L43/100)</f>
        <v>0</v>
      </c>
      <c r="N43" s="151">
        <v>6.9999999999999994E-5</v>
      </c>
      <c r="O43" s="151">
        <f>ROUND(E43*N43,2)</f>
        <v>0</v>
      </c>
      <c r="P43" s="151">
        <v>0</v>
      </c>
      <c r="Q43" s="151">
        <f>ROUND(E43*P43,2)</f>
        <v>0</v>
      </c>
      <c r="R43" s="151"/>
      <c r="S43" s="151" t="s">
        <v>120</v>
      </c>
      <c r="T43" s="151" t="s">
        <v>121</v>
      </c>
      <c r="U43" s="151">
        <v>0.16</v>
      </c>
      <c r="V43" s="151">
        <f>ROUND(E43*U43,2)</f>
        <v>2.76</v>
      </c>
      <c r="W43" s="151"/>
      <c r="X43" s="151" t="s">
        <v>122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123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49"/>
      <c r="B44" s="150"/>
      <c r="C44" s="180" t="s">
        <v>163</v>
      </c>
      <c r="D44" s="152"/>
      <c r="E44" s="153">
        <v>1.8</v>
      </c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46"/>
      <c r="Z44" s="146"/>
      <c r="AA44" s="146"/>
      <c r="AB44" s="146"/>
      <c r="AC44" s="146"/>
      <c r="AD44" s="146"/>
      <c r="AE44" s="146"/>
      <c r="AF44" s="146"/>
      <c r="AG44" s="146" t="s">
        <v>125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49"/>
      <c r="B45" s="150"/>
      <c r="C45" s="180" t="s">
        <v>164</v>
      </c>
      <c r="D45" s="152"/>
      <c r="E45" s="153">
        <v>1.34</v>
      </c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46"/>
      <c r="Z45" s="146"/>
      <c r="AA45" s="146"/>
      <c r="AB45" s="146"/>
      <c r="AC45" s="146"/>
      <c r="AD45" s="146"/>
      <c r="AE45" s="146"/>
      <c r="AF45" s="146"/>
      <c r="AG45" s="146" t="s">
        <v>125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49"/>
      <c r="B46" s="150"/>
      <c r="C46" s="180" t="s">
        <v>165</v>
      </c>
      <c r="D46" s="152"/>
      <c r="E46" s="153">
        <v>3.6</v>
      </c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46"/>
      <c r="Z46" s="146"/>
      <c r="AA46" s="146"/>
      <c r="AB46" s="146"/>
      <c r="AC46" s="146"/>
      <c r="AD46" s="146"/>
      <c r="AE46" s="146"/>
      <c r="AF46" s="146"/>
      <c r="AG46" s="146" t="s">
        <v>125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49"/>
      <c r="B47" s="150"/>
      <c r="C47" s="180" t="s">
        <v>166</v>
      </c>
      <c r="D47" s="152"/>
      <c r="E47" s="153">
        <v>5.0999999999999996</v>
      </c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46"/>
      <c r="Z47" s="146"/>
      <c r="AA47" s="146"/>
      <c r="AB47" s="146"/>
      <c r="AC47" s="146"/>
      <c r="AD47" s="146"/>
      <c r="AE47" s="146"/>
      <c r="AF47" s="146"/>
      <c r="AG47" s="146" t="s">
        <v>125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49"/>
      <c r="B48" s="150"/>
      <c r="C48" s="180" t="s">
        <v>167</v>
      </c>
      <c r="D48" s="152"/>
      <c r="E48" s="153">
        <v>1</v>
      </c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46"/>
      <c r="Z48" s="146"/>
      <c r="AA48" s="146"/>
      <c r="AB48" s="146"/>
      <c r="AC48" s="146"/>
      <c r="AD48" s="146"/>
      <c r="AE48" s="146"/>
      <c r="AF48" s="146"/>
      <c r="AG48" s="146" t="s">
        <v>125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49"/>
      <c r="B49" s="150"/>
      <c r="C49" s="180" t="s">
        <v>168</v>
      </c>
      <c r="D49" s="152"/>
      <c r="E49" s="153">
        <v>4.4000000000000004</v>
      </c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46"/>
      <c r="Z49" s="146"/>
      <c r="AA49" s="146"/>
      <c r="AB49" s="146"/>
      <c r="AC49" s="146"/>
      <c r="AD49" s="146"/>
      <c r="AE49" s="146"/>
      <c r="AF49" s="146"/>
      <c r="AG49" s="146" t="s">
        <v>125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65">
        <v>11</v>
      </c>
      <c r="B50" s="166" t="s">
        <v>169</v>
      </c>
      <c r="C50" s="179" t="s">
        <v>170</v>
      </c>
      <c r="D50" s="167" t="s">
        <v>119</v>
      </c>
      <c r="E50" s="168">
        <v>110.15</v>
      </c>
      <c r="F50" s="169"/>
      <c r="G50" s="170"/>
      <c r="H50" s="151">
        <v>46.17</v>
      </c>
      <c r="I50" s="151">
        <f>ROUND(E50*H50,2)</f>
        <v>5085.63</v>
      </c>
      <c r="J50" s="151">
        <v>231.83</v>
      </c>
      <c r="K50" s="151">
        <f>ROUND(E50*J50,2)</f>
        <v>25536.07</v>
      </c>
      <c r="L50" s="151">
        <v>21</v>
      </c>
      <c r="M50" s="151">
        <f>G50*(1+L50/100)</f>
        <v>0</v>
      </c>
      <c r="N50" s="151">
        <v>3.8449999999999998E-2</v>
      </c>
      <c r="O50" s="151">
        <f>ROUND(E50*N50,2)</f>
        <v>4.24</v>
      </c>
      <c r="P50" s="151">
        <v>0</v>
      </c>
      <c r="Q50" s="151">
        <f>ROUND(E50*P50,2)</f>
        <v>0</v>
      </c>
      <c r="R50" s="151"/>
      <c r="S50" s="151" t="s">
        <v>120</v>
      </c>
      <c r="T50" s="151" t="s">
        <v>121</v>
      </c>
      <c r="U50" s="151">
        <v>0.50329000000000002</v>
      </c>
      <c r="V50" s="151">
        <f>ROUND(E50*U50,2)</f>
        <v>55.44</v>
      </c>
      <c r="W50" s="151"/>
      <c r="X50" s="151" t="s">
        <v>122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123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49"/>
      <c r="B51" s="150"/>
      <c r="C51" s="244" t="s">
        <v>171</v>
      </c>
      <c r="D51" s="245"/>
      <c r="E51" s="245"/>
      <c r="F51" s="245"/>
      <c r="G51" s="245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46"/>
      <c r="Z51" s="146"/>
      <c r="AA51" s="146"/>
      <c r="AB51" s="146"/>
      <c r="AC51" s="146"/>
      <c r="AD51" s="146"/>
      <c r="AE51" s="146"/>
      <c r="AF51" s="146"/>
      <c r="AG51" s="146" t="s">
        <v>172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49"/>
      <c r="B52" s="150"/>
      <c r="C52" s="180" t="s">
        <v>173</v>
      </c>
      <c r="D52" s="152"/>
      <c r="E52" s="153">
        <v>80.5</v>
      </c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46"/>
      <c r="Z52" s="146"/>
      <c r="AA52" s="146"/>
      <c r="AB52" s="146"/>
      <c r="AC52" s="146"/>
      <c r="AD52" s="146"/>
      <c r="AE52" s="146"/>
      <c r="AF52" s="146"/>
      <c r="AG52" s="146" t="s">
        <v>125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49"/>
      <c r="B53" s="150"/>
      <c r="C53" s="180" t="s">
        <v>174</v>
      </c>
      <c r="D53" s="152"/>
      <c r="E53" s="153">
        <v>46.9</v>
      </c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46"/>
      <c r="Z53" s="146"/>
      <c r="AA53" s="146"/>
      <c r="AB53" s="146"/>
      <c r="AC53" s="146"/>
      <c r="AD53" s="146"/>
      <c r="AE53" s="146"/>
      <c r="AF53" s="146"/>
      <c r="AG53" s="146" t="s">
        <v>125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49"/>
      <c r="B54" s="150"/>
      <c r="C54" s="180" t="s">
        <v>175</v>
      </c>
      <c r="D54" s="152"/>
      <c r="E54" s="153">
        <v>-17.25</v>
      </c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46"/>
      <c r="Z54" s="146"/>
      <c r="AA54" s="146"/>
      <c r="AB54" s="146"/>
      <c r="AC54" s="146"/>
      <c r="AD54" s="146"/>
      <c r="AE54" s="146"/>
      <c r="AF54" s="146"/>
      <c r="AG54" s="146" t="s">
        <v>125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65">
        <v>12</v>
      </c>
      <c r="B55" s="166" t="s">
        <v>176</v>
      </c>
      <c r="C55" s="179" t="s">
        <v>177</v>
      </c>
      <c r="D55" s="167" t="s">
        <v>119</v>
      </c>
      <c r="E55" s="168">
        <v>12.3285</v>
      </c>
      <c r="F55" s="169"/>
      <c r="G55" s="170"/>
      <c r="H55" s="151">
        <v>298.45</v>
      </c>
      <c r="I55" s="151">
        <f>ROUND(E55*H55,2)</f>
        <v>3679.44</v>
      </c>
      <c r="J55" s="151">
        <v>229.55</v>
      </c>
      <c r="K55" s="151">
        <f>ROUND(E55*J55,2)</f>
        <v>2830.01</v>
      </c>
      <c r="L55" s="151">
        <v>21</v>
      </c>
      <c r="M55" s="151">
        <f>G55*(1+L55/100)</f>
        <v>0</v>
      </c>
      <c r="N55" s="151">
        <v>3.6800000000000001E-3</v>
      </c>
      <c r="O55" s="151">
        <f>ROUND(E55*N55,2)</f>
        <v>0.05</v>
      </c>
      <c r="P55" s="151">
        <v>0</v>
      </c>
      <c r="Q55" s="151">
        <f>ROUND(E55*P55,2)</f>
        <v>0</v>
      </c>
      <c r="R55" s="151"/>
      <c r="S55" s="151" t="s">
        <v>120</v>
      </c>
      <c r="T55" s="151" t="s">
        <v>121</v>
      </c>
      <c r="U55" s="151">
        <v>0.46</v>
      </c>
      <c r="V55" s="151">
        <f>ROUND(E55*U55,2)</f>
        <v>5.67</v>
      </c>
      <c r="W55" s="151"/>
      <c r="X55" s="151" t="s">
        <v>122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123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49"/>
      <c r="B56" s="150"/>
      <c r="C56" s="180" t="s">
        <v>178</v>
      </c>
      <c r="D56" s="152"/>
      <c r="E56" s="153">
        <v>-0.86499999999999999</v>
      </c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46"/>
      <c r="Z56" s="146"/>
      <c r="AA56" s="146"/>
      <c r="AB56" s="146"/>
      <c r="AC56" s="146"/>
      <c r="AD56" s="146"/>
      <c r="AE56" s="146"/>
      <c r="AF56" s="146"/>
      <c r="AG56" s="146" t="s">
        <v>125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49"/>
      <c r="B57" s="150"/>
      <c r="C57" s="180" t="s">
        <v>179</v>
      </c>
      <c r="D57" s="152"/>
      <c r="E57" s="153">
        <v>3.206</v>
      </c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46"/>
      <c r="Z57" s="146"/>
      <c r="AA57" s="146"/>
      <c r="AB57" s="146"/>
      <c r="AC57" s="146"/>
      <c r="AD57" s="146"/>
      <c r="AE57" s="146"/>
      <c r="AF57" s="146"/>
      <c r="AG57" s="146" t="s">
        <v>125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49"/>
      <c r="B58" s="150"/>
      <c r="C58" s="180" t="s">
        <v>180</v>
      </c>
      <c r="D58" s="152"/>
      <c r="E58" s="153">
        <v>3.3624999999999998</v>
      </c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46"/>
      <c r="Z58" s="146"/>
      <c r="AA58" s="146"/>
      <c r="AB58" s="146"/>
      <c r="AC58" s="146"/>
      <c r="AD58" s="146"/>
      <c r="AE58" s="146"/>
      <c r="AF58" s="146"/>
      <c r="AG58" s="146" t="s">
        <v>125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49"/>
      <c r="B59" s="150"/>
      <c r="C59" s="180" t="s">
        <v>181</v>
      </c>
      <c r="D59" s="152"/>
      <c r="E59" s="153">
        <v>1.345</v>
      </c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46"/>
      <c r="Z59" s="146"/>
      <c r="AA59" s="146"/>
      <c r="AB59" s="146"/>
      <c r="AC59" s="146"/>
      <c r="AD59" s="146"/>
      <c r="AE59" s="146"/>
      <c r="AF59" s="146"/>
      <c r="AG59" s="146" t="s">
        <v>125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49"/>
      <c r="B60" s="150"/>
      <c r="C60" s="180" t="s">
        <v>182</v>
      </c>
      <c r="D60" s="152"/>
      <c r="E60" s="153">
        <v>5.0599999999999996</v>
      </c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46"/>
      <c r="Z60" s="146"/>
      <c r="AA60" s="146"/>
      <c r="AB60" s="146"/>
      <c r="AC60" s="146"/>
      <c r="AD60" s="146"/>
      <c r="AE60" s="146"/>
      <c r="AF60" s="146"/>
      <c r="AG60" s="146" t="s">
        <v>125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49"/>
      <c r="B61" s="150"/>
      <c r="C61" s="180" t="s">
        <v>183</v>
      </c>
      <c r="D61" s="152"/>
      <c r="E61" s="153">
        <v>0.22</v>
      </c>
      <c r="F61" s="151"/>
      <c r="G61" s="151"/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46"/>
      <c r="Z61" s="146"/>
      <c r="AA61" s="146"/>
      <c r="AB61" s="146"/>
      <c r="AC61" s="146"/>
      <c r="AD61" s="146"/>
      <c r="AE61" s="146"/>
      <c r="AF61" s="146"/>
      <c r="AG61" s="146" t="s">
        <v>125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ht="22.5" outlineLevel="1" x14ac:dyDescent="0.2">
      <c r="A62" s="165">
        <v>13</v>
      </c>
      <c r="B62" s="166" t="s">
        <v>184</v>
      </c>
      <c r="C62" s="179" t="s">
        <v>185</v>
      </c>
      <c r="D62" s="167" t="s">
        <v>119</v>
      </c>
      <c r="E62" s="168">
        <v>110.15</v>
      </c>
      <c r="F62" s="169"/>
      <c r="G62" s="170"/>
      <c r="H62" s="151">
        <v>65.27</v>
      </c>
      <c r="I62" s="151">
        <f>ROUND(E62*H62,2)</f>
        <v>7189.49</v>
      </c>
      <c r="J62" s="151">
        <v>180.23</v>
      </c>
      <c r="K62" s="151">
        <f>ROUND(E62*J62,2)</f>
        <v>19852.330000000002</v>
      </c>
      <c r="L62" s="151">
        <v>21</v>
      </c>
      <c r="M62" s="151">
        <f>G62*(1+L62/100)</f>
        <v>0</v>
      </c>
      <c r="N62" s="151">
        <v>3.6700000000000001E-3</v>
      </c>
      <c r="O62" s="151">
        <f>ROUND(E62*N62,2)</f>
        <v>0.4</v>
      </c>
      <c r="P62" s="151">
        <v>0</v>
      </c>
      <c r="Q62" s="151">
        <f>ROUND(E62*P62,2)</f>
        <v>0</v>
      </c>
      <c r="R62" s="151"/>
      <c r="S62" s="151" t="s">
        <v>120</v>
      </c>
      <c r="T62" s="151" t="s">
        <v>121</v>
      </c>
      <c r="U62" s="151">
        <v>0.36199999999999999</v>
      </c>
      <c r="V62" s="151">
        <f>ROUND(E62*U62,2)</f>
        <v>39.869999999999997</v>
      </c>
      <c r="W62" s="151"/>
      <c r="X62" s="151" t="s">
        <v>122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123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49"/>
      <c r="B63" s="150"/>
      <c r="C63" s="180" t="s">
        <v>173</v>
      </c>
      <c r="D63" s="152"/>
      <c r="E63" s="153">
        <v>80.5</v>
      </c>
      <c r="F63" s="151"/>
      <c r="G63" s="151"/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46"/>
      <c r="Z63" s="146"/>
      <c r="AA63" s="146"/>
      <c r="AB63" s="146"/>
      <c r="AC63" s="146"/>
      <c r="AD63" s="146"/>
      <c r="AE63" s="146"/>
      <c r="AF63" s="146"/>
      <c r="AG63" s="146" t="s">
        <v>125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49"/>
      <c r="B64" s="150"/>
      <c r="C64" s="180" t="s">
        <v>174</v>
      </c>
      <c r="D64" s="152"/>
      <c r="E64" s="153">
        <v>46.9</v>
      </c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46"/>
      <c r="Z64" s="146"/>
      <c r="AA64" s="146"/>
      <c r="AB64" s="146"/>
      <c r="AC64" s="146"/>
      <c r="AD64" s="146"/>
      <c r="AE64" s="146"/>
      <c r="AF64" s="146"/>
      <c r="AG64" s="146" t="s">
        <v>125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49"/>
      <c r="B65" s="150"/>
      <c r="C65" s="180" t="s">
        <v>175</v>
      </c>
      <c r="D65" s="152"/>
      <c r="E65" s="153">
        <v>-17.25</v>
      </c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46"/>
      <c r="Z65" s="146"/>
      <c r="AA65" s="146"/>
      <c r="AB65" s="146"/>
      <c r="AC65" s="146"/>
      <c r="AD65" s="146"/>
      <c r="AE65" s="146"/>
      <c r="AF65" s="146"/>
      <c r="AG65" s="146" t="s">
        <v>125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65">
        <v>14</v>
      </c>
      <c r="B66" s="166" t="s">
        <v>186</v>
      </c>
      <c r="C66" s="179" t="s">
        <v>187</v>
      </c>
      <c r="D66" s="167" t="s">
        <v>152</v>
      </c>
      <c r="E66" s="168">
        <v>44.45</v>
      </c>
      <c r="F66" s="169"/>
      <c r="G66" s="170"/>
      <c r="H66" s="151">
        <v>0</v>
      </c>
      <c r="I66" s="151">
        <f>ROUND(E66*H66,2)</f>
        <v>0</v>
      </c>
      <c r="J66" s="151">
        <v>51.3</v>
      </c>
      <c r="K66" s="151">
        <f>ROUND(E66*J66,2)</f>
        <v>2280.29</v>
      </c>
      <c r="L66" s="151">
        <v>21</v>
      </c>
      <c r="M66" s="151">
        <f>G66*(1+L66/100)</f>
        <v>0</v>
      </c>
      <c r="N66" s="151">
        <v>0</v>
      </c>
      <c r="O66" s="151">
        <f>ROUND(E66*N66,2)</f>
        <v>0</v>
      </c>
      <c r="P66" s="151">
        <v>0</v>
      </c>
      <c r="Q66" s="151">
        <f>ROUND(E66*P66,2)</f>
        <v>0</v>
      </c>
      <c r="R66" s="151"/>
      <c r="S66" s="151" t="s">
        <v>120</v>
      </c>
      <c r="T66" s="151" t="s">
        <v>121</v>
      </c>
      <c r="U66" s="151">
        <v>0.1</v>
      </c>
      <c r="V66" s="151">
        <f>ROUND(E66*U66,2)</f>
        <v>4.45</v>
      </c>
      <c r="W66" s="151"/>
      <c r="X66" s="151" t="s">
        <v>122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123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49"/>
      <c r="B67" s="150"/>
      <c r="C67" s="180" t="s">
        <v>188</v>
      </c>
      <c r="D67" s="152"/>
      <c r="E67" s="153">
        <v>14</v>
      </c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46"/>
      <c r="Z67" s="146"/>
      <c r="AA67" s="146"/>
      <c r="AB67" s="146"/>
      <c r="AC67" s="146"/>
      <c r="AD67" s="146"/>
      <c r="AE67" s="146"/>
      <c r="AF67" s="146"/>
      <c r="AG67" s="146" t="s">
        <v>125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49"/>
      <c r="B68" s="150"/>
      <c r="C68" s="180" t="s">
        <v>189</v>
      </c>
      <c r="D68" s="152"/>
      <c r="E68" s="153">
        <v>30.45</v>
      </c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46"/>
      <c r="Z68" s="146"/>
      <c r="AA68" s="146"/>
      <c r="AB68" s="146"/>
      <c r="AC68" s="146"/>
      <c r="AD68" s="146"/>
      <c r="AE68" s="146"/>
      <c r="AF68" s="146"/>
      <c r="AG68" s="146" t="s">
        <v>125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65">
        <v>15</v>
      </c>
      <c r="B69" s="166" t="s">
        <v>190</v>
      </c>
      <c r="C69" s="179" t="s">
        <v>191</v>
      </c>
      <c r="D69" s="167" t="s">
        <v>119</v>
      </c>
      <c r="E69" s="168">
        <v>110.15</v>
      </c>
      <c r="F69" s="169"/>
      <c r="G69" s="170"/>
      <c r="H69" s="151">
        <v>3.95</v>
      </c>
      <c r="I69" s="151">
        <f>ROUND(E69*H69,2)</f>
        <v>435.09</v>
      </c>
      <c r="J69" s="151">
        <v>54.25</v>
      </c>
      <c r="K69" s="151">
        <f>ROUND(E69*J69,2)</f>
        <v>5975.64</v>
      </c>
      <c r="L69" s="151">
        <v>21</v>
      </c>
      <c r="M69" s="151">
        <f>G69*(1+L69/100)</f>
        <v>0</v>
      </c>
      <c r="N69" s="151">
        <v>2.0000000000000002E-5</v>
      </c>
      <c r="O69" s="151">
        <f>ROUND(E69*N69,2)</f>
        <v>0</v>
      </c>
      <c r="P69" s="151">
        <v>0</v>
      </c>
      <c r="Q69" s="151">
        <f>ROUND(E69*P69,2)</f>
        <v>0</v>
      </c>
      <c r="R69" s="151"/>
      <c r="S69" s="151" t="s">
        <v>120</v>
      </c>
      <c r="T69" s="151" t="s">
        <v>121</v>
      </c>
      <c r="U69" s="151">
        <v>0.11</v>
      </c>
      <c r="V69" s="151">
        <f>ROUND(E69*U69,2)</f>
        <v>12.12</v>
      </c>
      <c r="W69" s="151"/>
      <c r="X69" s="151" t="s">
        <v>122</v>
      </c>
      <c r="Y69" s="146"/>
      <c r="Z69" s="146"/>
      <c r="AA69" s="146"/>
      <c r="AB69" s="146"/>
      <c r="AC69" s="146"/>
      <c r="AD69" s="146"/>
      <c r="AE69" s="146"/>
      <c r="AF69" s="146"/>
      <c r="AG69" s="146" t="s">
        <v>123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49"/>
      <c r="B70" s="150"/>
      <c r="C70" s="180" t="s">
        <v>173</v>
      </c>
      <c r="D70" s="152"/>
      <c r="E70" s="153">
        <v>80.5</v>
      </c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46"/>
      <c r="Z70" s="146"/>
      <c r="AA70" s="146"/>
      <c r="AB70" s="146"/>
      <c r="AC70" s="146"/>
      <c r="AD70" s="146"/>
      <c r="AE70" s="146"/>
      <c r="AF70" s="146"/>
      <c r="AG70" s="146" t="s">
        <v>125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49"/>
      <c r="B71" s="150"/>
      <c r="C71" s="180" t="s">
        <v>174</v>
      </c>
      <c r="D71" s="152"/>
      <c r="E71" s="153">
        <v>46.9</v>
      </c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46"/>
      <c r="Z71" s="146"/>
      <c r="AA71" s="146"/>
      <c r="AB71" s="146"/>
      <c r="AC71" s="146"/>
      <c r="AD71" s="146"/>
      <c r="AE71" s="146"/>
      <c r="AF71" s="146"/>
      <c r="AG71" s="146" t="s">
        <v>125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49"/>
      <c r="B72" s="150"/>
      <c r="C72" s="180" t="s">
        <v>175</v>
      </c>
      <c r="D72" s="152"/>
      <c r="E72" s="153">
        <v>-17.25</v>
      </c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46"/>
      <c r="Z72" s="146"/>
      <c r="AA72" s="146"/>
      <c r="AB72" s="146"/>
      <c r="AC72" s="146"/>
      <c r="AD72" s="146"/>
      <c r="AE72" s="146"/>
      <c r="AF72" s="146"/>
      <c r="AG72" s="146" t="s">
        <v>125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65">
        <v>16</v>
      </c>
      <c r="B73" s="166" t="s">
        <v>192</v>
      </c>
      <c r="C73" s="179" t="s">
        <v>193</v>
      </c>
      <c r="D73" s="167" t="s">
        <v>119</v>
      </c>
      <c r="E73" s="168">
        <v>51.935749999999999</v>
      </c>
      <c r="F73" s="169"/>
      <c r="G73" s="170"/>
      <c r="H73" s="151">
        <v>0</v>
      </c>
      <c r="I73" s="151">
        <f>ROUND(E73*H73,2)</f>
        <v>0</v>
      </c>
      <c r="J73" s="151">
        <v>163.5</v>
      </c>
      <c r="K73" s="151">
        <f>ROUND(E73*J73,2)</f>
        <v>8491.5</v>
      </c>
      <c r="L73" s="151">
        <v>21</v>
      </c>
      <c r="M73" s="151">
        <f>G73*(1+L73/100)</f>
        <v>0</v>
      </c>
      <c r="N73" s="151">
        <v>0</v>
      </c>
      <c r="O73" s="151">
        <f>ROUND(E73*N73,2)</f>
        <v>0</v>
      </c>
      <c r="P73" s="151">
        <v>0</v>
      </c>
      <c r="Q73" s="151">
        <f>ROUND(E73*P73,2)</f>
        <v>0</v>
      </c>
      <c r="R73" s="151"/>
      <c r="S73" s="151" t="s">
        <v>120</v>
      </c>
      <c r="T73" s="151" t="s">
        <v>121</v>
      </c>
      <c r="U73" s="151">
        <v>0.43</v>
      </c>
      <c r="V73" s="151">
        <f>ROUND(E73*U73,2)</f>
        <v>22.33</v>
      </c>
      <c r="W73" s="151"/>
      <c r="X73" s="151" t="s">
        <v>122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123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49"/>
      <c r="B74" s="150"/>
      <c r="C74" s="181" t="s">
        <v>153</v>
      </c>
      <c r="D74" s="154"/>
      <c r="E74" s="155"/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46"/>
      <c r="Z74" s="146"/>
      <c r="AA74" s="146"/>
      <c r="AB74" s="146"/>
      <c r="AC74" s="146"/>
      <c r="AD74" s="146"/>
      <c r="AE74" s="146"/>
      <c r="AF74" s="146"/>
      <c r="AG74" s="146" t="s">
        <v>125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49"/>
      <c r="B75" s="150"/>
      <c r="C75" s="182" t="s">
        <v>194</v>
      </c>
      <c r="D75" s="154"/>
      <c r="E75" s="155">
        <v>80.5</v>
      </c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51"/>
      <c r="W75" s="151"/>
      <c r="X75" s="151"/>
      <c r="Y75" s="146"/>
      <c r="Z75" s="146"/>
      <c r="AA75" s="146"/>
      <c r="AB75" s="146"/>
      <c r="AC75" s="146"/>
      <c r="AD75" s="146"/>
      <c r="AE75" s="146"/>
      <c r="AF75" s="146"/>
      <c r="AG75" s="146" t="s">
        <v>125</v>
      </c>
      <c r="AH75" s="146">
        <v>2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49"/>
      <c r="B76" s="150"/>
      <c r="C76" s="182" t="s">
        <v>195</v>
      </c>
      <c r="D76" s="154"/>
      <c r="E76" s="155">
        <v>46.9</v>
      </c>
      <c r="F76" s="151"/>
      <c r="G76" s="151"/>
      <c r="H76" s="151"/>
      <c r="I76" s="151"/>
      <c r="J76" s="151"/>
      <c r="K76" s="151"/>
      <c r="L76" s="151"/>
      <c r="M76" s="151"/>
      <c r="N76" s="151"/>
      <c r="O76" s="151"/>
      <c r="P76" s="151"/>
      <c r="Q76" s="151"/>
      <c r="R76" s="151"/>
      <c r="S76" s="151"/>
      <c r="T76" s="151"/>
      <c r="U76" s="151"/>
      <c r="V76" s="151"/>
      <c r="W76" s="151"/>
      <c r="X76" s="151"/>
      <c r="Y76" s="146"/>
      <c r="Z76" s="146"/>
      <c r="AA76" s="146"/>
      <c r="AB76" s="146"/>
      <c r="AC76" s="146"/>
      <c r="AD76" s="146"/>
      <c r="AE76" s="146"/>
      <c r="AF76" s="146"/>
      <c r="AG76" s="146" t="s">
        <v>125</v>
      </c>
      <c r="AH76" s="146">
        <v>2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49"/>
      <c r="B77" s="150"/>
      <c r="C77" s="182" t="s">
        <v>196</v>
      </c>
      <c r="D77" s="154"/>
      <c r="E77" s="155">
        <v>-16.385000000000002</v>
      </c>
      <c r="F77" s="151"/>
      <c r="G77" s="151"/>
      <c r="H77" s="151"/>
      <c r="I77" s="151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151"/>
      <c r="W77" s="151"/>
      <c r="X77" s="151"/>
      <c r="Y77" s="146"/>
      <c r="Z77" s="146"/>
      <c r="AA77" s="146"/>
      <c r="AB77" s="146"/>
      <c r="AC77" s="146"/>
      <c r="AD77" s="146"/>
      <c r="AE77" s="146"/>
      <c r="AF77" s="146"/>
      <c r="AG77" s="146" t="s">
        <v>125</v>
      </c>
      <c r="AH77" s="146">
        <v>2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49"/>
      <c r="B78" s="150"/>
      <c r="C78" s="182" t="s">
        <v>197</v>
      </c>
      <c r="D78" s="154"/>
      <c r="E78" s="155">
        <v>-3.206</v>
      </c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46"/>
      <c r="Z78" s="146"/>
      <c r="AA78" s="146"/>
      <c r="AB78" s="146"/>
      <c r="AC78" s="146"/>
      <c r="AD78" s="146"/>
      <c r="AE78" s="146"/>
      <c r="AF78" s="146"/>
      <c r="AG78" s="146" t="s">
        <v>125</v>
      </c>
      <c r="AH78" s="146">
        <v>2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49"/>
      <c r="B79" s="150"/>
      <c r="C79" s="182" t="s">
        <v>198</v>
      </c>
      <c r="D79" s="154"/>
      <c r="E79" s="155">
        <v>-3.3624999999999998</v>
      </c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51"/>
      <c r="Q79" s="151"/>
      <c r="R79" s="151"/>
      <c r="S79" s="151"/>
      <c r="T79" s="151"/>
      <c r="U79" s="151"/>
      <c r="V79" s="151"/>
      <c r="W79" s="151"/>
      <c r="X79" s="151"/>
      <c r="Y79" s="146"/>
      <c r="Z79" s="146"/>
      <c r="AA79" s="146"/>
      <c r="AB79" s="146"/>
      <c r="AC79" s="146"/>
      <c r="AD79" s="146"/>
      <c r="AE79" s="146"/>
      <c r="AF79" s="146"/>
      <c r="AG79" s="146" t="s">
        <v>125</v>
      </c>
      <c r="AH79" s="146">
        <v>2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49"/>
      <c r="B80" s="150"/>
      <c r="C80" s="182" t="s">
        <v>199</v>
      </c>
      <c r="D80" s="154"/>
      <c r="E80" s="155">
        <v>-1.345</v>
      </c>
      <c r="F80" s="151"/>
      <c r="G80" s="151"/>
      <c r="H80" s="151"/>
      <c r="I80" s="151"/>
      <c r="J80" s="151"/>
      <c r="K80" s="151"/>
      <c r="L80" s="151"/>
      <c r="M80" s="151"/>
      <c r="N80" s="151"/>
      <c r="O80" s="151"/>
      <c r="P80" s="151"/>
      <c r="Q80" s="151"/>
      <c r="R80" s="151"/>
      <c r="S80" s="151"/>
      <c r="T80" s="151"/>
      <c r="U80" s="151"/>
      <c r="V80" s="151"/>
      <c r="W80" s="151"/>
      <c r="X80" s="151"/>
      <c r="Y80" s="146"/>
      <c r="Z80" s="146"/>
      <c r="AA80" s="146"/>
      <c r="AB80" s="146"/>
      <c r="AC80" s="146"/>
      <c r="AD80" s="146"/>
      <c r="AE80" s="146"/>
      <c r="AF80" s="146"/>
      <c r="AG80" s="146" t="s">
        <v>125</v>
      </c>
      <c r="AH80" s="146">
        <v>2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49"/>
      <c r="B81" s="150"/>
      <c r="C81" s="182" t="s">
        <v>200</v>
      </c>
      <c r="D81" s="154"/>
      <c r="E81" s="155">
        <v>-5.0599999999999996</v>
      </c>
      <c r="F81" s="151"/>
      <c r="G81" s="151"/>
      <c r="H81" s="151"/>
      <c r="I81" s="151"/>
      <c r="J81" s="151"/>
      <c r="K81" s="151"/>
      <c r="L81" s="151"/>
      <c r="M81" s="151"/>
      <c r="N81" s="151"/>
      <c r="O81" s="151"/>
      <c r="P81" s="151"/>
      <c r="Q81" s="151"/>
      <c r="R81" s="151"/>
      <c r="S81" s="151"/>
      <c r="T81" s="151"/>
      <c r="U81" s="151"/>
      <c r="V81" s="151"/>
      <c r="W81" s="151"/>
      <c r="X81" s="151"/>
      <c r="Y81" s="146"/>
      <c r="Z81" s="146"/>
      <c r="AA81" s="146"/>
      <c r="AB81" s="146"/>
      <c r="AC81" s="146"/>
      <c r="AD81" s="146"/>
      <c r="AE81" s="146"/>
      <c r="AF81" s="146"/>
      <c r="AG81" s="146" t="s">
        <v>125</v>
      </c>
      <c r="AH81" s="146">
        <v>2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ht="22.5" outlineLevel="1" x14ac:dyDescent="0.2">
      <c r="A82" s="149"/>
      <c r="B82" s="150"/>
      <c r="C82" s="182" t="s">
        <v>201</v>
      </c>
      <c r="D82" s="154"/>
      <c r="E82" s="155">
        <v>5.83</v>
      </c>
      <c r="F82" s="151"/>
      <c r="G82" s="151"/>
      <c r="H82" s="151"/>
      <c r="I82" s="151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51"/>
      <c r="V82" s="151"/>
      <c r="W82" s="151"/>
      <c r="X82" s="151"/>
      <c r="Y82" s="146"/>
      <c r="Z82" s="146"/>
      <c r="AA82" s="146"/>
      <c r="AB82" s="146"/>
      <c r="AC82" s="146"/>
      <c r="AD82" s="146"/>
      <c r="AE82" s="146"/>
      <c r="AF82" s="146"/>
      <c r="AG82" s="146" t="s">
        <v>125</v>
      </c>
      <c r="AH82" s="146">
        <v>2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49"/>
      <c r="B83" s="150"/>
      <c r="C83" s="183" t="s">
        <v>155</v>
      </c>
      <c r="D83" s="156"/>
      <c r="E83" s="157">
        <v>103.8715</v>
      </c>
      <c r="F83" s="151"/>
      <c r="G83" s="151"/>
      <c r="H83" s="151"/>
      <c r="I83" s="151"/>
      <c r="J83" s="151"/>
      <c r="K83" s="151"/>
      <c r="L83" s="151"/>
      <c r="M83" s="151"/>
      <c r="N83" s="151"/>
      <c r="O83" s="151"/>
      <c r="P83" s="151"/>
      <c r="Q83" s="151"/>
      <c r="R83" s="151"/>
      <c r="S83" s="151"/>
      <c r="T83" s="151"/>
      <c r="U83" s="151"/>
      <c r="V83" s="151"/>
      <c r="W83" s="151"/>
      <c r="X83" s="151"/>
      <c r="Y83" s="146"/>
      <c r="Z83" s="146"/>
      <c r="AA83" s="146"/>
      <c r="AB83" s="146"/>
      <c r="AC83" s="146"/>
      <c r="AD83" s="146"/>
      <c r="AE83" s="146"/>
      <c r="AF83" s="146"/>
      <c r="AG83" s="146" t="s">
        <v>125</v>
      </c>
      <c r="AH83" s="146">
        <v>3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49"/>
      <c r="B84" s="150"/>
      <c r="C84" s="181" t="s">
        <v>156</v>
      </c>
      <c r="D84" s="154"/>
      <c r="E84" s="155"/>
      <c r="F84" s="151"/>
      <c r="G84" s="151"/>
      <c r="H84" s="151"/>
      <c r="I84" s="151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46"/>
      <c r="Z84" s="146"/>
      <c r="AA84" s="146"/>
      <c r="AB84" s="146"/>
      <c r="AC84" s="146"/>
      <c r="AD84" s="146"/>
      <c r="AE84" s="146"/>
      <c r="AF84" s="146"/>
      <c r="AG84" s="146" t="s">
        <v>125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">
      <c r="A85" s="149"/>
      <c r="B85" s="150"/>
      <c r="C85" s="180" t="s">
        <v>202</v>
      </c>
      <c r="D85" s="152"/>
      <c r="E85" s="153">
        <v>51.935749999999999</v>
      </c>
      <c r="F85" s="151"/>
      <c r="G85" s="151"/>
      <c r="H85" s="151"/>
      <c r="I85" s="151"/>
      <c r="J85" s="151"/>
      <c r="K85" s="151"/>
      <c r="L85" s="151"/>
      <c r="M85" s="151"/>
      <c r="N85" s="151"/>
      <c r="O85" s="151"/>
      <c r="P85" s="151"/>
      <c r="Q85" s="151"/>
      <c r="R85" s="151"/>
      <c r="S85" s="151"/>
      <c r="T85" s="151"/>
      <c r="U85" s="151"/>
      <c r="V85" s="151"/>
      <c r="W85" s="151"/>
      <c r="X85" s="151"/>
      <c r="Y85" s="146"/>
      <c r="Z85" s="146"/>
      <c r="AA85" s="146"/>
      <c r="AB85" s="146"/>
      <c r="AC85" s="146"/>
      <c r="AD85" s="146"/>
      <c r="AE85" s="146"/>
      <c r="AF85" s="146"/>
      <c r="AG85" s="146" t="s">
        <v>125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 x14ac:dyDescent="0.2">
      <c r="A86" s="165">
        <v>17</v>
      </c>
      <c r="B86" s="166" t="s">
        <v>203</v>
      </c>
      <c r="C86" s="179" t="s">
        <v>204</v>
      </c>
      <c r="D86" s="167" t="s">
        <v>152</v>
      </c>
      <c r="E86" s="168">
        <v>88.935000000000002</v>
      </c>
      <c r="F86" s="169"/>
      <c r="G86" s="170"/>
      <c r="H86" s="151">
        <v>14.3</v>
      </c>
      <c r="I86" s="151">
        <f>ROUND(E86*H86,2)</f>
        <v>1271.77</v>
      </c>
      <c r="J86" s="151">
        <v>0</v>
      </c>
      <c r="K86" s="151">
        <f>ROUND(E86*J86,2)</f>
        <v>0</v>
      </c>
      <c r="L86" s="151">
        <v>21</v>
      </c>
      <c r="M86" s="151">
        <f>G86*(1+L86/100)</f>
        <v>0</v>
      </c>
      <c r="N86" s="151">
        <v>1E-4</v>
      </c>
      <c r="O86" s="151">
        <f>ROUND(E86*N86,2)</f>
        <v>0.01</v>
      </c>
      <c r="P86" s="151">
        <v>0</v>
      </c>
      <c r="Q86" s="151">
        <f>ROUND(E86*P86,2)</f>
        <v>0</v>
      </c>
      <c r="R86" s="151" t="s">
        <v>205</v>
      </c>
      <c r="S86" s="151" t="s">
        <v>120</v>
      </c>
      <c r="T86" s="151" t="s">
        <v>121</v>
      </c>
      <c r="U86" s="151">
        <v>0</v>
      </c>
      <c r="V86" s="151">
        <f>ROUND(E86*U86,2)</f>
        <v>0</v>
      </c>
      <c r="W86" s="151"/>
      <c r="X86" s="151" t="s">
        <v>206</v>
      </c>
      <c r="Y86" s="146"/>
      <c r="Z86" s="146"/>
      <c r="AA86" s="146"/>
      <c r="AB86" s="146"/>
      <c r="AC86" s="146"/>
      <c r="AD86" s="146"/>
      <c r="AE86" s="146"/>
      <c r="AF86" s="146"/>
      <c r="AG86" s="146" t="s">
        <v>207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">
      <c r="A87" s="149"/>
      <c r="B87" s="150"/>
      <c r="C87" s="181" t="s">
        <v>153</v>
      </c>
      <c r="D87" s="154"/>
      <c r="E87" s="155"/>
      <c r="F87" s="151"/>
      <c r="G87" s="151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46"/>
      <c r="Z87" s="146"/>
      <c r="AA87" s="146"/>
      <c r="AB87" s="146"/>
      <c r="AC87" s="146"/>
      <c r="AD87" s="146"/>
      <c r="AE87" s="146"/>
      <c r="AF87" s="146"/>
      <c r="AG87" s="146" t="s">
        <v>125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 x14ac:dyDescent="0.2">
      <c r="A88" s="149"/>
      <c r="B88" s="150"/>
      <c r="C88" s="182" t="s">
        <v>208</v>
      </c>
      <c r="D88" s="154"/>
      <c r="E88" s="155">
        <v>14</v>
      </c>
      <c r="F88" s="151"/>
      <c r="G88" s="151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51"/>
      <c r="W88" s="151"/>
      <c r="X88" s="151"/>
      <c r="Y88" s="146"/>
      <c r="Z88" s="146"/>
      <c r="AA88" s="146"/>
      <c r="AB88" s="146"/>
      <c r="AC88" s="146"/>
      <c r="AD88" s="146"/>
      <c r="AE88" s="146"/>
      <c r="AF88" s="146"/>
      <c r="AG88" s="146" t="s">
        <v>125</v>
      </c>
      <c r="AH88" s="146">
        <v>2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">
      <c r="A89" s="149"/>
      <c r="B89" s="150"/>
      <c r="C89" s="182" t="s">
        <v>154</v>
      </c>
      <c r="D89" s="154"/>
      <c r="E89" s="155">
        <v>30.45</v>
      </c>
      <c r="F89" s="151"/>
      <c r="G89" s="151"/>
      <c r="H89" s="151"/>
      <c r="I89" s="151"/>
      <c r="J89" s="151"/>
      <c r="K89" s="151"/>
      <c r="L89" s="151"/>
      <c r="M89" s="151"/>
      <c r="N89" s="151"/>
      <c r="O89" s="151"/>
      <c r="P89" s="151"/>
      <c r="Q89" s="151"/>
      <c r="R89" s="151"/>
      <c r="S89" s="151"/>
      <c r="T89" s="151"/>
      <c r="U89" s="151"/>
      <c r="V89" s="151"/>
      <c r="W89" s="151"/>
      <c r="X89" s="151"/>
      <c r="Y89" s="146"/>
      <c r="Z89" s="146"/>
      <c r="AA89" s="146"/>
      <c r="AB89" s="146"/>
      <c r="AC89" s="146"/>
      <c r="AD89" s="146"/>
      <c r="AE89" s="146"/>
      <c r="AF89" s="146"/>
      <c r="AG89" s="146" t="s">
        <v>125</v>
      </c>
      <c r="AH89" s="146">
        <v>2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 x14ac:dyDescent="0.2">
      <c r="A90" s="149"/>
      <c r="B90" s="150"/>
      <c r="C90" s="182" t="s">
        <v>209</v>
      </c>
      <c r="D90" s="154"/>
      <c r="E90" s="155">
        <v>36.4</v>
      </c>
      <c r="F90" s="151"/>
      <c r="G90" s="151"/>
      <c r="H90" s="151"/>
      <c r="I90" s="151"/>
      <c r="J90" s="151"/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51"/>
      <c r="W90" s="151"/>
      <c r="X90" s="151"/>
      <c r="Y90" s="146"/>
      <c r="Z90" s="146"/>
      <c r="AA90" s="146"/>
      <c r="AB90" s="146"/>
      <c r="AC90" s="146"/>
      <c r="AD90" s="146"/>
      <c r="AE90" s="146"/>
      <c r="AF90" s="146"/>
      <c r="AG90" s="146" t="s">
        <v>125</v>
      </c>
      <c r="AH90" s="146">
        <v>2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49"/>
      <c r="B91" s="150"/>
      <c r="C91" s="183" t="s">
        <v>155</v>
      </c>
      <c r="D91" s="156"/>
      <c r="E91" s="157">
        <v>80.849999999999994</v>
      </c>
      <c r="F91" s="151"/>
      <c r="G91" s="151"/>
      <c r="H91" s="151"/>
      <c r="I91" s="151"/>
      <c r="J91" s="151"/>
      <c r="K91" s="151"/>
      <c r="L91" s="151"/>
      <c r="M91" s="151"/>
      <c r="N91" s="151"/>
      <c r="O91" s="151"/>
      <c r="P91" s="151"/>
      <c r="Q91" s="151"/>
      <c r="R91" s="151"/>
      <c r="S91" s="151"/>
      <c r="T91" s="151"/>
      <c r="U91" s="151"/>
      <c r="V91" s="151"/>
      <c r="W91" s="151"/>
      <c r="X91" s="151"/>
      <c r="Y91" s="146"/>
      <c r="Z91" s="146"/>
      <c r="AA91" s="146"/>
      <c r="AB91" s="146"/>
      <c r="AC91" s="146"/>
      <c r="AD91" s="146"/>
      <c r="AE91" s="146"/>
      <c r="AF91" s="146"/>
      <c r="AG91" s="146" t="s">
        <v>125</v>
      </c>
      <c r="AH91" s="146">
        <v>3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49"/>
      <c r="B92" s="150"/>
      <c r="C92" s="181" t="s">
        <v>156</v>
      </c>
      <c r="D92" s="154"/>
      <c r="E92" s="155"/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51"/>
      <c r="W92" s="151"/>
      <c r="X92" s="151"/>
      <c r="Y92" s="146"/>
      <c r="Z92" s="146"/>
      <c r="AA92" s="146"/>
      <c r="AB92" s="146"/>
      <c r="AC92" s="146"/>
      <c r="AD92" s="146"/>
      <c r="AE92" s="146"/>
      <c r="AF92" s="146"/>
      <c r="AG92" s="146" t="s">
        <v>125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49"/>
      <c r="B93" s="150"/>
      <c r="C93" s="180" t="s">
        <v>210</v>
      </c>
      <c r="D93" s="152"/>
      <c r="E93" s="153">
        <v>88.935000000000002</v>
      </c>
      <c r="F93" s="151"/>
      <c r="G93" s="151"/>
      <c r="H93" s="151"/>
      <c r="I93" s="151"/>
      <c r="J93" s="151"/>
      <c r="K93" s="151"/>
      <c r="L93" s="151"/>
      <c r="M93" s="151"/>
      <c r="N93" s="151"/>
      <c r="O93" s="151"/>
      <c r="P93" s="151"/>
      <c r="Q93" s="151"/>
      <c r="R93" s="151"/>
      <c r="S93" s="151"/>
      <c r="T93" s="151"/>
      <c r="U93" s="151"/>
      <c r="V93" s="151"/>
      <c r="W93" s="151"/>
      <c r="X93" s="151"/>
      <c r="Y93" s="146"/>
      <c r="Z93" s="146"/>
      <c r="AA93" s="146"/>
      <c r="AB93" s="146"/>
      <c r="AC93" s="146"/>
      <c r="AD93" s="146"/>
      <c r="AE93" s="146"/>
      <c r="AF93" s="146"/>
      <c r="AG93" s="146" t="s">
        <v>125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x14ac:dyDescent="0.2">
      <c r="A94" s="159" t="s">
        <v>115</v>
      </c>
      <c r="B94" s="160" t="s">
        <v>63</v>
      </c>
      <c r="C94" s="178" t="s">
        <v>64</v>
      </c>
      <c r="D94" s="161"/>
      <c r="E94" s="162"/>
      <c r="F94" s="163"/>
      <c r="G94" s="164"/>
      <c r="H94" s="158"/>
      <c r="I94" s="158">
        <f>SUM(I95:I101)</f>
        <v>0</v>
      </c>
      <c r="J94" s="158"/>
      <c r="K94" s="158">
        <f>SUM(K95:K101)</f>
        <v>48153.689999999995</v>
      </c>
      <c r="L94" s="158"/>
      <c r="M94" s="158">
        <f>SUM(M95:M101)</f>
        <v>0</v>
      </c>
      <c r="N94" s="158"/>
      <c r="O94" s="158">
        <f>SUM(O95:O101)</f>
        <v>0</v>
      </c>
      <c r="P94" s="158"/>
      <c r="Q94" s="158">
        <f>SUM(Q95:Q101)</f>
        <v>0</v>
      </c>
      <c r="R94" s="158"/>
      <c r="S94" s="158"/>
      <c r="T94" s="158"/>
      <c r="U94" s="158"/>
      <c r="V94" s="158">
        <f>SUM(V95:V101)</f>
        <v>39.18</v>
      </c>
      <c r="W94" s="158"/>
      <c r="X94" s="158"/>
      <c r="AG94" t="s">
        <v>116</v>
      </c>
    </row>
    <row r="95" spans="1:60" ht="22.5" outlineLevel="1" x14ac:dyDescent="0.2">
      <c r="A95" s="165">
        <v>18</v>
      </c>
      <c r="B95" s="166" t="s">
        <v>211</v>
      </c>
      <c r="C95" s="179" t="s">
        <v>212</v>
      </c>
      <c r="D95" s="167" t="s">
        <v>119</v>
      </c>
      <c r="E95" s="168">
        <v>198.9</v>
      </c>
      <c r="F95" s="169"/>
      <c r="G95" s="170"/>
      <c r="H95" s="151">
        <v>0</v>
      </c>
      <c r="I95" s="151">
        <f>ROUND(E95*H95,2)</f>
        <v>0</v>
      </c>
      <c r="J95" s="151">
        <v>48.3</v>
      </c>
      <c r="K95" s="151">
        <f>ROUND(E95*J95,2)</f>
        <v>9606.8700000000008</v>
      </c>
      <c r="L95" s="151">
        <v>21</v>
      </c>
      <c r="M95" s="151">
        <f>G95*(1+L95/100)</f>
        <v>0</v>
      </c>
      <c r="N95" s="151">
        <v>0</v>
      </c>
      <c r="O95" s="151">
        <f>ROUND(E95*N95,2)</f>
        <v>0</v>
      </c>
      <c r="P95" s="151">
        <v>0</v>
      </c>
      <c r="Q95" s="151">
        <f>ROUND(E95*P95,2)</f>
        <v>0</v>
      </c>
      <c r="R95" s="151"/>
      <c r="S95" s="151" t="s">
        <v>120</v>
      </c>
      <c r="T95" s="151" t="s">
        <v>121</v>
      </c>
      <c r="U95" s="151">
        <v>0.11700000000000001</v>
      </c>
      <c r="V95" s="151">
        <f>ROUND(E95*U95,2)</f>
        <v>23.27</v>
      </c>
      <c r="W95" s="151"/>
      <c r="X95" s="151" t="s">
        <v>122</v>
      </c>
      <c r="Y95" s="146"/>
      <c r="Z95" s="146"/>
      <c r="AA95" s="146"/>
      <c r="AB95" s="146"/>
      <c r="AC95" s="146"/>
      <c r="AD95" s="146"/>
      <c r="AE95" s="146"/>
      <c r="AF95" s="146"/>
      <c r="AG95" s="146" t="s">
        <v>123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">
      <c r="A96" s="149"/>
      <c r="B96" s="150"/>
      <c r="C96" s="244" t="s">
        <v>213</v>
      </c>
      <c r="D96" s="245"/>
      <c r="E96" s="245"/>
      <c r="F96" s="245"/>
      <c r="G96" s="245"/>
      <c r="H96" s="151"/>
      <c r="I96" s="151"/>
      <c r="J96" s="151"/>
      <c r="K96" s="151"/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46"/>
      <c r="Z96" s="146"/>
      <c r="AA96" s="146"/>
      <c r="AB96" s="146"/>
      <c r="AC96" s="146"/>
      <c r="AD96" s="146"/>
      <c r="AE96" s="146"/>
      <c r="AF96" s="146"/>
      <c r="AG96" s="146" t="s">
        <v>172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 x14ac:dyDescent="0.2">
      <c r="A97" s="149"/>
      <c r="B97" s="150"/>
      <c r="C97" s="180" t="s">
        <v>214</v>
      </c>
      <c r="D97" s="152"/>
      <c r="E97" s="153">
        <v>198.9</v>
      </c>
      <c r="F97" s="151"/>
      <c r="G97" s="151"/>
      <c r="H97" s="151"/>
      <c r="I97" s="151"/>
      <c r="J97" s="151"/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46"/>
      <c r="Z97" s="146"/>
      <c r="AA97" s="146"/>
      <c r="AB97" s="146"/>
      <c r="AC97" s="146"/>
      <c r="AD97" s="146"/>
      <c r="AE97" s="146"/>
      <c r="AF97" s="146"/>
      <c r="AG97" s="146" t="s">
        <v>125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22.5" outlineLevel="1" x14ac:dyDescent="0.2">
      <c r="A98" s="165">
        <v>19</v>
      </c>
      <c r="B98" s="166" t="s">
        <v>215</v>
      </c>
      <c r="C98" s="179" t="s">
        <v>216</v>
      </c>
      <c r="D98" s="167" t="s">
        <v>119</v>
      </c>
      <c r="E98" s="168">
        <v>596.70000000000005</v>
      </c>
      <c r="F98" s="169"/>
      <c r="G98" s="170"/>
      <c r="H98" s="151">
        <v>0</v>
      </c>
      <c r="I98" s="151">
        <f>ROUND(E98*H98,2)</f>
        <v>0</v>
      </c>
      <c r="J98" s="151">
        <v>53.6</v>
      </c>
      <c r="K98" s="151">
        <f>ROUND(E98*J98,2)</f>
        <v>31983.119999999999</v>
      </c>
      <c r="L98" s="151">
        <v>21</v>
      </c>
      <c r="M98" s="151">
        <f>G98*(1+L98/100)</f>
        <v>0</v>
      </c>
      <c r="N98" s="151">
        <v>0</v>
      </c>
      <c r="O98" s="151">
        <f>ROUND(E98*N98,2)</f>
        <v>0</v>
      </c>
      <c r="P98" s="151">
        <v>0</v>
      </c>
      <c r="Q98" s="151">
        <f>ROUND(E98*P98,2)</f>
        <v>0</v>
      </c>
      <c r="R98" s="151"/>
      <c r="S98" s="151" t="s">
        <v>120</v>
      </c>
      <c r="T98" s="151" t="s">
        <v>121</v>
      </c>
      <c r="U98" s="151">
        <v>0</v>
      </c>
      <c r="V98" s="151">
        <f>ROUND(E98*U98,2)</f>
        <v>0</v>
      </c>
      <c r="W98" s="151"/>
      <c r="X98" s="151" t="s">
        <v>122</v>
      </c>
      <c r="Y98" s="146"/>
      <c r="Z98" s="146"/>
      <c r="AA98" s="146"/>
      <c r="AB98" s="146"/>
      <c r="AC98" s="146"/>
      <c r="AD98" s="146"/>
      <c r="AE98" s="146"/>
      <c r="AF98" s="146"/>
      <c r="AG98" s="146" t="s">
        <v>123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">
      <c r="A99" s="149"/>
      <c r="B99" s="150"/>
      <c r="C99" s="180" t="s">
        <v>217</v>
      </c>
      <c r="D99" s="152"/>
      <c r="E99" s="153">
        <v>596.70000000000005</v>
      </c>
      <c r="F99" s="151"/>
      <c r="G99" s="151"/>
      <c r="H99" s="151"/>
      <c r="I99" s="151"/>
      <c r="J99" s="151"/>
      <c r="K99" s="151"/>
      <c r="L99" s="151"/>
      <c r="M99" s="151"/>
      <c r="N99" s="151"/>
      <c r="O99" s="151"/>
      <c r="P99" s="151"/>
      <c r="Q99" s="151"/>
      <c r="R99" s="151"/>
      <c r="S99" s="151"/>
      <c r="T99" s="151"/>
      <c r="U99" s="151"/>
      <c r="V99" s="151"/>
      <c r="W99" s="151"/>
      <c r="X99" s="151"/>
      <c r="Y99" s="146"/>
      <c r="Z99" s="146"/>
      <c r="AA99" s="146"/>
      <c r="AB99" s="146"/>
      <c r="AC99" s="146"/>
      <c r="AD99" s="146"/>
      <c r="AE99" s="146"/>
      <c r="AF99" s="146"/>
      <c r="AG99" s="146" t="s">
        <v>125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22.5" outlineLevel="1" x14ac:dyDescent="0.2">
      <c r="A100" s="165">
        <v>20</v>
      </c>
      <c r="B100" s="166" t="s">
        <v>218</v>
      </c>
      <c r="C100" s="179" t="s">
        <v>219</v>
      </c>
      <c r="D100" s="167" t="s">
        <v>119</v>
      </c>
      <c r="E100" s="168">
        <v>198.9</v>
      </c>
      <c r="F100" s="169"/>
      <c r="G100" s="170"/>
      <c r="H100" s="151">
        <v>0</v>
      </c>
      <c r="I100" s="151">
        <f>ROUND(E100*H100,2)</f>
        <v>0</v>
      </c>
      <c r="J100" s="151">
        <v>33</v>
      </c>
      <c r="K100" s="151">
        <f>ROUND(E100*J100,2)</f>
        <v>6563.7</v>
      </c>
      <c r="L100" s="151">
        <v>21</v>
      </c>
      <c r="M100" s="151">
        <f>G100*(1+L100/100)</f>
        <v>0</v>
      </c>
      <c r="N100" s="151">
        <v>0</v>
      </c>
      <c r="O100" s="151">
        <f>ROUND(E100*N100,2)</f>
        <v>0</v>
      </c>
      <c r="P100" s="151">
        <v>0</v>
      </c>
      <c r="Q100" s="151">
        <f>ROUND(E100*P100,2)</f>
        <v>0</v>
      </c>
      <c r="R100" s="151"/>
      <c r="S100" s="151" t="s">
        <v>120</v>
      </c>
      <c r="T100" s="151" t="s">
        <v>121</v>
      </c>
      <c r="U100" s="151">
        <v>0.08</v>
      </c>
      <c r="V100" s="151">
        <f>ROUND(E100*U100,2)</f>
        <v>15.91</v>
      </c>
      <c r="W100" s="151"/>
      <c r="X100" s="151" t="s">
        <v>122</v>
      </c>
      <c r="Y100" s="146"/>
      <c r="Z100" s="146"/>
      <c r="AA100" s="146"/>
      <c r="AB100" s="146"/>
      <c r="AC100" s="146"/>
      <c r="AD100" s="146"/>
      <c r="AE100" s="146"/>
      <c r="AF100" s="146"/>
      <c r="AG100" s="146" t="s">
        <v>123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49"/>
      <c r="B101" s="150"/>
      <c r="C101" s="180" t="s">
        <v>214</v>
      </c>
      <c r="D101" s="152"/>
      <c r="E101" s="153">
        <v>198.9</v>
      </c>
      <c r="F101" s="151"/>
      <c r="G101" s="151"/>
      <c r="H101" s="151"/>
      <c r="I101" s="151"/>
      <c r="J101" s="151"/>
      <c r="K101" s="151"/>
      <c r="L101" s="151"/>
      <c r="M101" s="151"/>
      <c r="N101" s="151"/>
      <c r="O101" s="151"/>
      <c r="P101" s="151"/>
      <c r="Q101" s="151"/>
      <c r="R101" s="151"/>
      <c r="S101" s="151"/>
      <c r="T101" s="151"/>
      <c r="U101" s="151"/>
      <c r="V101" s="151"/>
      <c r="W101" s="151"/>
      <c r="X101" s="151"/>
      <c r="Y101" s="146"/>
      <c r="Z101" s="146"/>
      <c r="AA101" s="146"/>
      <c r="AB101" s="146"/>
      <c r="AC101" s="146"/>
      <c r="AD101" s="146"/>
      <c r="AE101" s="146"/>
      <c r="AF101" s="146"/>
      <c r="AG101" s="146" t="s">
        <v>125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ht="25.5" x14ac:dyDescent="0.2">
      <c r="A102" s="159" t="s">
        <v>115</v>
      </c>
      <c r="B102" s="160" t="s">
        <v>65</v>
      </c>
      <c r="C102" s="178" t="s">
        <v>66</v>
      </c>
      <c r="D102" s="161"/>
      <c r="E102" s="162"/>
      <c r="F102" s="163"/>
      <c r="G102" s="164"/>
      <c r="H102" s="158"/>
      <c r="I102" s="158">
        <f>SUM(I103:I116)</f>
        <v>8102.2699999999995</v>
      </c>
      <c r="J102" s="158"/>
      <c r="K102" s="158">
        <f>SUM(K103:K116)</f>
        <v>63286</v>
      </c>
      <c r="L102" s="158"/>
      <c r="M102" s="158">
        <f>SUM(M103:M116)</f>
        <v>0</v>
      </c>
      <c r="N102" s="158"/>
      <c r="O102" s="158">
        <f>SUM(O103:O116)</f>
        <v>0</v>
      </c>
      <c r="P102" s="158"/>
      <c r="Q102" s="158">
        <f>SUM(Q103:Q116)</f>
        <v>0</v>
      </c>
      <c r="R102" s="158"/>
      <c r="S102" s="158"/>
      <c r="T102" s="158"/>
      <c r="U102" s="158"/>
      <c r="V102" s="158">
        <f>SUM(V103:V116)</f>
        <v>35.42</v>
      </c>
      <c r="W102" s="158"/>
      <c r="X102" s="158"/>
      <c r="AG102" t="s">
        <v>116</v>
      </c>
    </row>
    <row r="103" spans="1:60" outlineLevel="1" x14ac:dyDescent="0.2">
      <c r="A103" s="165">
        <v>21</v>
      </c>
      <c r="B103" s="166" t="s">
        <v>220</v>
      </c>
      <c r="C103" s="179" t="s">
        <v>221</v>
      </c>
      <c r="D103" s="167" t="s">
        <v>119</v>
      </c>
      <c r="E103" s="168">
        <v>64.66</v>
      </c>
      <c r="F103" s="169"/>
      <c r="G103" s="170"/>
      <c r="H103" s="151">
        <v>1.44</v>
      </c>
      <c r="I103" s="151">
        <f>ROUND(E103*H103,2)</f>
        <v>93.11</v>
      </c>
      <c r="J103" s="151">
        <v>117.06</v>
      </c>
      <c r="K103" s="151">
        <f>ROUND(E103*J103,2)</f>
        <v>7569.1</v>
      </c>
      <c r="L103" s="151">
        <v>21</v>
      </c>
      <c r="M103" s="151">
        <f>G103*(1+L103/100)</f>
        <v>0</v>
      </c>
      <c r="N103" s="151">
        <v>4.0000000000000003E-5</v>
      </c>
      <c r="O103" s="151">
        <f>ROUND(E103*N103,2)</f>
        <v>0</v>
      </c>
      <c r="P103" s="151">
        <v>0</v>
      </c>
      <c r="Q103" s="151">
        <f>ROUND(E103*P103,2)</f>
        <v>0</v>
      </c>
      <c r="R103" s="151"/>
      <c r="S103" s="151" t="s">
        <v>120</v>
      </c>
      <c r="T103" s="151" t="s">
        <v>121</v>
      </c>
      <c r="U103" s="151">
        <v>0.308</v>
      </c>
      <c r="V103" s="151">
        <f>ROUND(E103*U103,2)</f>
        <v>19.920000000000002</v>
      </c>
      <c r="W103" s="151"/>
      <c r="X103" s="151" t="s">
        <v>122</v>
      </c>
      <c r="Y103" s="146"/>
      <c r="Z103" s="146"/>
      <c r="AA103" s="146"/>
      <c r="AB103" s="146"/>
      <c r="AC103" s="146"/>
      <c r="AD103" s="146"/>
      <c r="AE103" s="146"/>
      <c r="AF103" s="146"/>
      <c r="AG103" s="146" t="s">
        <v>123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49"/>
      <c r="B104" s="150"/>
      <c r="C104" s="180" t="s">
        <v>222</v>
      </c>
      <c r="D104" s="152"/>
      <c r="E104" s="153">
        <v>64.66</v>
      </c>
      <c r="F104" s="151"/>
      <c r="G104" s="151"/>
      <c r="H104" s="151"/>
      <c r="I104" s="151"/>
      <c r="J104" s="151"/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51"/>
      <c r="X104" s="151"/>
      <c r="Y104" s="146"/>
      <c r="Z104" s="146"/>
      <c r="AA104" s="146"/>
      <c r="AB104" s="146"/>
      <c r="AC104" s="146"/>
      <c r="AD104" s="146"/>
      <c r="AE104" s="146"/>
      <c r="AF104" s="146"/>
      <c r="AG104" s="146" t="s">
        <v>125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 x14ac:dyDescent="0.2">
      <c r="A105" s="165">
        <v>22</v>
      </c>
      <c r="B105" s="166" t="s">
        <v>223</v>
      </c>
      <c r="C105" s="179" t="s">
        <v>224</v>
      </c>
      <c r="D105" s="167" t="s">
        <v>225</v>
      </c>
      <c r="E105" s="168">
        <v>124</v>
      </c>
      <c r="F105" s="169"/>
      <c r="G105" s="170"/>
      <c r="H105" s="151">
        <v>64.59</v>
      </c>
      <c r="I105" s="151">
        <f>ROUND(E105*H105,2)</f>
        <v>8009.16</v>
      </c>
      <c r="J105" s="151">
        <v>61.41</v>
      </c>
      <c r="K105" s="151">
        <f>ROUND(E105*J105,2)</f>
        <v>7614.84</v>
      </c>
      <c r="L105" s="151">
        <v>21</v>
      </c>
      <c r="M105" s="151">
        <f>G105*(1+L105/100)</f>
        <v>0</v>
      </c>
      <c r="N105" s="151">
        <v>2.0000000000000002E-5</v>
      </c>
      <c r="O105" s="151">
        <f>ROUND(E105*N105,2)</f>
        <v>0</v>
      </c>
      <c r="P105" s="151">
        <v>0</v>
      </c>
      <c r="Q105" s="151">
        <f>ROUND(E105*P105,2)</f>
        <v>0</v>
      </c>
      <c r="R105" s="151"/>
      <c r="S105" s="151" t="s">
        <v>120</v>
      </c>
      <c r="T105" s="151" t="s">
        <v>121</v>
      </c>
      <c r="U105" s="151">
        <v>0.125</v>
      </c>
      <c r="V105" s="151">
        <f>ROUND(E105*U105,2)</f>
        <v>15.5</v>
      </c>
      <c r="W105" s="151"/>
      <c r="X105" s="151" t="s">
        <v>122</v>
      </c>
      <c r="Y105" s="146"/>
      <c r="Z105" s="146"/>
      <c r="AA105" s="146"/>
      <c r="AB105" s="146"/>
      <c r="AC105" s="146"/>
      <c r="AD105" s="146"/>
      <c r="AE105" s="146"/>
      <c r="AF105" s="146"/>
      <c r="AG105" s="146" t="s">
        <v>123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">
      <c r="A106" s="149"/>
      <c r="B106" s="150"/>
      <c r="C106" s="180" t="s">
        <v>226</v>
      </c>
      <c r="D106" s="152"/>
      <c r="E106" s="153">
        <v>120</v>
      </c>
      <c r="F106" s="151"/>
      <c r="G106" s="151"/>
      <c r="H106" s="151"/>
      <c r="I106" s="151"/>
      <c r="J106" s="151"/>
      <c r="K106" s="151"/>
      <c r="L106" s="151"/>
      <c r="M106" s="151"/>
      <c r="N106" s="151"/>
      <c r="O106" s="151"/>
      <c r="P106" s="151"/>
      <c r="Q106" s="151"/>
      <c r="R106" s="151"/>
      <c r="S106" s="151"/>
      <c r="T106" s="151"/>
      <c r="U106" s="151"/>
      <c r="V106" s="151"/>
      <c r="W106" s="151"/>
      <c r="X106" s="151"/>
      <c r="Y106" s="146"/>
      <c r="Z106" s="146"/>
      <c r="AA106" s="146"/>
      <c r="AB106" s="146"/>
      <c r="AC106" s="146"/>
      <c r="AD106" s="146"/>
      <c r="AE106" s="146"/>
      <c r="AF106" s="146"/>
      <c r="AG106" s="146" t="s">
        <v>125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">
      <c r="A107" s="149"/>
      <c r="B107" s="150"/>
      <c r="C107" s="180" t="s">
        <v>227</v>
      </c>
      <c r="D107" s="152"/>
      <c r="E107" s="153">
        <v>4</v>
      </c>
      <c r="F107" s="151"/>
      <c r="G107" s="151"/>
      <c r="H107" s="151"/>
      <c r="I107" s="151"/>
      <c r="J107" s="151"/>
      <c r="K107" s="151"/>
      <c r="L107" s="151"/>
      <c r="M107" s="151"/>
      <c r="N107" s="151"/>
      <c r="O107" s="151"/>
      <c r="P107" s="151"/>
      <c r="Q107" s="151"/>
      <c r="R107" s="151"/>
      <c r="S107" s="151"/>
      <c r="T107" s="151"/>
      <c r="U107" s="151"/>
      <c r="V107" s="151"/>
      <c r="W107" s="151"/>
      <c r="X107" s="151"/>
      <c r="Y107" s="146"/>
      <c r="Z107" s="146"/>
      <c r="AA107" s="146"/>
      <c r="AB107" s="146"/>
      <c r="AC107" s="146"/>
      <c r="AD107" s="146"/>
      <c r="AE107" s="146"/>
      <c r="AF107" s="146"/>
      <c r="AG107" s="146" t="s">
        <v>125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56.25" outlineLevel="1" x14ac:dyDescent="0.2">
      <c r="A108" s="165">
        <v>23</v>
      </c>
      <c r="B108" s="166" t="s">
        <v>228</v>
      </c>
      <c r="C108" s="179" t="s">
        <v>229</v>
      </c>
      <c r="D108" s="167" t="s">
        <v>119</v>
      </c>
      <c r="E108" s="168">
        <v>42.6584</v>
      </c>
      <c r="F108" s="169"/>
      <c r="G108" s="170"/>
      <c r="H108" s="151">
        <v>0</v>
      </c>
      <c r="I108" s="151">
        <f>ROUND(E108*H108,2)</f>
        <v>0</v>
      </c>
      <c r="J108" s="151">
        <v>960</v>
      </c>
      <c r="K108" s="151">
        <f>ROUND(E108*J108,2)</f>
        <v>40952.06</v>
      </c>
      <c r="L108" s="151">
        <v>21</v>
      </c>
      <c r="M108" s="151">
        <f>G108*(1+L108/100)</f>
        <v>0</v>
      </c>
      <c r="N108" s="151">
        <v>0</v>
      </c>
      <c r="O108" s="151">
        <f>ROUND(E108*N108,2)</f>
        <v>0</v>
      </c>
      <c r="P108" s="151">
        <v>0</v>
      </c>
      <c r="Q108" s="151">
        <f>ROUND(E108*P108,2)</f>
        <v>0</v>
      </c>
      <c r="R108" s="151"/>
      <c r="S108" s="151" t="s">
        <v>230</v>
      </c>
      <c r="T108" s="151" t="s">
        <v>231</v>
      </c>
      <c r="U108" s="151">
        <v>0</v>
      </c>
      <c r="V108" s="151">
        <f>ROUND(E108*U108,2)</f>
        <v>0</v>
      </c>
      <c r="W108" s="151"/>
      <c r="X108" s="151" t="s">
        <v>122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123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49"/>
      <c r="B109" s="150"/>
      <c r="C109" s="180" t="s">
        <v>232</v>
      </c>
      <c r="D109" s="152"/>
      <c r="E109" s="153">
        <v>11.79</v>
      </c>
      <c r="F109" s="151"/>
      <c r="G109" s="151"/>
      <c r="H109" s="151"/>
      <c r="I109" s="151"/>
      <c r="J109" s="151"/>
      <c r="K109" s="151"/>
      <c r="L109" s="151"/>
      <c r="M109" s="151"/>
      <c r="N109" s="151"/>
      <c r="O109" s="151"/>
      <c r="P109" s="151"/>
      <c r="Q109" s="151"/>
      <c r="R109" s="151"/>
      <c r="S109" s="151"/>
      <c r="T109" s="151"/>
      <c r="U109" s="151"/>
      <c r="V109" s="151"/>
      <c r="W109" s="151"/>
      <c r="X109" s="151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125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49"/>
      <c r="B110" s="150"/>
      <c r="C110" s="180" t="s">
        <v>233</v>
      </c>
      <c r="D110" s="152"/>
      <c r="E110" s="153">
        <v>10.65</v>
      </c>
      <c r="F110" s="151"/>
      <c r="G110" s="151"/>
      <c r="H110" s="151"/>
      <c r="I110" s="151"/>
      <c r="J110" s="151"/>
      <c r="K110" s="151"/>
      <c r="L110" s="151"/>
      <c r="M110" s="151"/>
      <c r="N110" s="151"/>
      <c r="O110" s="151"/>
      <c r="P110" s="151"/>
      <c r="Q110" s="151"/>
      <c r="R110" s="151"/>
      <c r="S110" s="151"/>
      <c r="T110" s="151"/>
      <c r="U110" s="151"/>
      <c r="V110" s="151"/>
      <c r="W110" s="151"/>
      <c r="X110" s="151"/>
      <c r="Y110" s="146"/>
      <c r="Z110" s="146"/>
      <c r="AA110" s="146"/>
      <c r="AB110" s="146"/>
      <c r="AC110" s="146"/>
      <c r="AD110" s="146"/>
      <c r="AE110" s="146"/>
      <c r="AF110" s="146"/>
      <c r="AG110" s="146" t="s">
        <v>125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">
      <c r="A111" s="149"/>
      <c r="B111" s="150"/>
      <c r="C111" s="180" t="s">
        <v>234</v>
      </c>
      <c r="D111" s="152"/>
      <c r="E111" s="153">
        <v>1.5</v>
      </c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46"/>
      <c r="Z111" s="146"/>
      <c r="AA111" s="146"/>
      <c r="AB111" s="146"/>
      <c r="AC111" s="146"/>
      <c r="AD111" s="146"/>
      <c r="AE111" s="146"/>
      <c r="AF111" s="146"/>
      <c r="AG111" s="146" t="s">
        <v>125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49"/>
      <c r="B112" s="150"/>
      <c r="C112" s="180" t="s">
        <v>235</v>
      </c>
      <c r="D112" s="152"/>
      <c r="E112" s="153">
        <v>26.8</v>
      </c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51"/>
      <c r="R112" s="151"/>
      <c r="S112" s="151"/>
      <c r="T112" s="151"/>
      <c r="U112" s="151"/>
      <c r="V112" s="151"/>
      <c r="W112" s="151"/>
      <c r="X112" s="151"/>
      <c r="Y112" s="146"/>
      <c r="Z112" s="146"/>
      <c r="AA112" s="146"/>
      <c r="AB112" s="146"/>
      <c r="AC112" s="146"/>
      <c r="AD112" s="146"/>
      <c r="AE112" s="146"/>
      <c r="AF112" s="146"/>
      <c r="AG112" s="146" t="s">
        <v>125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49"/>
      <c r="B113" s="150"/>
      <c r="C113" s="180" t="s">
        <v>236</v>
      </c>
      <c r="D113" s="152"/>
      <c r="E113" s="153">
        <v>-8.2416</v>
      </c>
      <c r="F113" s="151"/>
      <c r="G113" s="151"/>
      <c r="H113" s="151"/>
      <c r="I113" s="151"/>
      <c r="J113" s="151"/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51"/>
      <c r="X113" s="151"/>
      <c r="Y113" s="146"/>
      <c r="Z113" s="146"/>
      <c r="AA113" s="146"/>
      <c r="AB113" s="146"/>
      <c r="AC113" s="146"/>
      <c r="AD113" s="146"/>
      <c r="AE113" s="146"/>
      <c r="AF113" s="146"/>
      <c r="AG113" s="146" t="s">
        <v>125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">
      <c r="A114" s="149"/>
      <c r="B114" s="150"/>
      <c r="C114" s="180" t="s">
        <v>237</v>
      </c>
      <c r="D114" s="152"/>
      <c r="E114" s="153">
        <v>0.16</v>
      </c>
      <c r="F114" s="151"/>
      <c r="G114" s="151"/>
      <c r="H114" s="151"/>
      <c r="I114" s="151"/>
      <c r="J114" s="151"/>
      <c r="K114" s="151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51"/>
      <c r="W114" s="151"/>
      <c r="X114" s="151"/>
      <c r="Y114" s="146"/>
      <c r="Z114" s="146"/>
      <c r="AA114" s="146"/>
      <c r="AB114" s="146"/>
      <c r="AC114" s="146"/>
      <c r="AD114" s="146"/>
      <c r="AE114" s="146"/>
      <c r="AF114" s="146"/>
      <c r="AG114" s="146" t="s">
        <v>125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 x14ac:dyDescent="0.2">
      <c r="A115" s="171">
        <v>24</v>
      </c>
      <c r="B115" s="172" t="s">
        <v>238</v>
      </c>
      <c r="C115" s="184" t="s">
        <v>239</v>
      </c>
      <c r="D115" s="173" t="s">
        <v>225</v>
      </c>
      <c r="E115" s="174">
        <v>1</v>
      </c>
      <c r="F115" s="175"/>
      <c r="G115" s="176"/>
      <c r="H115" s="151">
        <v>0</v>
      </c>
      <c r="I115" s="151">
        <f>ROUND(E115*H115,2)</f>
        <v>0</v>
      </c>
      <c r="J115" s="151">
        <v>950</v>
      </c>
      <c r="K115" s="151">
        <f>ROUND(E115*J115,2)</f>
        <v>950</v>
      </c>
      <c r="L115" s="151">
        <v>21</v>
      </c>
      <c r="M115" s="151">
        <f>G115*(1+L115/100)</f>
        <v>0</v>
      </c>
      <c r="N115" s="151">
        <v>0</v>
      </c>
      <c r="O115" s="151">
        <f>ROUND(E115*N115,2)</f>
        <v>0</v>
      </c>
      <c r="P115" s="151">
        <v>0</v>
      </c>
      <c r="Q115" s="151">
        <f>ROUND(E115*P115,2)</f>
        <v>0</v>
      </c>
      <c r="R115" s="151"/>
      <c r="S115" s="151" t="s">
        <v>230</v>
      </c>
      <c r="T115" s="151" t="s">
        <v>231</v>
      </c>
      <c r="U115" s="151">
        <v>0</v>
      </c>
      <c r="V115" s="151">
        <f>ROUND(E115*U115,2)</f>
        <v>0</v>
      </c>
      <c r="W115" s="151"/>
      <c r="X115" s="151" t="s">
        <v>122</v>
      </c>
      <c r="Y115" s="146"/>
      <c r="Z115" s="146"/>
      <c r="AA115" s="146"/>
      <c r="AB115" s="146"/>
      <c r="AC115" s="146"/>
      <c r="AD115" s="146"/>
      <c r="AE115" s="146"/>
      <c r="AF115" s="146"/>
      <c r="AG115" s="146" t="s">
        <v>123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33.75" outlineLevel="1" x14ac:dyDescent="0.2">
      <c r="A116" s="171">
        <v>25</v>
      </c>
      <c r="B116" s="172" t="s">
        <v>240</v>
      </c>
      <c r="C116" s="184" t="s">
        <v>241</v>
      </c>
      <c r="D116" s="173" t="s">
        <v>225</v>
      </c>
      <c r="E116" s="174">
        <v>1</v>
      </c>
      <c r="F116" s="175"/>
      <c r="G116" s="176"/>
      <c r="H116" s="151">
        <v>0</v>
      </c>
      <c r="I116" s="151">
        <f>ROUND(E116*H116,2)</f>
        <v>0</v>
      </c>
      <c r="J116" s="151">
        <v>6200</v>
      </c>
      <c r="K116" s="151">
        <f>ROUND(E116*J116,2)</f>
        <v>6200</v>
      </c>
      <c r="L116" s="151">
        <v>21</v>
      </c>
      <c r="M116" s="151">
        <f>G116*(1+L116/100)</f>
        <v>0</v>
      </c>
      <c r="N116" s="151">
        <v>0</v>
      </c>
      <c r="O116" s="151">
        <f>ROUND(E116*N116,2)</f>
        <v>0</v>
      </c>
      <c r="P116" s="151">
        <v>0</v>
      </c>
      <c r="Q116" s="151">
        <f>ROUND(E116*P116,2)</f>
        <v>0</v>
      </c>
      <c r="R116" s="151"/>
      <c r="S116" s="151" t="s">
        <v>230</v>
      </c>
      <c r="T116" s="151" t="s">
        <v>231</v>
      </c>
      <c r="U116" s="151">
        <v>0</v>
      </c>
      <c r="V116" s="151">
        <f>ROUND(E116*U116,2)</f>
        <v>0</v>
      </c>
      <c r="W116" s="151"/>
      <c r="X116" s="151" t="s">
        <v>122</v>
      </c>
      <c r="Y116" s="146"/>
      <c r="Z116" s="146"/>
      <c r="AA116" s="146"/>
      <c r="AB116" s="146"/>
      <c r="AC116" s="146"/>
      <c r="AD116" s="146"/>
      <c r="AE116" s="146"/>
      <c r="AF116" s="146"/>
      <c r="AG116" s="146" t="s">
        <v>123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x14ac:dyDescent="0.2">
      <c r="A117" s="159" t="s">
        <v>115</v>
      </c>
      <c r="B117" s="160" t="s">
        <v>67</v>
      </c>
      <c r="C117" s="178" t="s">
        <v>68</v>
      </c>
      <c r="D117" s="161"/>
      <c r="E117" s="162"/>
      <c r="F117" s="163"/>
      <c r="G117" s="164"/>
      <c r="H117" s="158"/>
      <c r="I117" s="158">
        <f>SUM(I118:I123)</f>
        <v>0</v>
      </c>
      <c r="J117" s="158"/>
      <c r="K117" s="158">
        <f>SUM(K118:K123)</f>
        <v>5006.82</v>
      </c>
      <c r="L117" s="158"/>
      <c r="M117" s="158">
        <f>SUM(M118:M123)</f>
        <v>0</v>
      </c>
      <c r="N117" s="158"/>
      <c r="O117" s="158">
        <f>SUM(O118:O123)</f>
        <v>0</v>
      </c>
      <c r="P117" s="158"/>
      <c r="Q117" s="158">
        <f>SUM(Q118:Q123)</f>
        <v>3.7</v>
      </c>
      <c r="R117" s="158"/>
      <c r="S117" s="158"/>
      <c r="T117" s="158"/>
      <c r="U117" s="158"/>
      <c r="V117" s="158">
        <f>SUM(V118:V123)</f>
        <v>14.83</v>
      </c>
      <c r="W117" s="158"/>
      <c r="X117" s="158"/>
      <c r="AG117" t="s">
        <v>116</v>
      </c>
    </row>
    <row r="118" spans="1:60" outlineLevel="1" x14ac:dyDescent="0.2">
      <c r="A118" s="165">
        <v>26</v>
      </c>
      <c r="B118" s="166" t="s">
        <v>242</v>
      </c>
      <c r="C118" s="179" t="s">
        <v>243</v>
      </c>
      <c r="D118" s="167" t="s">
        <v>119</v>
      </c>
      <c r="E118" s="168">
        <v>127.104</v>
      </c>
      <c r="F118" s="169"/>
      <c r="G118" s="170"/>
      <c r="H118" s="151">
        <v>0</v>
      </c>
      <c r="I118" s="151">
        <f>ROUND(E118*H118,2)</f>
        <v>0</v>
      </c>
      <c r="J118" s="151">
        <v>10.1</v>
      </c>
      <c r="K118" s="151">
        <f>ROUND(E118*J118,2)</f>
        <v>1283.75</v>
      </c>
      <c r="L118" s="151">
        <v>21</v>
      </c>
      <c r="M118" s="151">
        <f>G118*(1+L118/100)</f>
        <v>0</v>
      </c>
      <c r="N118" s="151">
        <v>0</v>
      </c>
      <c r="O118" s="151">
        <f>ROUND(E118*N118,2)</f>
        <v>0</v>
      </c>
      <c r="P118" s="151">
        <v>4.0000000000000001E-3</v>
      </c>
      <c r="Q118" s="151">
        <f>ROUND(E118*P118,2)</f>
        <v>0.51</v>
      </c>
      <c r="R118" s="151"/>
      <c r="S118" s="151" t="s">
        <v>120</v>
      </c>
      <c r="T118" s="151" t="s">
        <v>121</v>
      </c>
      <c r="U118" s="151">
        <v>0.03</v>
      </c>
      <c r="V118" s="151">
        <f>ROUND(E118*U118,2)</f>
        <v>3.81</v>
      </c>
      <c r="W118" s="151"/>
      <c r="X118" s="151" t="s">
        <v>122</v>
      </c>
      <c r="Y118" s="146"/>
      <c r="Z118" s="146"/>
      <c r="AA118" s="146"/>
      <c r="AB118" s="146"/>
      <c r="AC118" s="146"/>
      <c r="AD118" s="146"/>
      <c r="AE118" s="146"/>
      <c r="AF118" s="146"/>
      <c r="AG118" s="146" t="s">
        <v>123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49"/>
      <c r="B119" s="150"/>
      <c r="C119" s="180" t="s">
        <v>134</v>
      </c>
      <c r="D119" s="152"/>
      <c r="E119" s="153">
        <v>127.104</v>
      </c>
      <c r="F119" s="151"/>
      <c r="G119" s="151"/>
      <c r="H119" s="151"/>
      <c r="I119" s="151"/>
      <c r="J119" s="151"/>
      <c r="K119" s="151"/>
      <c r="L119" s="151"/>
      <c r="M119" s="151"/>
      <c r="N119" s="151"/>
      <c r="O119" s="151"/>
      <c r="P119" s="151"/>
      <c r="Q119" s="151"/>
      <c r="R119" s="151"/>
      <c r="S119" s="151"/>
      <c r="T119" s="151"/>
      <c r="U119" s="151"/>
      <c r="V119" s="151"/>
      <c r="W119" s="151"/>
      <c r="X119" s="151"/>
      <c r="Y119" s="146"/>
      <c r="Z119" s="146"/>
      <c r="AA119" s="146"/>
      <c r="AB119" s="146"/>
      <c r="AC119" s="146"/>
      <c r="AD119" s="146"/>
      <c r="AE119" s="146"/>
      <c r="AF119" s="146"/>
      <c r="AG119" s="146" t="s">
        <v>125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65">
        <v>27</v>
      </c>
      <c r="B120" s="166" t="s">
        <v>244</v>
      </c>
      <c r="C120" s="179" t="s">
        <v>245</v>
      </c>
      <c r="D120" s="167" t="s">
        <v>119</v>
      </c>
      <c r="E120" s="168">
        <v>110.15</v>
      </c>
      <c r="F120" s="169"/>
      <c r="G120" s="170"/>
      <c r="H120" s="151">
        <v>0</v>
      </c>
      <c r="I120" s="151">
        <f>ROUND(E120*H120,2)</f>
        <v>0</v>
      </c>
      <c r="J120" s="151">
        <v>33.799999999999997</v>
      </c>
      <c r="K120" s="151">
        <f>ROUND(E120*J120,2)</f>
        <v>3723.07</v>
      </c>
      <c r="L120" s="151">
        <v>21</v>
      </c>
      <c r="M120" s="151">
        <f>G120*(1+L120/100)</f>
        <v>0</v>
      </c>
      <c r="N120" s="151">
        <v>0</v>
      </c>
      <c r="O120" s="151">
        <f>ROUND(E120*N120,2)</f>
        <v>0</v>
      </c>
      <c r="P120" s="151">
        <v>2.9000000000000001E-2</v>
      </c>
      <c r="Q120" s="151">
        <f>ROUND(E120*P120,2)</f>
        <v>3.19</v>
      </c>
      <c r="R120" s="151"/>
      <c r="S120" s="151" t="s">
        <v>120</v>
      </c>
      <c r="T120" s="151" t="s">
        <v>121</v>
      </c>
      <c r="U120" s="151">
        <v>0.1</v>
      </c>
      <c r="V120" s="151">
        <f>ROUND(E120*U120,2)</f>
        <v>11.02</v>
      </c>
      <c r="W120" s="151"/>
      <c r="X120" s="151" t="s">
        <v>122</v>
      </c>
      <c r="Y120" s="146"/>
      <c r="Z120" s="146"/>
      <c r="AA120" s="146"/>
      <c r="AB120" s="146"/>
      <c r="AC120" s="146"/>
      <c r="AD120" s="146"/>
      <c r="AE120" s="146"/>
      <c r="AF120" s="146"/>
      <c r="AG120" s="146" t="s">
        <v>123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49"/>
      <c r="B121" s="150"/>
      <c r="C121" s="180" t="s">
        <v>173</v>
      </c>
      <c r="D121" s="152"/>
      <c r="E121" s="153">
        <v>80.5</v>
      </c>
      <c r="F121" s="151"/>
      <c r="G121" s="151"/>
      <c r="H121" s="151"/>
      <c r="I121" s="151"/>
      <c r="J121" s="151"/>
      <c r="K121" s="151"/>
      <c r="L121" s="151"/>
      <c r="M121" s="151"/>
      <c r="N121" s="151"/>
      <c r="O121" s="151"/>
      <c r="P121" s="151"/>
      <c r="Q121" s="151"/>
      <c r="R121" s="151"/>
      <c r="S121" s="151"/>
      <c r="T121" s="151"/>
      <c r="U121" s="151"/>
      <c r="V121" s="151"/>
      <c r="W121" s="151"/>
      <c r="X121" s="151"/>
      <c r="Y121" s="146"/>
      <c r="Z121" s="146"/>
      <c r="AA121" s="146"/>
      <c r="AB121" s="146"/>
      <c r="AC121" s="146"/>
      <c r="AD121" s="146"/>
      <c r="AE121" s="146"/>
      <c r="AF121" s="146"/>
      <c r="AG121" s="146" t="s">
        <v>125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">
      <c r="A122" s="149"/>
      <c r="B122" s="150"/>
      <c r="C122" s="180" t="s">
        <v>174</v>
      </c>
      <c r="D122" s="152"/>
      <c r="E122" s="153">
        <v>46.9</v>
      </c>
      <c r="F122" s="151"/>
      <c r="G122" s="151"/>
      <c r="H122" s="151"/>
      <c r="I122" s="151"/>
      <c r="J122" s="151"/>
      <c r="K122" s="151"/>
      <c r="L122" s="151"/>
      <c r="M122" s="151"/>
      <c r="N122" s="151"/>
      <c r="O122" s="151"/>
      <c r="P122" s="151"/>
      <c r="Q122" s="151"/>
      <c r="R122" s="151"/>
      <c r="S122" s="151"/>
      <c r="T122" s="151"/>
      <c r="U122" s="151"/>
      <c r="V122" s="151"/>
      <c r="W122" s="151"/>
      <c r="X122" s="151"/>
      <c r="Y122" s="146"/>
      <c r="Z122" s="146"/>
      <c r="AA122" s="146"/>
      <c r="AB122" s="146"/>
      <c r="AC122" s="146"/>
      <c r="AD122" s="146"/>
      <c r="AE122" s="146"/>
      <c r="AF122" s="146"/>
      <c r="AG122" s="146" t="s">
        <v>125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 x14ac:dyDescent="0.2">
      <c r="A123" s="149"/>
      <c r="B123" s="150"/>
      <c r="C123" s="180" t="s">
        <v>175</v>
      </c>
      <c r="D123" s="152"/>
      <c r="E123" s="153">
        <v>-17.25</v>
      </c>
      <c r="F123" s="151"/>
      <c r="G123" s="151"/>
      <c r="H123" s="151"/>
      <c r="I123" s="151"/>
      <c r="J123" s="151"/>
      <c r="K123" s="151"/>
      <c r="L123" s="151"/>
      <c r="M123" s="151"/>
      <c r="N123" s="151"/>
      <c r="O123" s="151"/>
      <c r="P123" s="151"/>
      <c r="Q123" s="151"/>
      <c r="R123" s="151"/>
      <c r="S123" s="151"/>
      <c r="T123" s="151"/>
      <c r="U123" s="151"/>
      <c r="V123" s="151"/>
      <c r="W123" s="151"/>
      <c r="X123" s="151"/>
      <c r="Y123" s="146"/>
      <c r="Z123" s="146"/>
      <c r="AA123" s="146"/>
      <c r="AB123" s="146"/>
      <c r="AC123" s="146"/>
      <c r="AD123" s="146"/>
      <c r="AE123" s="146"/>
      <c r="AF123" s="146"/>
      <c r="AG123" s="146" t="s">
        <v>125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x14ac:dyDescent="0.2">
      <c r="A124" s="159" t="s">
        <v>115</v>
      </c>
      <c r="B124" s="160" t="s">
        <v>69</v>
      </c>
      <c r="C124" s="178" t="s">
        <v>70</v>
      </c>
      <c r="D124" s="161"/>
      <c r="E124" s="162"/>
      <c r="F124" s="163"/>
      <c r="G124" s="164"/>
      <c r="H124" s="158"/>
      <c r="I124" s="158">
        <f>SUM(I125:I125)</f>
        <v>0</v>
      </c>
      <c r="J124" s="158"/>
      <c r="K124" s="158">
        <f>SUM(K125:K125)</f>
        <v>5177.53</v>
      </c>
      <c r="L124" s="158"/>
      <c r="M124" s="158">
        <f>SUM(M125:M125)</f>
        <v>0</v>
      </c>
      <c r="N124" s="158"/>
      <c r="O124" s="158">
        <f>SUM(O125:O125)</f>
        <v>0</v>
      </c>
      <c r="P124" s="158"/>
      <c r="Q124" s="158">
        <f>SUM(Q125:Q125)</f>
        <v>0</v>
      </c>
      <c r="R124" s="158"/>
      <c r="S124" s="158"/>
      <c r="T124" s="158"/>
      <c r="U124" s="158"/>
      <c r="V124" s="158">
        <f>SUM(V125:V125)</f>
        <v>12.96</v>
      </c>
      <c r="W124" s="158"/>
      <c r="X124" s="158"/>
      <c r="AG124" t="s">
        <v>116</v>
      </c>
    </row>
    <row r="125" spans="1:60" outlineLevel="1" x14ac:dyDescent="0.2">
      <c r="A125" s="171">
        <v>28</v>
      </c>
      <c r="B125" s="172" t="s">
        <v>246</v>
      </c>
      <c r="C125" s="184" t="s">
        <v>247</v>
      </c>
      <c r="D125" s="173" t="s">
        <v>248</v>
      </c>
      <c r="E125" s="174">
        <v>13.80674</v>
      </c>
      <c r="F125" s="175"/>
      <c r="G125" s="176"/>
      <c r="H125" s="151">
        <v>0</v>
      </c>
      <c r="I125" s="151">
        <f>ROUND(E125*H125,2)</f>
        <v>0</v>
      </c>
      <c r="J125" s="151">
        <v>375</v>
      </c>
      <c r="K125" s="151">
        <f>ROUND(E125*J125,2)</f>
        <v>5177.53</v>
      </c>
      <c r="L125" s="151">
        <v>21</v>
      </c>
      <c r="M125" s="151">
        <f>G125*(1+L125/100)</f>
        <v>0</v>
      </c>
      <c r="N125" s="151">
        <v>0</v>
      </c>
      <c r="O125" s="151">
        <f>ROUND(E125*N125,2)</f>
        <v>0</v>
      </c>
      <c r="P125" s="151">
        <v>0</v>
      </c>
      <c r="Q125" s="151">
        <f>ROUND(E125*P125,2)</f>
        <v>0</v>
      </c>
      <c r="R125" s="151"/>
      <c r="S125" s="151" t="s">
        <v>120</v>
      </c>
      <c r="T125" s="151" t="s">
        <v>121</v>
      </c>
      <c r="U125" s="151">
        <v>0.9385</v>
      </c>
      <c r="V125" s="151">
        <f>ROUND(E125*U125,2)</f>
        <v>12.96</v>
      </c>
      <c r="W125" s="151"/>
      <c r="X125" s="151" t="s">
        <v>249</v>
      </c>
      <c r="Y125" s="146"/>
      <c r="Z125" s="146"/>
      <c r="AA125" s="146"/>
      <c r="AB125" s="146"/>
      <c r="AC125" s="146"/>
      <c r="AD125" s="146"/>
      <c r="AE125" s="146"/>
      <c r="AF125" s="146"/>
      <c r="AG125" s="146" t="s">
        <v>250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x14ac:dyDescent="0.2">
      <c r="A126" s="159" t="s">
        <v>115</v>
      </c>
      <c r="B126" s="160" t="s">
        <v>71</v>
      </c>
      <c r="C126" s="178" t="s">
        <v>72</v>
      </c>
      <c r="D126" s="161"/>
      <c r="E126" s="162"/>
      <c r="F126" s="163"/>
      <c r="G126" s="164"/>
      <c r="H126" s="158"/>
      <c r="I126" s="158">
        <f>SUM(I127:I201)</f>
        <v>55863.67</v>
      </c>
      <c r="J126" s="158"/>
      <c r="K126" s="158">
        <f>SUM(K127:K201)</f>
        <v>129615.20000000001</v>
      </c>
      <c r="L126" s="158"/>
      <c r="M126" s="158">
        <f>SUM(M127:M201)</f>
        <v>0</v>
      </c>
      <c r="N126" s="158"/>
      <c r="O126" s="158">
        <f>SUM(O127:O201)</f>
        <v>3.9999999999999991</v>
      </c>
      <c r="P126" s="158"/>
      <c r="Q126" s="158">
        <f>SUM(Q127:Q201)</f>
        <v>1.83</v>
      </c>
      <c r="R126" s="158"/>
      <c r="S126" s="158"/>
      <c r="T126" s="158"/>
      <c r="U126" s="158"/>
      <c r="V126" s="158">
        <f>SUM(V127:V201)</f>
        <v>218.02</v>
      </c>
      <c r="W126" s="158"/>
      <c r="X126" s="158"/>
      <c r="AG126" t="s">
        <v>116</v>
      </c>
    </row>
    <row r="127" spans="1:60" outlineLevel="1" x14ac:dyDescent="0.2">
      <c r="A127" s="165">
        <v>29</v>
      </c>
      <c r="B127" s="166" t="s">
        <v>251</v>
      </c>
      <c r="C127" s="179" t="s">
        <v>252</v>
      </c>
      <c r="D127" s="167" t="s">
        <v>119</v>
      </c>
      <c r="E127" s="168">
        <v>18.718399999999999</v>
      </c>
      <c r="F127" s="169"/>
      <c r="G127" s="170"/>
      <c r="H127" s="151">
        <v>3.7</v>
      </c>
      <c r="I127" s="151">
        <f>ROUND(E127*H127,2)</f>
        <v>69.260000000000005</v>
      </c>
      <c r="J127" s="151">
        <v>57.9</v>
      </c>
      <c r="K127" s="151">
        <f>ROUND(E127*J127,2)</f>
        <v>1083.8</v>
      </c>
      <c r="L127" s="151">
        <v>21</v>
      </c>
      <c r="M127" s="151">
        <f>G127*(1+L127/100)</f>
        <v>0</v>
      </c>
      <c r="N127" s="151">
        <v>1.6000000000000001E-4</v>
      </c>
      <c r="O127" s="151">
        <f>ROUND(E127*N127,2)</f>
        <v>0</v>
      </c>
      <c r="P127" s="151">
        <v>1.4E-2</v>
      </c>
      <c r="Q127" s="151">
        <f>ROUND(E127*P127,2)</f>
        <v>0.26</v>
      </c>
      <c r="R127" s="151"/>
      <c r="S127" s="151" t="s">
        <v>120</v>
      </c>
      <c r="T127" s="151" t="s">
        <v>121</v>
      </c>
      <c r="U127" s="151">
        <v>0.15</v>
      </c>
      <c r="V127" s="151">
        <f>ROUND(E127*U127,2)</f>
        <v>2.81</v>
      </c>
      <c r="W127" s="151"/>
      <c r="X127" s="151" t="s">
        <v>122</v>
      </c>
      <c r="Y127" s="146"/>
      <c r="Z127" s="146"/>
      <c r="AA127" s="146"/>
      <c r="AB127" s="146"/>
      <c r="AC127" s="146"/>
      <c r="AD127" s="146"/>
      <c r="AE127" s="146"/>
      <c r="AF127" s="146"/>
      <c r="AG127" s="146" t="s">
        <v>123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49"/>
      <c r="B128" s="150"/>
      <c r="C128" s="180" t="s">
        <v>235</v>
      </c>
      <c r="D128" s="152"/>
      <c r="E128" s="153">
        <v>26.8</v>
      </c>
      <c r="F128" s="151"/>
      <c r="G128" s="151"/>
      <c r="H128" s="151"/>
      <c r="I128" s="151"/>
      <c r="J128" s="151"/>
      <c r="K128" s="151"/>
      <c r="L128" s="151"/>
      <c r="M128" s="151"/>
      <c r="N128" s="151"/>
      <c r="O128" s="151"/>
      <c r="P128" s="151"/>
      <c r="Q128" s="151"/>
      <c r="R128" s="151"/>
      <c r="S128" s="151"/>
      <c r="T128" s="151"/>
      <c r="U128" s="151"/>
      <c r="V128" s="151"/>
      <c r="W128" s="151"/>
      <c r="X128" s="151"/>
      <c r="Y128" s="146"/>
      <c r="Z128" s="146"/>
      <c r="AA128" s="146"/>
      <c r="AB128" s="146"/>
      <c r="AC128" s="146"/>
      <c r="AD128" s="146"/>
      <c r="AE128" s="146"/>
      <c r="AF128" s="146"/>
      <c r="AG128" s="146" t="s">
        <v>125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49"/>
      <c r="B129" s="150"/>
      <c r="C129" s="180" t="s">
        <v>236</v>
      </c>
      <c r="D129" s="152"/>
      <c r="E129" s="153">
        <v>-8.2416</v>
      </c>
      <c r="F129" s="151"/>
      <c r="G129" s="151"/>
      <c r="H129" s="151"/>
      <c r="I129" s="151"/>
      <c r="J129" s="151"/>
      <c r="K129" s="151"/>
      <c r="L129" s="151"/>
      <c r="M129" s="151"/>
      <c r="N129" s="151"/>
      <c r="O129" s="151"/>
      <c r="P129" s="151"/>
      <c r="Q129" s="151"/>
      <c r="R129" s="151"/>
      <c r="S129" s="151"/>
      <c r="T129" s="151"/>
      <c r="U129" s="151"/>
      <c r="V129" s="151"/>
      <c r="W129" s="151"/>
      <c r="X129" s="151"/>
      <c r="Y129" s="146"/>
      <c r="Z129" s="146"/>
      <c r="AA129" s="146"/>
      <c r="AB129" s="146"/>
      <c r="AC129" s="146"/>
      <c r="AD129" s="146"/>
      <c r="AE129" s="146"/>
      <c r="AF129" s="146"/>
      <c r="AG129" s="146" t="s">
        <v>125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49"/>
      <c r="B130" s="150"/>
      <c r="C130" s="180" t="s">
        <v>237</v>
      </c>
      <c r="D130" s="152"/>
      <c r="E130" s="153">
        <v>0.16</v>
      </c>
      <c r="F130" s="151"/>
      <c r="G130" s="151"/>
      <c r="H130" s="151"/>
      <c r="I130" s="151"/>
      <c r="J130" s="151"/>
      <c r="K130" s="151"/>
      <c r="L130" s="151"/>
      <c r="M130" s="151"/>
      <c r="N130" s="151"/>
      <c r="O130" s="151"/>
      <c r="P130" s="151"/>
      <c r="Q130" s="151"/>
      <c r="R130" s="151"/>
      <c r="S130" s="151"/>
      <c r="T130" s="151"/>
      <c r="U130" s="151"/>
      <c r="V130" s="151"/>
      <c r="W130" s="151"/>
      <c r="X130" s="151"/>
      <c r="Y130" s="146"/>
      <c r="Z130" s="146"/>
      <c r="AA130" s="146"/>
      <c r="AB130" s="146"/>
      <c r="AC130" s="146"/>
      <c r="AD130" s="146"/>
      <c r="AE130" s="146"/>
      <c r="AF130" s="146"/>
      <c r="AG130" s="146" t="s">
        <v>125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65">
        <v>30</v>
      </c>
      <c r="B131" s="166" t="s">
        <v>253</v>
      </c>
      <c r="C131" s="179" t="s">
        <v>254</v>
      </c>
      <c r="D131" s="167" t="s">
        <v>225</v>
      </c>
      <c r="E131" s="168">
        <v>182</v>
      </c>
      <c r="F131" s="169"/>
      <c r="G131" s="170"/>
      <c r="H131" s="151">
        <v>8.82</v>
      </c>
      <c r="I131" s="151">
        <f>ROUND(E131*H131,2)</f>
        <v>1605.24</v>
      </c>
      <c r="J131" s="151">
        <v>175.68</v>
      </c>
      <c r="K131" s="151">
        <f>ROUND(E131*J131,2)</f>
        <v>31973.759999999998</v>
      </c>
      <c r="L131" s="151">
        <v>21</v>
      </c>
      <c r="M131" s="151">
        <f>G131*(1+L131/100)</f>
        <v>0</v>
      </c>
      <c r="N131" s="151">
        <v>3.32E-3</v>
      </c>
      <c r="O131" s="151">
        <f>ROUND(E131*N131,2)</f>
        <v>0.6</v>
      </c>
      <c r="P131" s="151">
        <v>0</v>
      </c>
      <c r="Q131" s="151">
        <f>ROUND(E131*P131,2)</f>
        <v>0</v>
      </c>
      <c r="R131" s="151"/>
      <c r="S131" s="151" t="s">
        <v>120</v>
      </c>
      <c r="T131" s="151" t="s">
        <v>121</v>
      </c>
      <c r="U131" s="151">
        <v>0.377</v>
      </c>
      <c r="V131" s="151">
        <f>ROUND(E131*U131,2)</f>
        <v>68.61</v>
      </c>
      <c r="W131" s="151"/>
      <c r="X131" s="151" t="s">
        <v>122</v>
      </c>
      <c r="Y131" s="146"/>
      <c r="Z131" s="146"/>
      <c r="AA131" s="146"/>
      <c r="AB131" s="146"/>
      <c r="AC131" s="146"/>
      <c r="AD131" s="146"/>
      <c r="AE131" s="146"/>
      <c r="AF131" s="146"/>
      <c r="AG131" s="146" t="s">
        <v>123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49"/>
      <c r="B132" s="150"/>
      <c r="C132" s="180" t="s">
        <v>255</v>
      </c>
      <c r="D132" s="152"/>
      <c r="E132" s="153">
        <v>60</v>
      </c>
      <c r="F132" s="151"/>
      <c r="G132" s="151"/>
      <c r="H132" s="151"/>
      <c r="I132" s="151"/>
      <c r="J132" s="151"/>
      <c r="K132" s="151"/>
      <c r="L132" s="151"/>
      <c r="M132" s="151"/>
      <c r="N132" s="151"/>
      <c r="O132" s="151"/>
      <c r="P132" s="151"/>
      <c r="Q132" s="151"/>
      <c r="R132" s="151"/>
      <c r="S132" s="151"/>
      <c r="T132" s="151"/>
      <c r="U132" s="151"/>
      <c r="V132" s="151"/>
      <c r="W132" s="151"/>
      <c r="X132" s="151"/>
      <c r="Y132" s="146"/>
      <c r="Z132" s="146"/>
      <c r="AA132" s="146"/>
      <c r="AB132" s="146"/>
      <c r="AC132" s="146"/>
      <c r="AD132" s="146"/>
      <c r="AE132" s="146"/>
      <c r="AF132" s="146"/>
      <c r="AG132" s="146" t="s">
        <v>125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">
      <c r="A133" s="149"/>
      <c r="B133" s="150"/>
      <c r="C133" s="180" t="s">
        <v>256</v>
      </c>
      <c r="D133" s="152"/>
      <c r="E133" s="153">
        <v>2</v>
      </c>
      <c r="F133" s="151"/>
      <c r="G133" s="151"/>
      <c r="H133" s="151"/>
      <c r="I133" s="151"/>
      <c r="J133" s="151"/>
      <c r="K133" s="151"/>
      <c r="L133" s="151"/>
      <c r="M133" s="151"/>
      <c r="N133" s="151"/>
      <c r="O133" s="151"/>
      <c r="P133" s="151"/>
      <c r="Q133" s="151"/>
      <c r="R133" s="151"/>
      <c r="S133" s="151"/>
      <c r="T133" s="151"/>
      <c r="U133" s="151"/>
      <c r="V133" s="151"/>
      <c r="W133" s="151"/>
      <c r="X133" s="151"/>
      <c r="Y133" s="146"/>
      <c r="Z133" s="146"/>
      <c r="AA133" s="146"/>
      <c r="AB133" s="146"/>
      <c r="AC133" s="146"/>
      <c r="AD133" s="146"/>
      <c r="AE133" s="146"/>
      <c r="AF133" s="146"/>
      <c r="AG133" s="146" t="s">
        <v>125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49"/>
      <c r="B134" s="150"/>
      <c r="C134" s="180" t="s">
        <v>257</v>
      </c>
      <c r="D134" s="152"/>
      <c r="E134" s="153">
        <v>120</v>
      </c>
      <c r="F134" s="151"/>
      <c r="G134" s="151"/>
      <c r="H134" s="151"/>
      <c r="I134" s="151"/>
      <c r="J134" s="151"/>
      <c r="K134" s="151"/>
      <c r="L134" s="151"/>
      <c r="M134" s="151"/>
      <c r="N134" s="151"/>
      <c r="O134" s="151"/>
      <c r="P134" s="151"/>
      <c r="Q134" s="151"/>
      <c r="R134" s="151"/>
      <c r="S134" s="151"/>
      <c r="T134" s="151"/>
      <c r="U134" s="151"/>
      <c r="V134" s="151"/>
      <c r="W134" s="151"/>
      <c r="X134" s="151"/>
      <c r="Y134" s="146"/>
      <c r="Z134" s="146"/>
      <c r="AA134" s="146"/>
      <c r="AB134" s="146"/>
      <c r="AC134" s="146"/>
      <c r="AD134" s="146"/>
      <c r="AE134" s="146"/>
      <c r="AF134" s="146"/>
      <c r="AG134" s="146" t="s">
        <v>125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65">
        <v>31</v>
      </c>
      <c r="B135" s="166" t="s">
        <v>258</v>
      </c>
      <c r="C135" s="179" t="s">
        <v>259</v>
      </c>
      <c r="D135" s="167" t="s">
        <v>225</v>
      </c>
      <c r="E135" s="168">
        <v>120</v>
      </c>
      <c r="F135" s="169"/>
      <c r="G135" s="170"/>
      <c r="H135" s="151">
        <v>0</v>
      </c>
      <c r="I135" s="151">
        <f>ROUND(E135*H135,2)</f>
        <v>0</v>
      </c>
      <c r="J135" s="151">
        <v>31.9</v>
      </c>
      <c r="K135" s="151">
        <f>ROUND(E135*J135,2)</f>
        <v>3828</v>
      </c>
      <c r="L135" s="151">
        <v>21</v>
      </c>
      <c r="M135" s="151">
        <f>G135*(1+L135/100)</f>
        <v>0</v>
      </c>
      <c r="N135" s="151">
        <v>0</v>
      </c>
      <c r="O135" s="151">
        <f>ROUND(E135*N135,2)</f>
        <v>0</v>
      </c>
      <c r="P135" s="151">
        <v>0</v>
      </c>
      <c r="Q135" s="151">
        <f>ROUND(E135*P135,2)</f>
        <v>0</v>
      </c>
      <c r="R135" s="151"/>
      <c r="S135" s="151" t="s">
        <v>120</v>
      </c>
      <c r="T135" s="151" t="s">
        <v>121</v>
      </c>
      <c r="U135" s="151">
        <v>5.5E-2</v>
      </c>
      <c r="V135" s="151">
        <f>ROUND(E135*U135,2)</f>
        <v>6.6</v>
      </c>
      <c r="W135" s="151"/>
      <c r="X135" s="151" t="s">
        <v>122</v>
      </c>
      <c r="Y135" s="146"/>
      <c r="Z135" s="146"/>
      <c r="AA135" s="146"/>
      <c r="AB135" s="146"/>
      <c r="AC135" s="146"/>
      <c r="AD135" s="146"/>
      <c r="AE135" s="146"/>
      <c r="AF135" s="146"/>
      <c r="AG135" s="146" t="s">
        <v>123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 x14ac:dyDescent="0.2">
      <c r="A136" s="149"/>
      <c r="B136" s="150"/>
      <c r="C136" s="180" t="s">
        <v>260</v>
      </c>
      <c r="D136" s="152"/>
      <c r="E136" s="153">
        <v>120</v>
      </c>
      <c r="F136" s="151"/>
      <c r="G136" s="151"/>
      <c r="H136" s="151"/>
      <c r="I136" s="151"/>
      <c r="J136" s="151"/>
      <c r="K136" s="151"/>
      <c r="L136" s="151"/>
      <c r="M136" s="151"/>
      <c r="N136" s="151"/>
      <c r="O136" s="151"/>
      <c r="P136" s="151"/>
      <c r="Q136" s="151"/>
      <c r="R136" s="151"/>
      <c r="S136" s="151"/>
      <c r="T136" s="151"/>
      <c r="U136" s="151"/>
      <c r="V136" s="151"/>
      <c r="W136" s="151"/>
      <c r="X136" s="151"/>
      <c r="Y136" s="146"/>
      <c r="Z136" s="146"/>
      <c r="AA136" s="146"/>
      <c r="AB136" s="146"/>
      <c r="AC136" s="146"/>
      <c r="AD136" s="146"/>
      <c r="AE136" s="146"/>
      <c r="AF136" s="146"/>
      <c r="AG136" s="146" t="s">
        <v>125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65">
        <v>32</v>
      </c>
      <c r="B137" s="166" t="s">
        <v>261</v>
      </c>
      <c r="C137" s="179" t="s">
        <v>262</v>
      </c>
      <c r="D137" s="167" t="s">
        <v>152</v>
      </c>
      <c r="E137" s="168">
        <v>34.700000000000003</v>
      </c>
      <c r="F137" s="169"/>
      <c r="G137" s="170"/>
      <c r="H137" s="151">
        <v>7.22</v>
      </c>
      <c r="I137" s="151">
        <f>ROUND(E137*H137,2)</f>
        <v>250.53</v>
      </c>
      <c r="J137" s="151">
        <v>221.28</v>
      </c>
      <c r="K137" s="151">
        <f>ROUND(E137*J137,2)</f>
        <v>7678.42</v>
      </c>
      <c r="L137" s="151">
        <v>21</v>
      </c>
      <c r="M137" s="151">
        <f>G137*(1+L137/100)</f>
        <v>0</v>
      </c>
      <c r="N137" s="151">
        <v>9.8999999999999999E-4</v>
      </c>
      <c r="O137" s="151">
        <f>ROUND(E137*N137,2)</f>
        <v>0.03</v>
      </c>
      <c r="P137" s="151">
        <v>0</v>
      </c>
      <c r="Q137" s="151">
        <f>ROUND(E137*P137,2)</f>
        <v>0</v>
      </c>
      <c r="R137" s="151"/>
      <c r="S137" s="151" t="s">
        <v>120</v>
      </c>
      <c r="T137" s="151" t="s">
        <v>121</v>
      </c>
      <c r="U137" s="151">
        <v>0.36099999999999999</v>
      </c>
      <c r="V137" s="151">
        <f>ROUND(E137*U137,2)</f>
        <v>12.53</v>
      </c>
      <c r="W137" s="151"/>
      <c r="X137" s="151" t="s">
        <v>122</v>
      </c>
      <c r="Y137" s="146"/>
      <c r="Z137" s="146"/>
      <c r="AA137" s="146"/>
      <c r="AB137" s="146"/>
      <c r="AC137" s="146"/>
      <c r="AD137" s="146"/>
      <c r="AE137" s="146"/>
      <c r="AF137" s="146"/>
      <c r="AG137" s="146" t="s">
        <v>123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49"/>
      <c r="B138" s="150"/>
      <c r="C138" s="180" t="s">
        <v>263</v>
      </c>
      <c r="D138" s="152"/>
      <c r="E138" s="153">
        <v>13</v>
      </c>
      <c r="F138" s="151"/>
      <c r="G138" s="151"/>
      <c r="H138" s="151"/>
      <c r="I138" s="151"/>
      <c r="J138" s="151"/>
      <c r="K138" s="151"/>
      <c r="L138" s="151"/>
      <c r="M138" s="151"/>
      <c r="N138" s="151"/>
      <c r="O138" s="151"/>
      <c r="P138" s="151"/>
      <c r="Q138" s="151"/>
      <c r="R138" s="151"/>
      <c r="S138" s="151"/>
      <c r="T138" s="151"/>
      <c r="U138" s="151"/>
      <c r="V138" s="151"/>
      <c r="W138" s="151"/>
      <c r="X138" s="151"/>
      <c r="Y138" s="146"/>
      <c r="Z138" s="146"/>
      <c r="AA138" s="146"/>
      <c r="AB138" s="146"/>
      <c r="AC138" s="146"/>
      <c r="AD138" s="146"/>
      <c r="AE138" s="146"/>
      <c r="AF138" s="146"/>
      <c r="AG138" s="146" t="s">
        <v>125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49"/>
      <c r="B139" s="150"/>
      <c r="C139" s="180" t="s">
        <v>264</v>
      </c>
      <c r="D139" s="152"/>
      <c r="E139" s="153">
        <v>21.7</v>
      </c>
      <c r="F139" s="151"/>
      <c r="G139" s="151"/>
      <c r="H139" s="151"/>
      <c r="I139" s="151"/>
      <c r="J139" s="151"/>
      <c r="K139" s="151"/>
      <c r="L139" s="151"/>
      <c r="M139" s="151"/>
      <c r="N139" s="151"/>
      <c r="O139" s="151"/>
      <c r="P139" s="151"/>
      <c r="Q139" s="151"/>
      <c r="R139" s="151"/>
      <c r="S139" s="151"/>
      <c r="T139" s="151"/>
      <c r="U139" s="151"/>
      <c r="V139" s="151"/>
      <c r="W139" s="151"/>
      <c r="X139" s="151"/>
      <c r="Y139" s="146"/>
      <c r="Z139" s="146"/>
      <c r="AA139" s="146"/>
      <c r="AB139" s="146"/>
      <c r="AC139" s="146"/>
      <c r="AD139" s="146"/>
      <c r="AE139" s="146"/>
      <c r="AF139" s="146"/>
      <c r="AG139" s="146" t="s">
        <v>125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65">
        <v>33</v>
      </c>
      <c r="B140" s="166" t="s">
        <v>265</v>
      </c>
      <c r="C140" s="179" t="s">
        <v>266</v>
      </c>
      <c r="D140" s="167" t="s">
        <v>152</v>
      </c>
      <c r="E140" s="168">
        <v>44.5</v>
      </c>
      <c r="F140" s="169"/>
      <c r="G140" s="170"/>
      <c r="H140" s="151">
        <v>0</v>
      </c>
      <c r="I140" s="151">
        <f>ROUND(E140*H140,2)</f>
        <v>0</v>
      </c>
      <c r="J140" s="151">
        <v>67.8</v>
      </c>
      <c r="K140" s="151">
        <f>ROUND(E140*J140,2)</f>
        <v>3017.1</v>
      </c>
      <c r="L140" s="151">
        <v>21</v>
      </c>
      <c r="M140" s="151">
        <f>G140*(1+L140/100)</f>
        <v>0</v>
      </c>
      <c r="N140" s="151">
        <v>0</v>
      </c>
      <c r="O140" s="151">
        <f>ROUND(E140*N140,2)</f>
        <v>0</v>
      </c>
      <c r="P140" s="151">
        <v>1.4E-2</v>
      </c>
      <c r="Q140" s="151">
        <f>ROUND(E140*P140,2)</f>
        <v>0.62</v>
      </c>
      <c r="R140" s="151"/>
      <c r="S140" s="151" t="s">
        <v>120</v>
      </c>
      <c r="T140" s="151" t="s">
        <v>121</v>
      </c>
      <c r="U140" s="151">
        <v>0.128</v>
      </c>
      <c r="V140" s="151">
        <f>ROUND(E140*U140,2)</f>
        <v>5.7</v>
      </c>
      <c r="W140" s="151"/>
      <c r="X140" s="151" t="s">
        <v>122</v>
      </c>
      <c r="Y140" s="146"/>
      <c r="Z140" s="146"/>
      <c r="AA140" s="146"/>
      <c r="AB140" s="146"/>
      <c r="AC140" s="146"/>
      <c r="AD140" s="146"/>
      <c r="AE140" s="146"/>
      <c r="AF140" s="146"/>
      <c r="AG140" s="146" t="s">
        <v>123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49"/>
      <c r="B141" s="150"/>
      <c r="C141" s="180" t="s">
        <v>267</v>
      </c>
      <c r="D141" s="152"/>
      <c r="E141" s="153">
        <v>21.7</v>
      </c>
      <c r="F141" s="151"/>
      <c r="G141" s="151"/>
      <c r="H141" s="151"/>
      <c r="I141" s="151"/>
      <c r="J141" s="151"/>
      <c r="K141" s="151"/>
      <c r="L141" s="151"/>
      <c r="M141" s="151"/>
      <c r="N141" s="151"/>
      <c r="O141" s="151"/>
      <c r="P141" s="151"/>
      <c r="Q141" s="151"/>
      <c r="R141" s="151"/>
      <c r="S141" s="151"/>
      <c r="T141" s="151"/>
      <c r="U141" s="151"/>
      <c r="V141" s="151"/>
      <c r="W141" s="151"/>
      <c r="X141" s="151"/>
      <c r="Y141" s="146"/>
      <c r="Z141" s="146"/>
      <c r="AA141" s="146"/>
      <c r="AB141" s="146"/>
      <c r="AC141" s="146"/>
      <c r="AD141" s="146"/>
      <c r="AE141" s="146"/>
      <c r="AF141" s="146"/>
      <c r="AG141" s="146" t="s">
        <v>125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49"/>
      <c r="B142" s="150"/>
      <c r="C142" s="180" t="s">
        <v>268</v>
      </c>
      <c r="D142" s="152"/>
      <c r="E142" s="153">
        <v>9.6999999999999993</v>
      </c>
      <c r="F142" s="151"/>
      <c r="G142" s="151"/>
      <c r="H142" s="151"/>
      <c r="I142" s="151"/>
      <c r="J142" s="151"/>
      <c r="K142" s="151"/>
      <c r="L142" s="151"/>
      <c r="M142" s="151"/>
      <c r="N142" s="151"/>
      <c r="O142" s="151"/>
      <c r="P142" s="151"/>
      <c r="Q142" s="151"/>
      <c r="R142" s="151"/>
      <c r="S142" s="151"/>
      <c r="T142" s="151"/>
      <c r="U142" s="151"/>
      <c r="V142" s="151"/>
      <c r="W142" s="151"/>
      <c r="X142" s="151"/>
      <c r="Y142" s="146"/>
      <c r="Z142" s="146"/>
      <c r="AA142" s="146"/>
      <c r="AB142" s="146"/>
      <c r="AC142" s="146"/>
      <c r="AD142" s="146"/>
      <c r="AE142" s="146"/>
      <c r="AF142" s="146"/>
      <c r="AG142" s="146" t="s">
        <v>125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">
      <c r="A143" s="149"/>
      <c r="B143" s="150"/>
      <c r="C143" s="180" t="s">
        <v>269</v>
      </c>
      <c r="D143" s="152"/>
      <c r="E143" s="153">
        <v>13.1</v>
      </c>
      <c r="F143" s="151"/>
      <c r="G143" s="151"/>
      <c r="H143" s="151"/>
      <c r="I143" s="151"/>
      <c r="J143" s="151"/>
      <c r="K143" s="151"/>
      <c r="L143" s="151"/>
      <c r="M143" s="151"/>
      <c r="N143" s="151"/>
      <c r="O143" s="151"/>
      <c r="P143" s="151"/>
      <c r="Q143" s="151"/>
      <c r="R143" s="151"/>
      <c r="S143" s="151"/>
      <c r="T143" s="151"/>
      <c r="U143" s="151"/>
      <c r="V143" s="151"/>
      <c r="W143" s="151"/>
      <c r="X143" s="151"/>
      <c r="Y143" s="146"/>
      <c r="Z143" s="146"/>
      <c r="AA143" s="146"/>
      <c r="AB143" s="146"/>
      <c r="AC143" s="146"/>
      <c r="AD143" s="146"/>
      <c r="AE143" s="146"/>
      <c r="AF143" s="146"/>
      <c r="AG143" s="146" t="s">
        <v>125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ht="22.5" outlineLevel="1" x14ac:dyDescent="0.2">
      <c r="A144" s="165">
        <v>34</v>
      </c>
      <c r="B144" s="166" t="s">
        <v>270</v>
      </c>
      <c r="C144" s="179" t="s">
        <v>271</v>
      </c>
      <c r="D144" s="167" t="s">
        <v>152</v>
      </c>
      <c r="E144" s="168">
        <v>243.2</v>
      </c>
      <c r="F144" s="169"/>
      <c r="G144" s="170"/>
      <c r="H144" s="151">
        <v>60.48</v>
      </c>
      <c r="I144" s="151">
        <f>ROUND(E144*H144,2)</f>
        <v>14708.74</v>
      </c>
      <c r="J144" s="151">
        <v>159.52000000000001</v>
      </c>
      <c r="K144" s="151">
        <f>ROUND(E144*J144,2)</f>
        <v>38795.26</v>
      </c>
      <c r="L144" s="151">
        <v>21</v>
      </c>
      <c r="M144" s="151">
        <f>G144*(1+L144/100)</f>
        <v>0</v>
      </c>
      <c r="N144" s="151">
        <v>7.1199999999999996E-3</v>
      </c>
      <c r="O144" s="151">
        <f>ROUND(E144*N144,2)</f>
        <v>1.73</v>
      </c>
      <c r="P144" s="151">
        <v>0</v>
      </c>
      <c r="Q144" s="151">
        <f>ROUND(E144*P144,2)</f>
        <v>0</v>
      </c>
      <c r="R144" s="151"/>
      <c r="S144" s="151" t="s">
        <v>120</v>
      </c>
      <c r="T144" s="151" t="s">
        <v>231</v>
      </c>
      <c r="U144" s="151">
        <v>0.34200000000000003</v>
      </c>
      <c r="V144" s="151">
        <f>ROUND(E144*U144,2)</f>
        <v>83.17</v>
      </c>
      <c r="W144" s="151"/>
      <c r="X144" s="151" t="s">
        <v>122</v>
      </c>
      <c r="Y144" s="146"/>
      <c r="Z144" s="146"/>
      <c r="AA144" s="146"/>
      <c r="AB144" s="146"/>
      <c r="AC144" s="146"/>
      <c r="AD144" s="146"/>
      <c r="AE144" s="146"/>
      <c r="AF144" s="146"/>
      <c r="AG144" s="146" t="s">
        <v>123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49"/>
      <c r="B145" s="150"/>
      <c r="C145" s="180" t="s">
        <v>272</v>
      </c>
      <c r="D145" s="152"/>
      <c r="E145" s="153">
        <v>243.2</v>
      </c>
      <c r="F145" s="151"/>
      <c r="G145" s="151"/>
      <c r="H145" s="151"/>
      <c r="I145" s="151"/>
      <c r="J145" s="151"/>
      <c r="K145" s="151"/>
      <c r="L145" s="151"/>
      <c r="M145" s="151"/>
      <c r="N145" s="151"/>
      <c r="O145" s="151"/>
      <c r="P145" s="151"/>
      <c r="Q145" s="151"/>
      <c r="R145" s="151"/>
      <c r="S145" s="151"/>
      <c r="T145" s="151"/>
      <c r="U145" s="151"/>
      <c r="V145" s="151"/>
      <c r="W145" s="151"/>
      <c r="X145" s="151"/>
      <c r="Y145" s="146"/>
      <c r="Z145" s="146"/>
      <c r="AA145" s="146"/>
      <c r="AB145" s="146"/>
      <c r="AC145" s="146"/>
      <c r="AD145" s="146"/>
      <c r="AE145" s="146"/>
      <c r="AF145" s="146"/>
      <c r="AG145" s="146" t="s">
        <v>125</v>
      </c>
      <c r="AH145" s="146">
        <v>0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ht="22.5" outlineLevel="1" x14ac:dyDescent="0.2">
      <c r="A146" s="165">
        <v>35</v>
      </c>
      <c r="B146" s="166" t="s">
        <v>273</v>
      </c>
      <c r="C146" s="179" t="s">
        <v>274</v>
      </c>
      <c r="D146" s="167" t="s">
        <v>152</v>
      </c>
      <c r="E146" s="168">
        <v>9.6999999999999993</v>
      </c>
      <c r="F146" s="169"/>
      <c r="G146" s="170"/>
      <c r="H146" s="151">
        <v>5.34</v>
      </c>
      <c r="I146" s="151">
        <f>ROUND(E146*H146,2)</f>
        <v>51.8</v>
      </c>
      <c r="J146" s="151">
        <v>287.16000000000003</v>
      </c>
      <c r="K146" s="151">
        <f>ROUND(E146*J146,2)</f>
        <v>2785.45</v>
      </c>
      <c r="L146" s="151">
        <v>21</v>
      </c>
      <c r="M146" s="151">
        <f>G146*(1+L146/100)</f>
        <v>0</v>
      </c>
      <c r="N146" s="151">
        <v>1E-4</v>
      </c>
      <c r="O146" s="151">
        <f>ROUND(E146*N146,2)</f>
        <v>0</v>
      </c>
      <c r="P146" s="151">
        <v>0</v>
      </c>
      <c r="Q146" s="151">
        <f>ROUND(E146*P146,2)</f>
        <v>0</v>
      </c>
      <c r="R146" s="151"/>
      <c r="S146" s="151" t="s">
        <v>120</v>
      </c>
      <c r="T146" s="151" t="s">
        <v>121</v>
      </c>
      <c r="U146" s="151">
        <v>0.496</v>
      </c>
      <c r="V146" s="151">
        <f>ROUND(E146*U146,2)</f>
        <v>4.8099999999999996</v>
      </c>
      <c r="W146" s="151"/>
      <c r="X146" s="151" t="s">
        <v>122</v>
      </c>
      <c r="Y146" s="146"/>
      <c r="Z146" s="146"/>
      <c r="AA146" s="146"/>
      <c r="AB146" s="146"/>
      <c r="AC146" s="146"/>
      <c r="AD146" s="146"/>
      <c r="AE146" s="146"/>
      <c r="AF146" s="146"/>
      <c r="AG146" s="146" t="s">
        <v>123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">
      <c r="A147" s="149"/>
      <c r="B147" s="150"/>
      <c r="C147" s="180" t="s">
        <v>275</v>
      </c>
      <c r="D147" s="152"/>
      <c r="E147" s="153">
        <v>3</v>
      </c>
      <c r="F147" s="151"/>
      <c r="G147" s="151"/>
      <c r="H147" s="151"/>
      <c r="I147" s="151"/>
      <c r="J147" s="151"/>
      <c r="K147" s="151"/>
      <c r="L147" s="151"/>
      <c r="M147" s="151"/>
      <c r="N147" s="151"/>
      <c r="O147" s="151"/>
      <c r="P147" s="151"/>
      <c r="Q147" s="151"/>
      <c r="R147" s="151"/>
      <c r="S147" s="151"/>
      <c r="T147" s="151"/>
      <c r="U147" s="151"/>
      <c r="V147" s="151"/>
      <c r="W147" s="151"/>
      <c r="X147" s="151"/>
      <c r="Y147" s="146"/>
      <c r="Z147" s="146"/>
      <c r="AA147" s="146"/>
      <c r="AB147" s="146"/>
      <c r="AC147" s="146"/>
      <c r="AD147" s="146"/>
      <c r="AE147" s="146"/>
      <c r="AF147" s="146"/>
      <c r="AG147" s="146" t="s">
        <v>125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49"/>
      <c r="B148" s="150"/>
      <c r="C148" s="180" t="s">
        <v>276</v>
      </c>
      <c r="D148" s="152"/>
      <c r="E148" s="153">
        <v>6.7</v>
      </c>
      <c r="F148" s="151"/>
      <c r="G148" s="151"/>
      <c r="H148" s="151"/>
      <c r="I148" s="151"/>
      <c r="J148" s="151"/>
      <c r="K148" s="151"/>
      <c r="L148" s="151"/>
      <c r="M148" s="151"/>
      <c r="N148" s="151"/>
      <c r="O148" s="151"/>
      <c r="P148" s="151"/>
      <c r="Q148" s="151"/>
      <c r="R148" s="151"/>
      <c r="S148" s="151"/>
      <c r="T148" s="151"/>
      <c r="U148" s="151"/>
      <c r="V148" s="151"/>
      <c r="W148" s="151"/>
      <c r="X148" s="151"/>
      <c r="Y148" s="146"/>
      <c r="Z148" s="146"/>
      <c r="AA148" s="146"/>
      <c r="AB148" s="146"/>
      <c r="AC148" s="146"/>
      <c r="AD148" s="146"/>
      <c r="AE148" s="146"/>
      <c r="AF148" s="146"/>
      <c r="AG148" s="146" t="s">
        <v>125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ht="22.5" outlineLevel="1" x14ac:dyDescent="0.2">
      <c r="A149" s="165">
        <v>36</v>
      </c>
      <c r="B149" s="166" t="s">
        <v>277</v>
      </c>
      <c r="C149" s="179" t="s">
        <v>278</v>
      </c>
      <c r="D149" s="167" t="s">
        <v>119</v>
      </c>
      <c r="E149" s="168">
        <v>100.346</v>
      </c>
      <c r="F149" s="169"/>
      <c r="G149" s="170"/>
      <c r="H149" s="151">
        <v>30.83</v>
      </c>
      <c r="I149" s="151">
        <f>ROUND(E149*H149,2)</f>
        <v>3093.67</v>
      </c>
      <c r="J149" s="151">
        <v>82.67</v>
      </c>
      <c r="K149" s="151">
        <f>ROUND(E149*J149,2)</f>
        <v>8295.6</v>
      </c>
      <c r="L149" s="151">
        <v>21</v>
      </c>
      <c r="M149" s="151">
        <f>G149*(1+L149/100)</f>
        <v>0</v>
      </c>
      <c r="N149" s="151">
        <v>2.7499999999999998E-3</v>
      </c>
      <c r="O149" s="151">
        <f>ROUND(E149*N149,2)</f>
        <v>0.28000000000000003</v>
      </c>
      <c r="P149" s="151">
        <v>0</v>
      </c>
      <c r="Q149" s="151">
        <f>ROUND(E149*P149,2)</f>
        <v>0</v>
      </c>
      <c r="R149" s="151"/>
      <c r="S149" s="151" t="s">
        <v>120</v>
      </c>
      <c r="T149" s="151" t="s">
        <v>121</v>
      </c>
      <c r="U149" s="151">
        <v>0.156</v>
      </c>
      <c r="V149" s="151">
        <f>ROUND(E149*U149,2)</f>
        <v>15.65</v>
      </c>
      <c r="W149" s="151"/>
      <c r="X149" s="151" t="s">
        <v>122</v>
      </c>
      <c r="Y149" s="146"/>
      <c r="Z149" s="146"/>
      <c r="AA149" s="146"/>
      <c r="AB149" s="146"/>
      <c r="AC149" s="146"/>
      <c r="AD149" s="146"/>
      <c r="AE149" s="146"/>
      <c r="AF149" s="146"/>
      <c r="AG149" s="146" t="s">
        <v>123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 x14ac:dyDescent="0.2">
      <c r="A150" s="149"/>
      <c r="B150" s="150"/>
      <c r="C150" s="180" t="s">
        <v>279</v>
      </c>
      <c r="D150" s="152"/>
      <c r="E150" s="153">
        <v>100.346</v>
      </c>
      <c r="F150" s="151"/>
      <c r="G150" s="151"/>
      <c r="H150" s="151"/>
      <c r="I150" s="151"/>
      <c r="J150" s="151"/>
      <c r="K150" s="151"/>
      <c r="L150" s="151"/>
      <c r="M150" s="151"/>
      <c r="N150" s="151"/>
      <c r="O150" s="151"/>
      <c r="P150" s="151"/>
      <c r="Q150" s="151"/>
      <c r="R150" s="151"/>
      <c r="S150" s="151"/>
      <c r="T150" s="151"/>
      <c r="U150" s="151"/>
      <c r="V150" s="151"/>
      <c r="W150" s="151"/>
      <c r="X150" s="151"/>
      <c r="Y150" s="146"/>
      <c r="Z150" s="146"/>
      <c r="AA150" s="146"/>
      <c r="AB150" s="146"/>
      <c r="AC150" s="146"/>
      <c r="AD150" s="146"/>
      <c r="AE150" s="146"/>
      <c r="AF150" s="146"/>
      <c r="AG150" s="146" t="s">
        <v>125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ht="22.5" outlineLevel="1" x14ac:dyDescent="0.2">
      <c r="A151" s="165">
        <v>37</v>
      </c>
      <c r="B151" s="166" t="s">
        <v>280</v>
      </c>
      <c r="C151" s="179" t="s">
        <v>281</v>
      </c>
      <c r="D151" s="167" t="s">
        <v>119</v>
      </c>
      <c r="E151" s="168">
        <v>100.346</v>
      </c>
      <c r="F151" s="169"/>
      <c r="G151" s="170"/>
      <c r="H151" s="151">
        <v>31.87</v>
      </c>
      <c r="I151" s="151">
        <f>ROUND(E151*H151,2)</f>
        <v>3198.03</v>
      </c>
      <c r="J151" s="151">
        <v>50.33</v>
      </c>
      <c r="K151" s="151">
        <f>ROUND(E151*J151,2)</f>
        <v>5050.41</v>
      </c>
      <c r="L151" s="151">
        <v>21</v>
      </c>
      <c r="M151" s="151">
        <f>G151*(1+L151/100)</f>
        <v>0</v>
      </c>
      <c r="N151" s="151">
        <v>9.3000000000000005E-4</v>
      </c>
      <c r="O151" s="151">
        <f>ROUND(E151*N151,2)</f>
        <v>0.09</v>
      </c>
      <c r="P151" s="151">
        <v>0</v>
      </c>
      <c r="Q151" s="151">
        <f>ROUND(E151*P151,2)</f>
        <v>0</v>
      </c>
      <c r="R151" s="151"/>
      <c r="S151" s="151" t="s">
        <v>120</v>
      </c>
      <c r="T151" s="151" t="s">
        <v>121</v>
      </c>
      <c r="U151" s="151">
        <v>9.5000000000000001E-2</v>
      </c>
      <c r="V151" s="151">
        <f>ROUND(E151*U151,2)</f>
        <v>9.5299999999999994</v>
      </c>
      <c r="W151" s="151"/>
      <c r="X151" s="151" t="s">
        <v>122</v>
      </c>
      <c r="Y151" s="146"/>
      <c r="Z151" s="146"/>
      <c r="AA151" s="146"/>
      <c r="AB151" s="146"/>
      <c r="AC151" s="146"/>
      <c r="AD151" s="146"/>
      <c r="AE151" s="146"/>
      <c r="AF151" s="146"/>
      <c r="AG151" s="146" t="s">
        <v>123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 x14ac:dyDescent="0.2">
      <c r="A152" s="149"/>
      <c r="B152" s="150"/>
      <c r="C152" s="180" t="s">
        <v>279</v>
      </c>
      <c r="D152" s="152"/>
      <c r="E152" s="153">
        <v>100.346</v>
      </c>
      <c r="F152" s="151"/>
      <c r="G152" s="151"/>
      <c r="H152" s="151"/>
      <c r="I152" s="151"/>
      <c r="J152" s="151"/>
      <c r="K152" s="151"/>
      <c r="L152" s="151"/>
      <c r="M152" s="151"/>
      <c r="N152" s="151"/>
      <c r="O152" s="151"/>
      <c r="P152" s="151"/>
      <c r="Q152" s="151"/>
      <c r="R152" s="151"/>
      <c r="S152" s="151"/>
      <c r="T152" s="151"/>
      <c r="U152" s="151"/>
      <c r="V152" s="151"/>
      <c r="W152" s="151"/>
      <c r="X152" s="151"/>
      <c r="Y152" s="146"/>
      <c r="Z152" s="146"/>
      <c r="AA152" s="146"/>
      <c r="AB152" s="146"/>
      <c r="AC152" s="146"/>
      <c r="AD152" s="146"/>
      <c r="AE152" s="146"/>
      <c r="AF152" s="146"/>
      <c r="AG152" s="146" t="s">
        <v>125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 x14ac:dyDescent="0.2">
      <c r="A153" s="165">
        <v>38</v>
      </c>
      <c r="B153" s="166" t="s">
        <v>282</v>
      </c>
      <c r="C153" s="179" t="s">
        <v>283</v>
      </c>
      <c r="D153" s="167" t="s">
        <v>119</v>
      </c>
      <c r="E153" s="168">
        <v>121.35720000000001</v>
      </c>
      <c r="F153" s="169"/>
      <c r="G153" s="170"/>
      <c r="H153" s="151">
        <v>0</v>
      </c>
      <c r="I153" s="151">
        <f>ROUND(E153*H153,2)</f>
        <v>0</v>
      </c>
      <c r="J153" s="151">
        <v>23.9</v>
      </c>
      <c r="K153" s="151">
        <f>ROUND(E153*J153,2)</f>
        <v>2900.44</v>
      </c>
      <c r="L153" s="151">
        <v>21</v>
      </c>
      <c r="M153" s="151">
        <f>G153*(1+L153/100)</f>
        <v>0</v>
      </c>
      <c r="N153" s="151">
        <v>0</v>
      </c>
      <c r="O153" s="151">
        <f>ROUND(E153*N153,2)</f>
        <v>0</v>
      </c>
      <c r="P153" s="151">
        <v>5.0000000000000001E-3</v>
      </c>
      <c r="Q153" s="151">
        <f>ROUND(E153*P153,2)</f>
        <v>0.61</v>
      </c>
      <c r="R153" s="151"/>
      <c r="S153" s="151" t="s">
        <v>120</v>
      </c>
      <c r="T153" s="151" t="s">
        <v>121</v>
      </c>
      <c r="U153" s="151">
        <v>0.05</v>
      </c>
      <c r="V153" s="151">
        <f>ROUND(E153*U153,2)</f>
        <v>6.07</v>
      </c>
      <c r="W153" s="151"/>
      <c r="X153" s="151" t="s">
        <v>122</v>
      </c>
      <c r="Y153" s="146"/>
      <c r="Z153" s="146"/>
      <c r="AA153" s="146"/>
      <c r="AB153" s="146"/>
      <c r="AC153" s="146"/>
      <c r="AD153" s="146"/>
      <c r="AE153" s="146"/>
      <c r="AF153" s="146"/>
      <c r="AG153" s="146" t="s">
        <v>123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 x14ac:dyDescent="0.2">
      <c r="A154" s="149"/>
      <c r="B154" s="150"/>
      <c r="C154" s="180" t="s">
        <v>284</v>
      </c>
      <c r="D154" s="152"/>
      <c r="E154" s="153">
        <v>21.011199999999999</v>
      </c>
      <c r="F154" s="151"/>
      <c r="G154" s="151"/>
      <c r="H154" s="151"/>
      <c r="I154" s="151"/>
      <c r="J154" s="151"/>
      <c r="K154" s="151"/>
      <c r="L154" s="151"/>
      <c r="M154" s="151"/>
      <c r="N154" s="151"/>
      <c r="O154" s="151"/>
      <c r="P154" s="151"/>
      <c r="Q154" s="151"/>
      <c r="R154" s="151"/>
      <c r="S154" s="151"/>
      <c r="T154" s="151"/>
      <c r="U154" s="151"/>
      <c r="V154" s="151"/>
      <c r="W154" s="151"/>
      <c r="X154" s="151"/>
      <c r="Y154" s="146"/>
      <c r="Z154" s="146"/>
      <c r="AA154" s="146"/>
      <c r="AB154" s="146"/>
      <c r="AC154" s="146"/>
      <c r="AD154" s="146"/>
      <c r="AE154" s="146"/>
      <c r="AF154" s="146"/>
      <c r="AG154" s="146" t="s">
        <v>125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 x14ac:dyDescent="0.2">
      <c r="A155" s="149"/>
      <c r="B155" s="150"/>
      <c r="C155" s="180" t="s">
        <v>279</v>
      </c>
      <c r="D155" s="152"/>
      <c r="E155" s="153">
        <v>100.346</v>
      </c>
      <c r="F155" s="151"/>
      <c r="G155" s="151"/>
      <c r="H155" s="151"/>
      <c r="I155" s="151"/>
      <c r="J155" s="151"/>
      <c r="K155" s="151"/>
      <c r="L155" s="151"/>
      <c r="M155" s="151"/>
      <c r="N155" s="151"/>
      <c r="O155" s="151"/>
      <c r="P155" s="151"/>
      <c r="Q155" s="151"/>
      <c r="R155" s="151"/>
      <c r="S155" s="151"/>
      <c r="T155" s="151"/>
      <c r="U155" s="151"/>
      <c r="V155" s="151"/>
      <c r="W155" s="151"/>
      <c r="X155" s="151"/>
      <c r="Y155" s="146"/>
      <c r="Z155" s="146"/>
      <c r="AA155" s="146"/>
      <c r="AB155" s="146"/>
      <c r="AC155" s="146"/>
      <c r="AD155" s="146"/>
      <c r="AE155" s="146"/>
      <c r="AF155" s="146"/>
      <c r="AG155" s="146" t="s">
        <v>125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1" x14ac:dyDescent="0.2">
      <c r="A156" s="165">
        <v>39</v>
      </c>
      <c r="B156" s="166" t="s">
        <v>285</v>
      </c>
      <c r="C156" s="179" t="s">
        <v>286</v>
      </c>
      <c r="D156" s="167" t="s">
        <v>287</v>
      </c>
      <c r="E156" s="168">
        <v>3.5781999999999998</v>
      </c>
      <c r="F156" s="169"/>
      <c r="G156" s="170"/>
      <c r="H156" s="151">
        <v>1227</v>
      </c>
      <c r="I156" s="151">
        <f>ROUND(E156*H156,2)</f>
        <v>4390.45</v>
      </c>
      <c r="J156" s="151">
        <v>0</v>
      </c>
      <c r="K156" s="151">
        <f>ROUND(E156*J156,2)</f>
        <v>0</v>
      </c>
      <c r="L156" s="151">
        <v>21</v>
      </c>
      <c r="M156" s="151">
        <f>G156*(1+L156/100)</f>
        <v>0</v>
      </c>
      <c r="N156" s="151">
        <v>2.3570000000000001E-2</v>
      </c>
      <c r="O156" s="151">
        <f>ROUND(E156*N156,2)</f>
        <v>0.08</v>
      </c>
      <c r="P156" s="151">
        <v>0</v>
      </c>
      <c r="Q156" s="151">
        <f>ROUND(E156*P156,2)</f>
        <v>0</v>
      </c>
      <c r="R156" s="151"/>
      <c r="S156" s="151" t="s">
        <v>120</v>
      </c>
      <c r="T156" s="151" t="s">
        <v>121</v>
      </c>
      <c r="U156" s="151">
        <v>0</v>
      </c>
      <c r="V156" s="151">
        <f>ROUND(E156*U156,2)</f>
        <v>0</v>
      </c>
      <c r="W156" s="151"/>
      <c r="X156" s="151" t="s">
        <v>122</v>
      </c>
      <c r="Y156" s="146"/>
      <c r="Z156" s="146"/>
      <c r="AA156" s="146"/>
      <c r="AB156" s="146"/>
      <c r="AC156" s="146"/>
      <c r="AD156" s="146"/>
      <c r="AE156" s="146"/>
      <c r="AF156" s="146"/>
      <c r="AG156" s="146" t="s">
        <v>123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1" x14ac:dyDescent="0.2">
      <c r="A157" s="149"/>
      <c r="B157" s="150"/>
      <c r="C157" s="180" t="s">
        <v>288</v>
      </c>
      <c r="D157" s="152"/>
      <c r="E157" s="153">
        <v>8.5999999999999993E-2</v>
      </c>
      <c r="F157" s="151"/>
      <c r="G157" s="151"/>
      <c r="H157" s="151"/>
      <c r="I157" s="151"/>
      <c r="J157" s="151"/>
      <c r="K157" s="151"/>
      <c r="L157" s="151"/>
      <c r="M157" s="151"/>
      <c r="N157" s="151"/>
      <c r="O157" s="151"/>
      <c r="P157" s="151"/>
      <c r="Q157" s="151"/>
      <c r="R157" s="151"/>
      <c r="S157" s="151"/>
      <c r="T157" s="151"/>
      <c r="U157" s="151"/>
      <c r="V157" s="151"/>
      <c r="W157" s="151"/>
      <c r="X157" s="151"/>
      <c r="Y157" s="146"/>
      <c r="Z157" s="146"/>
      <c r="AA157" s="146"/>
      <c r="AB157" s="146"/>
      <c r="AC157" s="146"/>
      <c r="AD157" s="146"/>
      <c r="AE157" s="146"/>
      <c r="AF157" s="146"/>
      <c r="AG157" s="146" t="s">
        <v>125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 x14ac:dyDescent="0.2">
      <c r="A158" s="149"/>
      <c r="B158" s="150"/>
      <c r="C158" s="180" t="s">
        <v>289</v>
      </c>
      <c r="D158" s="152"/>
      <c r="E158" s="153">
        <v>0.41699999999999998</v>
      </c>
      <c r="F158" s="151"/>
      <c r="G158" s="151"/>
      <c r="H158" s="151"/>
      <c r="I158" s="151"/>
      <c r="J158" s="151"/>
      <c r="K158" s="151"/>
      <c r="L158" s="151"/>
      <c r="M158" s="151"/>
      <c r="N158" s="151"/>
      <c r="O158" s="151"/>
      <c r="P158" s="151"/>
      <c r="Q158" s="151"/>
      <c r="R158" s="151"/>
      <c r="S158" s="151"/>
      <c r="T158" s="151"/>
      <c r="U158" s="151"/>
      <c r="V158" s="151"/>
      <c r="W158" s="151"/>
      <c r="X158" s="151"/>
      <c r="Y158" s="146"/>
      <c r="Z158" s="146"/>
      <c r="AA158" s="146"/>
      <c r="AB158" s="146"/>
      <c r="AC158" s="146"/>
      <c r="AD158" s="146"/>
      <c r="AE158" s="146"/>
      <c r="AF158" s="146"/>
      <c r="AG158" s="146" t="s">
        <v>125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49"/>
      <c r="B159" s="150"/>
      <c r="C159" s="180" t="s">
        <v>290</v>
      </c>
      <c r="D159" s="152"/>
      <c r="E159" s="153">
        <v>1.4592000000000001</v>
      </c>
      <c r="F159" s="151"/>
      <c r="G159" s="151"/>
      <c r="H159" s="151"/>
      <c r="I159" s="151"/>
      <c r="J159" s="151"/>
      <c r="K159" s="151"/>
      <c r="L159" s="151"/>
      <c r="M159" s="151"/>
      <c r="N159" s="151"/>
      <c r="O159" s="151"/>
      <c r="P159" s="151"/>
      <c r="Q159" s="151"/>
      <c r="R159" s="151"/>
      <c r="S159" s="151"/>
      <c r="T159" s="151"/>
      <c r="U159" s="151"/>
      <c r="V159" s="151"/>
      <c r="W159" s="151"/>
      <c r="X159" s="151"/>
      <c r="Y159" s="146"/>
      <c r="Z159" s="146"/>
      <c r="AA159" s="146"/>
      <c r="AB159" s="146"/>
      <c r="AC159" s="146"/>
      <c r="AD159" s="146"/>
      <c r="AE159" s="146"/>
      <c r="AF159" s="146"/>
      <c r="AG159" s="146" t="s">
        <v>125</v>
      </c>
      <c r="AH159" s="146">
        <v>0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">
      <c r="A160" s="149"/>
      <c r="B160" s="150"/>
      <c r="C160" s="180" t="s">
        <v>291</v>
      </c>
      <c r="D160" s="152"/>
      <c r="E160" s="153">
        <v>0.193</v>
      </c>
      <c r="F160" s="151"/>
      <c r="G160" s="151"/>
      <c r="H160" s="151"/>
      <c r="I160" s="151"/>
      <c r="J160" s="151"/>
      <c r="K160" s="151"/>
      <c r="L160" s="151"/>
      <c r="M160" s="151"/>
      <c r="N160" s="151"/>
      <c r="O160" s="151"/>
      <c r="P160" s="151"/>
      <c r="Q160" s="151"/>
      <c r="R160" s="151"/>
      <c r="S160" s="151"/>
      <c r="T160" s="151"/>
      <c r="U160" s="151"/>
      <c r="V160" s="151"/>
      <c r="W160" s="151"/>
      <c r="X160" s="151"/>
      <c r="Y160" s="146"/>
      <c r="Z160" s="146"/>
      <c r="AA160" s="146"/>
      <c r="AB160" s="146"/>
      <c r="AC160" s="146"/>
      <c r="AD160" s="146"/>
      <c r="AE160" s="146"/>
      <c r="AF160" s="146"/>
      <c r="AG160" s="146" t="s">
        <v>125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49"/>
      <c r="B161" s="150"/>
      <c r="C161" s="180" t="s">
        <v>292</v>
      </c>
      <c r="D161" s="152"/>
      <c r="E161" s="153">
        <v>0.25</v>
      </c>
      <c r="F161" s="151"/>
      <c r="G161" s="151"/>
      <c r="H161" s="151"/>
      <c r="I161" s="151"/>
      <c r="J161" s="151"/>
      <c r="K161" s="151"/>
      <c r="L161" s="151"/>
      <c r="M161" s="151"/>
      <c r="N161" s="151"/>
      <c r="O161" s="151"/>
      <c r="P161" s="151"/>
      <c r="Q161" s="151"/>
      <c r="R161" s="151"/>
      <c r="S161" s="151"/>
      <c r="T161" s="151"/>
      <c r="U161" s="151"/>
      <c r="V161" s="151"/>
      <c r="W161" s="151"/>
      <c r="X161" s="151"/>
      <c r="Y161" s="146"/>
      <c r="Z161" s="146"/>
      <c r="AA161" s="146"/>
      <c r="AB161" s="146"/>
      <c r="AC161" s="146"/>
      <c r="AD161" s="146"/>
      <c r="AE161" s="146"/>
      <c r="AF161" s="146"/>
      <c r="AG161" s="146" t="s">
        <v>125</v>
      </c>
      <c r="AH161" s="146">
        <v>0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49"/>
      <c r="B162" s="150"/>
      <c r="C162" s="180" t="s">
        <v>293</v>
      </c>
      <c r="D162" s="152"/>
      <c r="E162" s="153">
        <v>0.13500000000000001</v>
      </c>
      <c r="F162" s="151"/>
      <c r="G162" s="151"/>
      <c r="H162" s="151"/>
      <c r="I162" s="151"/>
      <c r="J162" s="151"/>
      <c r="K162" s="151"/>
      <c r="L162" s="151"/>
      <c r="M162" s="151"/>
      <c r="N162" s="151"/>
      <c r="O162" s="151"/>
      <c r="P162" s="151"/>
      <c r="Q162" s="151"/>
      <c r="R162" s="151"/>
      <c r="S162" s="151"/>
      <c r="T162" s="151"/>
      <c r="U162" s="151"/>
      <c r="V162" s="151"/>
      <c r="W162" s="151"/>
      <c r="X162" s="151"/>
      <c r="Y162" s="146"/>
      <c r="Z162" s="146"/>
      <c r="AA162" s="146"/>
      <c r="AB162" s="146"/>
      <c r="AC162" s="146"/>
      <c r="AD162" s="146"/>
      <c r="AE162" s="146"/>
      <c r="AF162" s="146"/>
      <c r="AG162" s="146" t="s">
        <v>125</v>
      </c>
      <c r="AH162" s="146">
        <v>0</v>
      </c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49"/>
      <c r="B163" s="150"/>
      <c r="C163" s="180" t="s">
        <v>294</v>
      </c>
      <c r="D163" s="152"/>
      <c r="E163" s="153">
        <v>0.88800000000000001</v>
      </c>
      <c r="F163" s="151"/>
      <c r="G163" s="151"/>
      <c r="H163" s="151"/>
      <c r="I163" s="151"/>
      <c r="J163" s="151"/>
      <c r="K163" s="151"/>
      <c r="L163" s="151"/>
      <c r="M163" s="151"/>
      <c r="N163" s="151"/>
      <c r="O163" s="151"/>
      <c r="P163" s="151"/>
      <c r="Q163" s="151"/>
      <c r="R163" s="151"/>
      <c r="S163" s="151"/>
      <c r="T163" s="151"/>
      <c r="U163" s="151"/>
      <c r="V163" s="151"/>
      <c r="W163" s="151"/>
      <c r="X163" s="151"/>
      <c r="Y163" s="146"/>
      <c r="Z163" s="146"/>
      <c r="AA163" s="146"/>
      <c r="AB163" s="146"/>
      <c r="AC163" s="146"/>
      <c r="AD163" s="146"/>
      <c r="AE163" s="146"/>
      <c r="AF163" s="146"/>
      <c r="AG163" s="146" t="s">
        <v>125</v>
      </c>
      <c r="AH163" s="146">
        <v>0</v>
      </c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49"/>
      <c r="B164" s="150"/>
      <c r="C164" s="180" t="s">
        <v>295</v>
      </c>
      <c r="D164" s="152"/>
      <c r="E164" s="153">
        <v>0.15</v>
      </c>
      <c r="F164" s="151"/>
      <c r="G164" s="151"/>
      <c r="H164" s="151"/>
      <c r="I164" s="151"/>
      <c r="J164" s="151"/>
      <c r="K164" s="151"/>
      <c r="L164" s="151"/>
      <c r="M164" s="151"/>
      <c r="N164" s="151"/>
      <c r="O164" s="151"/>
      <c r="P164" s="151"/>
      <c r="Q164" s="151"/>
      <c r="R164" s="151"/>
      <c r="S164" s="151"/>
      <c r="T164" s="151"/>
      <c r="U164" s="151"/>
      <c r="V164" s="151"/>
      <c r="W164" s="151"/>
      <c r="X164" s="151"/>
      <c r="Y164" s="146"/>
      <c r="Z164" s="146"/>
      <c r="AA164" s="146"/>
      <c r="AB164" s="146"/>
      <c r="AC164" s="146"/>
      <c r="AD164" s="146"/>
      <c r="AE164" s="146"/>
      <c r="AF164" s="146"/>
      <c r="AG164" s="146" t="s">
        <v>125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 x14ac:dyDescent="0.2">
      <c r="A165" s="165">
        <v>40</v>
      </c>
      <c r="B165" s="166" t="s">
        <v>296</v>
      </c>
      <c r="C165" s="179" t="s">
        <v>297</v>
      </c>
      <c r="D165" s="167" t="s">
        <v>119</v>
      </c>
      <c r="E165" s="168">
        <v>23.94</v>
      </c>
      <c r="F165" s="169"/>
      <c r="G165" s="170"/>
      <c r="H165" s="151">
        <v>3.7</v>
      </c>
      <c r="I165" s="151">
        <f>ROUND(E165*H165,2)</f>
        <v>88.58</v>
      </c>
      <c r="J165" s="151">
        <v>50.4</v>
      </c>
      <c r="K165" s="151">
        <f>ROUND(E165*J165,2)</f>
        <v>1206.58</v>
      </c>
      <c r="L165" s="151">
        <v>21</v>
      </c>
      <c r="M165" s="151">
        <f>G165*(1+L165/100)</f>
        <v>0</v>
      </c>
      <c r="N165" s="151">
        <v>1.6000000000000001E-4</v>
      </c>
      <c r="O165" s="151">
        <f>ROUND(E165*N165,2)</f>
        <v>0</v>
      </c>
      <c r="P165" s="151">
        <v>1.4E-2</v>
      </c>
      <c r="Q165" s="151">
        <f>ROUND(E165*P165,2)</f>
        <v>0.34</v>
      </c>
      <c r="R165" s="151"/>
      <c r="S165" s="151" t="s">
        <v>120</v>
      </c>
      <c r="T165" s="151" t="s">
        <v>121</v>
      </c>
      <c r="U165" s="151">
        <v>0.106</v>
      </c>
      <c r="V165" s="151">
        <f>ROUND(E165*U165,2)</f>
        <v>2.54</v>
      </c>
      <c r="W165" s="151"/>
      <c r="X165" s="151" t="s">
        <v>122</v>
      </c>
      <c r="Y165" s="146"/>
      <c r="Z165" s="146"/>
      <c r="AA165" s="146"/>
      <c r="AB165" s="146"/>
      <c r="AC165" s="146"/>
      <c r="AD165" s="146"/>
      <c r="AE165" s="146"/>
      <c r="AF165" s="146"/>
      <c r="AG165" s="146" t="s">
        <v>123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 x14ac:dyDescent="0.2">
      <c r="A166" s="149"/>
      <c r="B166" s="150"/>
      <c r="C166" s="180" t="s">
        <v>232</v>
      </c>
      <c r="D166" s="152"/>
      <c r="E166" s="153">
        <v>11.79</v>
      </c>
      <c r="F166" s="151"/>
      <c r="G166" s="151"/>
      <c r="H166" s="151"/>
      <c r="I166" s="151"/>
      <c r="J166" s="151"/>
      <c r="K166" s="151"/>
      <c r="L166" s="151"/>
      <c r="M166" s="151"/>
      <c r="N166" s="151"/>
      <c r="O166" s="151"/>
      <c r="P166" s="151"/>
      <c r="Q166" s="151"/>
      <c r="R166" s="151"/>
      <c r="S166" s="151"/>
      <c r="T166" s="151"/>
      <c r="U166" s="151"/>
      <c r="V166" s="151"/>
      <c r="W166" s="151"/>
      <c r="X166" s="151"/>
      <c r="Y166" s="146"/>
      <c r="Z166" s="146"/>
      <c r="AA166" s="146"/>
      <c r="AB166" s="146"/>
      <c r="AC166" s="146"/>
      <c r="AD166" s="146"/>
      <c r="AE166" s="146"/>
      <c r="AF166" s="146"/>
      <c r="AG166" s="146" t="s">
        <v>125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">
      <c r="A167" s="149"/>
      <c r="B167" s="150"/>
      <c r="C167" s="180" t="s">
        <v>233</v>
      </c>
      <c r="D167" s="152"/>
      <c r="E167" s="153">
        <v>10.65</v>
      </c>
      <c r="F167" s="151"/>
      <c r="G167" s="151"/>
      <c r="H167" s="151"/>
      <c r="I167" s="151"/>
      <c r="J167" s="151"/>
      <c r="K167" s="151"/>
      <c r="L167" s="151"/>
      <c r="M167" s="151"/>
      <c r="N167" s="151"/>
      <c r="O167" s="151"/>
      <c r="P167" s="151"/>
      <c r="Q167" s="151"/>
      <c r="R167" s="151"/>
      <c r="S167" s="151"/>
      <c r="T167" s="151"/>
      <c r="U167" s="151"/>
      <c r="V167" s="151"/>
      <c r="W167" s="151"/>
      <c r="X167" s="151"/>
      <c r="Y167" s="146"/>
      <c r="Z167" s="146"/>
      <c r="AA167" s="146"/>
      <c r="AB167" s="146"/>
      <c r="AC167" s="146"/>
      <c r="AD167" s="146"/>
      <c r="AE167" s="146"/>
      <c r="AF167" s="146"/>
      <c r="AG167" s="146" t="s">
        <v>125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">
      <c r="A168" s="149"/>
      <c r="B168" s="150"/>
      <c r="C168" s="180" t="s">
        <v>234</v>
      </c>
      <c r="D168" s="152"/>
      <c r="E168" s="153">
        <v>1.5</v>
      </c>
      <c r="F168" s="151"/>
      <c r="G168" s="151"/>
      <c r="H168" s="151"/>
      <c r="I168" s="151"/>
      <c r="J168" s="151"/>
      <c r="K168" s="151"/>
      <c r="L168" s="151"/>
      <c r="M168" s="151"/>
      <c r="N168" s="151"/>
      <c r="O168" s="151"/>
      <c r="P168" s="151"/>
      <c r="Q168" s="151"/>
      <c r="R168" s="151"/>
      <c r="S168" s="151"/>
      <c r="T168" s="151"/>
      <c r="U168" s="151"/>
      <c r="V168" s="151"/>
      <c r="W168" s="151"/>
      <c r="X168" s="151"/>
      <c r="Y168" s="146"/>
      <c r="Z168" s="146"/>
      <c r="AA168" s="146"/>
      <c r="AB168" s="146"/>
      <c r="AC168" s="146"/>
      <c r="AD168" s="146"/>
      <c r="AE168" s="146"/>
      <c r="AF168" s="146"/>
      <c r="AG168" s="146" t="s">
        <v>125</v>
      </c>
      <c r="AH168" s="146">
        <v>0</v>
      </c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ht="22.5" outlineLevel="1" x14ac:dyDescent="0.2">
      <c r="A169" s="165">
        <v>41</v>
      </c>
      <c r="B169" s="166" t="s">
        <v>298</v>
      </c>
      <c r="C169" s="179" t="s">
        <v>299</v>
      </c>
      <c r="D169" s="167" t="s">
        <v>287</v>
      </c>
      <c r="E169" s="168">
        <v>5.5077999999999996</v>
      </c>
      <c r="F169" s="169"/>
      <c r="G169" s="170"/>
      <c r="H169" s="151">
        <v>0</v>
      </c>
      <c r="I169" s="151">
        <f>ROUND(E169*H169,2)</f>
        <v>0</v>
      </c>
      <c r="J169" s="151">
        <v>650</v>
      </c>
      <c r="K169" s="151">
        <f>ROUND(E169*J169,2)</f>
        <v>3580.07</v>
      </c>
      <c r="L169" s="151">
        <v>21</v>
      </c>
      <c r="M169" s="151">
        <f>G169*(1+L169/100)</f>
        <v>0</v>
      </c>
      <c r="N169" s="151">
        <v>0</v>
      </c>
      <c r="O169" s="151">
        <f>ROUND(E169*N169,2)</f>
        <v>0</v>
      </c>
      <c r="P169" s="151">
        <v>0</v>
      </c>
      <c r="Q169" s="151">
        <f>ROUND(E169*P169,2)</f>
        <v>0</v>
      </c>
      <c r="R169" s="151"/>
      <c r="S169" s="151" t="s">
        <v>230</v>
      </c>
      <c r="T169" s="151" t="s">
        <v>231</v>
      </c>
      <c r="U169" s="151">
        <v>0</v>
      </c>
      <c r="V169" s="151">
        <f>ROUND(E169*U169,2)</f>
        <v>0</v>
      </c>
      <c r="W169" s="151"/>
      <c r="X169" s="151" t="s">
        <v>122</v>
      </c>
      <c r="Y169" s="146"/>
      <c r="Z169" s="146"/>
      <c r="AA169" s="146"/>
      <c r="AB169" s="146"/>
      <c r="AC169" s="146"/>
      <c r="AD169" s="146"/>
      <c r="AE169" s="146"/>
      <c r="AF169" s="146"/>
      <c r="AG169" s="146" t="s">
        <v>123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">
      <c r="A170" s="149"/>
      <c r="B170" s="150"/>
      <c r="C170" s="180" t="s">
        <v>288</v>
      </c>
      <c r="D170" s="152"/>
      <c r="E170" s="153">
        <v>8.5999999999999993E-2</v>
      </c>
      <c r="F170" s="151"/>
      <c r="G170" s="151"/>
      <c r="H170" s="151"/>
      <c r="I170" s="151"/>
      <c r="J170" s="151"/>
      <c r="K170" s="151"/>
      <c r="L170" s="151"/>
      <c r="M170" s="151"/>
      <c r="N170" s="151"/>
      <c r="O170" s="151"/>
      <c r="P170" s="151"/>
      <c r="Q170" s="151"/>
      <c r="R170" s="151"/>
      <c r="S170" s="151"/>
      <c r="T170" s="151"/>
      <c r="U170" s="151"/>
      <c r="V170" s="151"/>
      <c r="W170" s="151"/>
      <c r="X170" s="151"/>
      <c r="Y170" s="146"/>
      <c r="Z170" s="146"/>
      <c r="AA170" s="146"/>
      <c r="AB170" s="146"/>
      <c r="AC170" s="146"/>
      <c r="AD170" s="146"/>
      <c r="AE170" s="146"/>
      <c r="AF170" s="146"/>
      <c r="AG170" s="146" t="s">
        <v>125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1" x14ac:dyDescent="0.2">
      <c r="A171" s="149"/>
      <c r="B171" s="150"/>
      <c r="C171" s="180" t="s">
        <v>289</v>
      </c>
      <c r="D171" s="152"/>
      <c r="E171" s="153">
        <v>0.41699999999999998</v>
      </c>
      <c r="F171" s="151"/>
      <c r="G171" s="151"/>
      <c r="H171" s="151"/>
      <c r="I171" s="151"/>
      <c r="J171" s="151"/>
      <c r="K171" s="151"/>
      <c r="L171" s="151"/>
      <c r="M171" s="151"/>
      <c r="N171" s="151"/>
      <c r="O171" s="151"/>
      <c r="P171" s="151"/>
      <c r="Q171" s="151"/>
      <c r="R171" s="151"/>
      <c r="S171" s="151"/>
      <c r="T171" s="151"/>
      <c r="U171" s="151"/>
      <c r="V171" s="151"/>
      <c r="W171" s="151"/>
      <c r="X171" s="151"/>
      <c r="Y171" s="146"/>
      <c r="Z171" s="146"/>
      <c r="AA171" s="146"/>
      <c r="AB171" s="146"/>
      <c r="AC171" s="146"/>
      <c r="AD171" s="146"/>
      <c r="AE171" s="146"/>
      <c r="AF171" s="146"/>
      <c r="AG171" s="146" t="s">
        <v>125</v>
      </c>
      <c r="AH171" s="146">
        <v>0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1" x14ac:dyDescent="0.2">
      <c r="A172" s="149"/>
      <c r="B172" s="150"/>
      <c r="C172" s="180" t="s">
        <v>290</v>
      </c>
      <c r="D172" s="152"/>
      <c r="E172" s="153">
        <v>1.4592000000000001</v>
      </c>
      <c r="F172" s="151"/>
      <c r="G172" s="151"/>
      <c r="H172" s="151"/>
      <c r="I172" s="151"/>
      <c r="J172" s="151"/>
      <c r="K172" s="151"/>
      <c r="L172" s="151"/>
      <c r="M172" s="151"/>
      <c r="N172" s="151"/>
      <c r="O172" s="151"/>
      <c r="P172" s="151"/>
      <c r="Q172" s="151"/>
      <c r="R172" s="151"/>
      <c r="S172" s="151"/>
      <c r="T172" s="151"/>
      <c r="U172" s="151"/>
      <c r="V172" s="151"/>
      <c r="W172" s="151"/>
      <c r="X172" s="151"/>
      <c r="Y172" s="146"/>
      <c r="Z172" s="146"/>
      <c r="AA172" s="146"/>
      <c r="AB172" s="146"/>
      <c r="AC172" s="146"/>
      <c r="AD172" s="146"/>
      <c r="AE172" s="146"/>
      <c r="AF172" s="146"/>
      <c r="AG172" s="146" t="s">
        <v>125</v>
      </c>
      <c r="AH172" s="146">
        <v>0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">
      <c r="A173" s="149"/>
      <c r="B173" s="150"/>
      <c r="C173" s="180" t="s">
        <v>291</v>
      </c>
      <c r="D173" s="152"/>
      <c r="E173" s="153">
        <v>0.193</v>
      </c>
      <c r="F173" s="151"/>
      <c r="G173" s="151"/>
      <c r="H173" s="151"/>
      <c r="I173" s="151"/>
      <c r="J173" s="151"/>
      <c r="K173" s="151"/>
      <c r="L173" s="151"/>
      <c r="M173" s="151"/>
      <c r="N173" s="151"/>
      <c r="O173" s="151"/>
      <c r="P173" s="151"/>
      <c r="Q173" s="151"/>
      <c r="R173" s="151"/>
      <c r="S173" s="151"/>
      <c r="T173" s="151"/>
      <c r="U173" s="151"/>
      <c r="V173" s="151"/>
      <c r="W173" s="151"/>
      <c r="X173" s="151"/>
      <c r="Y173" s="146"/>
      <c r="Z173" s="146"/>
      <c r="AA173" s="146"/>
      <c r="AB173" s="146"/>
      <c r="AC173" s="146"/>
      <c r="AD173" s="146"/>
      <c r="AE173" s="146"/>
      <c r="AF173" s="146"/>
      <c r="AG173" s="146" t="s">
        <v>125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1" x14ac:dyDescent="0.2">
      <c r="A174" s="149"/>
      <c r="B174" s="150"/>
      <c r="C174" s="180" t="s">
        <v>292</v>
      </c>
      <c r="D174" s="152"/>
      <c r="E174" s="153">
        <v>0.25</v>
      </c>
      <c r="F174" s="151"/>
      <c r="G174" s="151"/>
      <c r="H174" s="151"/>
      <c r="I174" s="151"/>
      <c r="J174" s="151"/>
      <c r="K174" s="151"/>
      <c r="L174" s="151"/>
      <c r="M174" s="151"/>
      <c r="N174" s="151"/>
      <c r="O174" s="151"/>
      <c r="P174" s="151"/>
      <c r="Q174" s="151"/>
      <c r="R174" s="151"/>
      <c r="S174" s="151"/>
      <c r="T174" s="151"/>
      <c r="U174" s="151"/>
      <c r="V174" s="151"/>
      <c r="W174" s="151"/>
      <c r="X174" s="151"/>
      <c r="Y174" s="146"/>
      <c r="Z174" s="146"/>
      <c r="AA174" s="146"/>
      <c r="AB174" s="146"/>
      <c r="AC174" s="146"/>
      <c r="AD174" s="146"/>
      <c r="AE174" s="146"/>
      <c r="AF174" s="146"/>
      <c r="AG174" s="146" t="s">
        <v>125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1" x14ac:dyDescent="0.2">
      <c r="A175" s="149"/>
      <c r="B175" s="150"/>
      <c r="C175" s="180" t="s">
        <v>300</v>
      </c>
      <c r="D175" s="152"/>
      <c r="E175" s="153">
        <v>1.9296</v>
      </c>
      <c r="F175" s="151"/>
      <c r="G175" s="151"/>
      <c r="H175" s="151"/>
      <c r="I175" s="151"/>
      <c r="J175" s="151"/>
      <c r="K175" s="151"/>
      <c r="L175" s="151"/>
      <c r="M175" s="151"/>
      <c r="N175" s="151"/>
      <c r="O175" s="151"/>
      <c r="P175" s="151"/>
      <c r="Q175" s="151"/>
      <c r="R175" s="151"/>
      <c r="S175" s="151"/>
      <c r="T175" s="151"/>
      <c r="U175" s="151"/>
      <c r="V175" s="151"/>
      <c r="W175" s="151"/>
      <c r="X175" s="151"/>
      <c r="Y175" s="146"/>
      <c r="Z175" s="146"/>
      <c r="AA175" s="146"/>
      <c r="AB175" s="146"/>
      <c r="AC175" s="146"/>
      <c r="AD175" s="146"/>
      <c r="AE175" s="146"/>
      <c r="AF175" s="146"/>
      <c r="AG175" s="146" t="s">
        <v>125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1" x14ac:dyDescent="0.2">
      <c r="A176" s="149"/>
      <c r="B176" s="150"/>
      <c r="C176" s="180" t="s">
        <v>293</v>
      </c>
      <c r="D176" s="152"/>
      <c r="E176" s="153">
        <v>0.13500000000000001</v>
      </c>
      <c r="F176" s="151"/>
      <c r="G176" s="151"/>
      <c r="H176" s="151"/>
      <c r="I176" s="151"/>
      <c r="J176" s="151"/>
      <c r="K176" s="151"/>
      <c r="L176" s="151"/>
      <c r="M176" s="151"/>
      <c r="N176" s="151"/>
      <c r="O176" s="151"/>
      <c r="P176" s="151"/>
      <c r="Q176" s="151"/>
      <c r="R176" s="151"/>
      <c r="S176" s="151"/>
      <c r="T176" s="151"/>
      <c r="U176" s="151"/>
      <c r="V176" s="151"/>
      <c r="W176" s="151"/>
      <c r="X176" s="151"/>
      <c r="Y176" s="146"/>
      <c r="Z176" s="146"/>
      <c r="AA176" s="146"/>
      <c r="AB176" s="146"/>
      <c r="AC176" s="146"/>
      <c r="AD176" s="146"/>
      <c r="AE176" s="146"/>
      <c r="AF176" s="146"/>
      <c r="AG176" s="146" t="s">
        <v>125</v>
      </c>
      <c r="AH176" s="146">
        <v>0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49"/>
      <c r="B177" s="150"/>
      <c r="C177" s="180" t="s">
        <v>294</v>
      </c>
      <c r="D177" s="152"/>
      <c r="E177" s="153">
        <v>0.88800000000000001</v>
      </c>
      <c r="F177" s="151"/>
      <c r="G177" s="151"/>
      <c r="H177" s="151"/>
      <c r="I177" s="151"/>
      <c r="J177" s="151"/>
      <c r="K177" s="151"/>
      <c r="L177" s="151"/>
      <c r="M177" s="151"/>
      <c r="N177" s="151"/>
      <c r="O177" s="151"/>
      <c r="P177" s="151"/>
      <c r="Q177" s="151"/>
      <c r="R177" s="151"/>
      <c r="S177" s="151"/>
      <c r="T177" s="151"/>
      <c r="U177" s="151"/>
      <c r="V177" s="151"/>
      <c r="W177" s="151"/>
      <c r="X177" s="151"/>
      <c r="Y177" s="146"/>
      <c r="Z177" s="146"/>
      <c r="AA177" s="146"/>
      <c r="AB177" s="146"/>
      <c r="AC177" s="146"/>
      <c r="AD177" s="146"/>
      <c r="AE177" s="146"/>
      <c r="AF177" s="146"/>
      <c r="AG177" s="146" t="s">
        <v>125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1" x14ac:dyDescent="0.2">
      <c r="A178" s="149"/>
      <c r="B178" s="150"/>
      <c r="C178" s="180" t="s">
        <v>295</v>
      </c>
      <c r="D178" s="152"/>
      <c r="E178" s="153">
        <v>0.15</v>
      </c>
      <c r="F178" s="151"/>
      <c r="G178" s="151"/>
      <c r="H178" s="151"/>
      <c r="I178" s="151"/>
      <c r="J178" s="151"/>
      <c r="K178" s="151"/>
      <c r="L178" s="151"/>
      <c r="M178" s="151"/>
      <c r="N178" s="151"/>
      <c r="O178" s="151"/>
      <c r="P178" s="151"/>
      <c r="Q178" s="151"/>
      <c r="R178" s="151"/>
      <c r="S178" s="151"/>
      <c r="T178" s="151"/>
      <c r="U178" s="151"/>
      <c r="V178" s="151"/>
      <c r="W178" s="151"/>
      <c r="X178" s="151"/>
      <c r="Y178" s="146"/>
      <c r="Z178" s="146"/>
      <c r="AA178" s="146"/>
      <c r="AB178" s="146"/>
      <c r="AC178" s="146"/>
      <c r="AD178" s="146"/>
      <c r="AE178" s="146"/>
      <c r="AF178" s="146"/>
      <c r="AG178" s="146" t="s">
        <v>125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ht="22.5" outlineLevel="1" x14ac:dyDescent="0.2">
      <c r="A179" s="165">
        <v>42</v>
      </c>
      <c r="B179" s="166" t="s">
        <v>301</v>
      </c>
      <c r="C179" s="179" t="s">
        <v>302</v>
      </c>
      <c r="D179" s="167" t="s">
        <v>152</v>
      </c>
      <c r="E179" s="168">
        <v>45</v>
      </c>
      <c r="F179" s="169"/>
      <c r="G179" s="170"/>
      <c r="H179" s="151">
        <v>0</v>
      </c>
      <c r="I179" s="151">
        <f>ROUND(E179*H179,2)</f>
        <v>0</v>
      </c>
      <c r="J179" s="151">
        <v>180</v>
      </c>
      <c r="K179" s="151">
        <f>ROUND(E179*J179,2)</f>
        <v>8100</v>
      </c>
      <c r="L179" s="151">
        <v>21</v>
      </c>
      <c r="M179" s="151">
        <f>G179*(1+L179/100)</f>
        <v>0</v>
      </c>
      <c r="N179" s="151">
        <v>0</v>
      </c>
      <c r="O179" s="151">
        <f>ROUND(E179*N179,2)</f>
        <v>0</v>
      </c>
      <c r="P179" s="151">
        <v>0</v>
      </c>
      <c r="Q179" s="151">
        <f>ROUND(E179*P179,2)</f>
        <v>0</v>
      </c>
      <c r="R179" s="151"/>
      <c r="S179" s="151" t="s">
        <v>230</v>
      </c>
      <c r="T179" s="151" t="s">
        <v>231</v>
      </c>
      <c r="U179" s="151">
        <v>0</v>
      </c>
      <c r="V179" s="151">
        <f>ROUND(E179*U179,2)</f>
        <v>0</v>
      </c>
      <c r="W179" s="151"/>
      <c r="X179" s="151" t="s">
        <v>122</v>
      </c>
      <c r="Y179" s="146"/>
      <c r="Z179" s="146"/>
      <c r="AA179" s="146"/>
      <c r="AB179" s="146"/>
      <c r="AC179" s="146"/>
      <c r="AD179" s="146"/>
      <c r="AE179" s="146"/>
      <c r="AF179" s="146"/>
      <c r="AG179" s="146" t="s">
        <v>123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 x14ac:dyDescent="0.2">
      <c r="A180" s="149"/>
      <c r="B180" s="150"/>
      <c r="C180" s="180" t="s">
        <v>303</v>
      </c>
      <c r="D180" s="152"/>
      <c r="E180" s="153">
        <v>45</v>
      </c>
      <c r="F180" s="151"/>
      <c r="G180" s="151"/>
      <c r="H180" s="151"/>
      <c r="I180" s="151"/>
      <c r="J180" s="151"/>
      <c r="K180" s="151"/>
      <c r="L180" s="151"/>
      <c r="M180" s="151"/>
      <c r="N180" s="151"/>
      <c r="O180" s="151"/>
      <c r="P180" s="151"/>
      <c r="Q180" s="151"/>
      <c r="R180" s="151"/>
      <c r="S180" s="151"/>
      <c r="T180" s="151"/>
      <c r="U180" s="151"/>
      <c r="V180" s="151"/>
      <c r="W180" s="151"/>
      <c r="X180" s="151"/>
      <c r="Y180" s="146"/>
      <c r="Z180" s="146"/>
      <c r="AA180" s="146"/>
      <c r="AB180" s="146"/>
      <c r="AC180" s="146"/>
      <c r="AD180" s="146"/>
      <c r="AE180" s="146"/>
      <c r="AF180" s="146"/>
      <c r="AG180" s="146" t="s">
        <v>125</v>
      </c>
      <c r="AH180" s="146">
        <v>0</v>
      </c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 x14ac:dyDescent="0.2">
      <c r="A181" s="165">
        <v>43</v>
      </c>
      <c r="B181" s="166" t="s">
        <v>304</v>
      </c>
      <c r="C181" s="179" t="s">
        <v>305</v>
      </c>
      <c r="D181" s="167" t="s">
        <v>225</v>
      </c>
      <c r="E181" s="168">
        <v>240</v>
      </c>
      <c r="F181" s="169"/>
      <c r="G181" s="170"/>
      <c r="H181" s="151">
        <v>0.43</v>
      </c>
      <c r="I181" s="151">
        <f>ROUND(E181*H181,2)</f>
        <v>103.2</v>
      </c>
      <c r="J181" s="151">
        <v>0</v>
      </c>
      <c r="K181" s="151">
        <f>ROUND(E181*J181,2)</f>
        <v>0</v>
      </c>
      <c r="L181" s="151">
        <v>21</v>
      </c>
      <c r="M181" s="151">
        <f>G181*(1+L181/100)</f>
        <v>0</v>
      </c>
      <c r="N181" s="151">
        <v>0</v>
      </c>
      <c r="O181" s="151">
        <f>ROUND(E181*N181,2)</f>
        <v>0</v>
      </c>
      <c r="P181" s="151">
        <v>0</v>
      </c>
      <c r="Q181" s="151">
        <f>ROUND(E181*P181,2)</f>
        <v>0</v>
      </c>
      <c r="R181" s="151" t="s">
        <v>205</v>
      </c>
      <c r="S181" s="151" t="s">
        <v>120</v>
      </c>
      <c r="T181" s="151" t="s">
        <v>121</v>
      </c>
      <c r="U181" s="151">
        <v>0</v>
      </c>
      <c r="V181" s="151">
        <f>ROUND(E181*U181,2)</f>
        <v>0</v>
      </c>
      <c r="W181" s="151"/>
      <c r="X181" s="151" t="s">
        <v>206</v>
      </c>
      <c r="Y181" s="146"/>
      <c r="Z181" s="146"/>
      <c r="AA181" s="146"/>
      <c r="AB181" s="146"/>
      <c r="AC181" s="146"/>
      <c r="AD181" s="146"/>
      <c r="AE181" s="146"/>
      <c r="AF181" s="146"/>
      <c r="AG181" s="146" t="s">
        <v>207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 x14ac:dyDescent="0.2">
      <c r="A182" s="149"/>
      <c r="B182" s="150"/>
      <c r="C182" s="180" t="s">
        <v>306</v>
      </c>
      <c r="D182" s="152"/>
      <c r="E182" s="153">
        <v>240</v>
      </c>
      <c r="F182" s="151"/>
      <c r="G182" s="151"/>
      <c r="H182" s="151"/>
      <c r="I182" s="151"/>
      <c r="J182" s="151"/>
      <c r="K182" s="151"/>
      <c r="L182" s="151"/>
      <c r="M182" s="151"/>
      <c r="N182" s="151"/>
      <c r="O182" s="151"/>
      <c r="P182" s="151"/>
      <c r="Q182" s="151"/>
      <c r="R182" s="151"/>
      <c r="S182" s="151"/>
      <c r="T182" s="151"/>
      <c r="U182" s="151"/>
      <c r="V182" s="151"/>
      <c r="W182" s="151"/>
      <c r="X182" s="151"/>
      <c r="Y182" s="146"/>
      <c r="Z182" s="146"/>
      <c r="AA182" s="146"/>
      <c r="AB182" s="146"/>
      <c r="AC182" s="146"/>
      <c r="AD182" s="146"/>
      <c r="AE182" s="146"/>
      <c r="AF182" s="146"/>
      <c r="AG182" s="146" t="s">
        <v>125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1" x14ac:dyDescent="0.2">
      <c r="A183" s="165">
        <v>44</v>
      </c>
      <c r="B183" s="166" t="s">
        <v>307</v>
      </c>
      <c r="C183" s="179" t="s">
        <v>308</v>
      </c>
      <c r="D183" s="167" t="s">
        <v>309</v>
      </c>
      <c r="E183" s="168">
        <v>0.24</v>
      </c>
      <c r="F183" s="169"/>
      <c r="G183" s="170"/>
      <c r="H183" s="151">
        <v>1185</v>
      </c>
      <c r="I183" s="151">
        <f>ROUND(E183*H183,2)</f>
        <v>284.39999999999998</v>
      </c>
      <c r="J183" s="151">
        <v>0</v>
      </c>
      <c r="K183" s="151">
        <f>ROUND(E183*J183,2)</f>
        <v>0</v>
      </c>
      <c r="L183" s="151">
        <v>21</v>
      </c>
      <c r="M183" s="151">
        <f>G183*(1+L183/100)</f>
        <v>0</v>
      </c>
      <c r="N183" s="151">
        <v>1.2999999999999999E-2</v>
      </c>
      <c r="O183" s="151">
        <f>ROUND(E183*N183,2)</f>
        <v>0</v>
      </c>
      <c r="P183" s="151">
        <v>0</v>
      </c>
      <c r="Q183" s="151">
        <f>ROUND(E183*P183,2)</f>
        <v>0</v>
      </c>
      <c r="R183" s="151" t="s">
        <v>205</v>
      </c>
      <c r="S183" s="151" t="s">
        <v>120</v>
      </c>
      <c r="T183" s="151" t="s">
        <v>121</v>
      </c>
      <c r="U183" s="151">
        <v>0</v>
      </c>
      <c r="V183" s="151">
        <f>ROUND(E183*U183,2)</f>
        <v>0</v>
      </c>
      <c r="W183" s="151"/>
      <c r="X183" s="151" t="s">
        <v>206</v>
      </c>
      <c r="Y183" s="146"/>
      <c r="Z183" s="146"/>
      <c r="AA183" s="146"/>
      <c r="AB183" s="146"/>
      <c r="AC183" s="146"/>
      <c r="AD183" s="146"/>
      <c r="AE183" s="146"/>
      <c r="AF183" s="146"/>
      <c r="AG183" s="146" t="s">
        <v>207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1" x14ac:dyDescent="0.2">
      <c r="A184" s="149"/>
      <c r="B184" s="150"/>
      <c r="C184" s="180" t="s">
        <v>310</v>
      </c>
      <c r="D184" s="152"/>
      <c r="E184" s="153">
        <v>0.24</v>
      </c>
      <c r="F184" s="151"/>
      <c r="G184" s="151"/>
      <c r="H184" s="151"/>
      <c r="I184" s="151"/>
      <c r="J184" s="151"/>
      <c r="K184" s="151"/>
      <c r="L184" s="151"/>
      <c r="M184" s="151"/>
      <c r="N184" s="151"/>
      <c r="O184" s="151"/>
      <c r="P184" s="151"/>
      <c r="Q184" s="151"/>
      <c r="R184" s="151"/>
      <c r="S184" s="151"/>
      <c r="T184" s="151"/>
      <c r="U184" s="151"/>
      <c r="V184" s="151"/>
      <c r="W184" s="151"/>
      <c r="X184" s="151"/>
      <c r="Y184" s="146"/>
      <c r="Z184" s="146"/>
      <c r="AA184" s="146"/>
      <c r="AB184" s="146"/>
      <c r="AC184" s="146"/>
      <c r="AD184" s="146"/>
      <c r="AE184" s="146"/>
      <c r="AF184" s="146"/>
      <c r="AG184" s="146" t="s">
        <v>125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ht="22.5" outlineLevel="1" x14ac:dyDescent="0.2">
      <c r="A185" s="165">
        <v>45</v>
      </c>
      <c r="B185" s="166" t="s">
        <v>311</v>
      </c>
      <c r="C185" s="179" t="s">
        <v>312</v>
      </c>
      <c r="D185" s="167" t="s">
        <v>309</v>
      </c>
      <c r="E185" s="168">
        <v>0.48</v>
      </c>
      <c r="F185" s="169"/>
      <c r="G185" s="170"/>
      <c r="H185" s="151">
        <v>125</v>
      </c>
      <c r="I185" s="151">
        <f>ROUND(E185*H185,2)</f>
        <v>60</v>
      </c>
      <c r="J185" s="151">
        <v>0</v>
      </c>
      <c r="K185" s="151">
        <f>ROUND(E185*J185,2)</f>
        <v>0</v>
      </c>
      <c r="L185" s="151">
        <v>21</v>
      </c>
      <c r="M185" s="151">
        <f>G185*(1+L185/100)</f>
        <v>0</v>
      </c>
      <c r="N185" s="151">
        <v>1.24E-3</v>
      </c>
      <c r="O185" s="151">
        <f>ROUND(E185*N185,2)</f>
        <v>0</v>
      </c>
      <c r="P185" s="151">
        <v>0</v>
      </c>
      <c r="Q185" s="151">
        <f>ROUND(E185*P185,2)</f>
        <v>0</v>
      </c>
      <c r="R185" s="151" t="s">
        <v>205</v>
      </c>
      <c r="S185" s="151" t="s">
        <v>120</v>
      </c>
      <c r="T185" s="151" t="s">
        <v>121</v>
      </c>
      <c r="U185" s="151">
        <v>0</v>
      </c>
      <c r="V185" s="151">
        <f>ROUND(E185*U185,2)</f>
        <v>0</v>
      </c>
      <c r="W185" s="151"/>
      <c r="X185" s="151" t="s">
        <v>206</v>
      </c>
      <c r="Y185" s="146"/>
      <c r="Z185" s="146"/>
      <c r="AA185" s="146"/>
      <c r="AB185" s="146"/>
      <c r="AC185" s="146"/>
      <c r="AD185" s="146"/>
      <c r="AE185" s="146"/>
      <c r="AF185" s="146"/>
      <c r="AG185" s="146" t="s">
        <v>207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1" x14ac:dyDescent="0.2">
      <c r="A186" s="149"/>
      <c r="B186" s="150"/>
      <c r="C186" s="180" t="s">
        <v>313</v>
      </c>
      <c r="D186" s="152"/>
      <c r="E186" s="153">
        <v>0.48</v>
      </c>
      <c r="F186" s="151"/>
      <c r="G186" s="151"/>
      <c r="H186" s="151"/>
      <c r="I186" s="151"/>
      <c r="J186" s="151"/>
      <c r="K186" s="151"/>
      <c r="L186" s="151"/>
      <c r="M186" s="151"/>
      <c r="N186" s="151"/>
      <c r="O186" s="151"/>
      <c r="P186" s="151"/>
      <c r="Q186" s="151"/>
      <c r="R186" s="151"/>
      <c r="S186" s="151"/>
      <c r="T186" s="151"/>
      <c r="U186" s="151"/>
      <c r="V186" s="151"/>
      <c r="W186" s="151"/>
      <c r="X186" s="151"/>
      <c r="Y186" s="146"/>
      <c r="Z186" s="146"/>
      <c r="AA186" s="146"/>
      <c r="AB186" s="146"/>
      <c r="AC186" s="146"/>
      <c r="AD186" s="146"/>
      <c r="AE186" s="146"/>
      <c r="AF186" s="146"/>
      <c r="AG186" s="146" t="s">
        <v>125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1" x14ac:dyDescent="0.2">
      <c r="A187" s="171">
        <v>46</v>
      </c>
      <c r="B187" s="172" t="s">
        <v>314</v>
      </c>
      <c r="C187" s="184" t="s">
        <v>315</v>
      </c>
      <c r="D187" s="173" t="s">
        <v>225</v>
      </c>
      <c r="E187" s="174">
        <v>2</v>
      </c>
      <c r="F187" s="175"/>
      <c r="G187" s="176"/>
      <c r="H187" s="151">
        <v>94.9</v>
      </c>
      <c r="I187" s="151">
        <f>ROUND(E187*H187,2)</f>
        <v>189.8</v>
      </c>
      <c r="J187" s="151">
        <v>0</v>
      </c>
      <c r="K187" s="151">
        <f>ROUND(E187*J187,2)</f>
        <v>0</v>
      </c>
      <c r="L187" s="151">
        <v>21</v>
      </c>
      <c r="M187" s="151">
        <f>G187*(1+L187/100)</f>
        <v>0</v>
      </c>
      <c r="N187" s="151">
        <v>6.2E-4</v>
      </c>
      <c r="O187" s="151">
        <f>ROUND(E187*N187,2)</f>
        <v>0</v>
      </c>
      <c r="P187" s="151">
        <v>0</v>
      </c>
      <c r="Q187" s="151">
        <f>ROUND(E187*P187,2)</f>
        <v>0</v>
      </c>
      <c r="R187" s="151" t="s">
        <v>205</v>
      </c>
      <c r="S187" s="151" t="s">
        <v>120</v>
      </c>
      <c r="T187" s="151" t="s">
        <v>121</v>
      </c>
      <c r="U187" s="151">
        <v>0</v>
      </c>
      <c r="V187" s="151">
        <f>ROUND(E187*U187,2)</f>
        <v>0</v>
      </c>
      <c r="W187" s="151"/>
      <c r="X187" s="151" t="s">
        <v>206</v>
      </c>
      <c r="Y187" s="146"/>
      <c r="Z187" s="146"/>
      <c r="AA187" s="146"/>
      <c r="AB187" s="146"/>
      <c r="AC187" s="146"/>
      <c r="AD187" s="146"/>
      <c r="AE187" s="146"/>
      <c r="AF187" s="146"/>
      <c r="AG187" s="146" t="s">
        <v>207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1" x14ac:dyDescent="0.2">
      <c r="A188" s="165">
        <v>47</v>
      </c>
      <c r="B188" s="166" t="s">
        <v>316</v>
      </c>
      <c r="C188" s="179" t="s">
        <v>317</v>
      </c>
      <c r="D188" s="167" t="s">
        <v>225</v>
      </c>
      <c r="E188" s="168">
        <v>120</v>
      </c>
      <c r="F188" s="169"/>
      <c r="G188" s="170"/>
      <c r="H188" s="151">
        <v>7.5</v>
      </c>
      <c r="I188" s="151">
        <f>ROUND(E188*H188,2)</f>
        <v>900</v>
      </c>
      <c r="J188" s="151">
        <v>0</v>
      </c>
      <c r="K188" s="151">
        <f>ROUND(E188*J188,2)</f>
        <v>0</v>
      </c>
      <c r="L188" s="151">
        <v>21</v>
      </c>
      <c r="M188" s="151">
        <f>G188*(1+L188/100)</f>
        <v>0</v>
      </c>
      <c r="N188" s="151">
        <v>1.1E-4</v>
      </c>
      <c r="O188" s="151">
        <f>ROUND(E188*N188,2)</f>
        <v>0.01</v>
      </c>
      <c r="P188" s="151">
        <v>0</v>
      </c>
      <c r="Q188" s="151">
        <f>ROUND(E188*P188,2)</f>
        <v>0</v>
      </c>
      <c r="R188" s="151" t="s">
        <v>205</v>
      </c>
      <c r="S188" s="151" t="s">
        <v>120</v>
      </c>
      <c r="T188" s="151" t="s">
        <v>121</v>
      </c>
      <c r="U188" s="151">
        <v>0</v>
      </c>
      <c r="V188" s="151">
        <f>ROUND(E188*U188,2)</f>
        <v>0</v>
      </c>
      <c r="W188" s="151"/>
      <c r="X188" s="151" t="s">
        <v>206</v>
      </c>
      <c r="Y188" s="146"/>
      <c r="Z188" s="146"/>
      <c r="AA188" s="146"/>
      <c r="AB188" s="146"/>
      <c r="AC188" s="146"/>
      <c r="AD188" s="146"/>
      <c r="AE188" s="146"/>
      <c r="AF188" s="146"/>
      <c r="AG188" s="146" t="s">
        <v>207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1" x14ac:dyDescent="0.2">
      <c r="A189" s="149"/>
      <c r="B189" s="150"/>
      <c r="C189" s="180" t="s">
        <v>318</v>
      </c>
      <c r="D189" s="152"/>
      <c r="E189" s="153">
        <v>120</v>
      </c>
      <c r="F189" s="151"/>
      <c r="G189" s="151"/>
      <c r="H189" s="151"/>
      <c r="I189" s="151"/>
      <c r="J189" s="151"/>
      <c r="K189" s="151"/>
      <c r="L189" s="151"/>
      <c r="M189" s="151"/>
      <c r="N189" s="151"/>
      <c r="O189" s="151"/>
      <c r="P189" s="151"/>
      <c r="Q189" s="151"/>
      <c r="R189" s="151"/>
      <c r="S189" s="151"/>
      <c r="T189" s="151"/>
      <c r="U189" s="151"/>
      <c r="V189" s="151"/>
      <c r="W189" s="151"/>
      <c r="X189" s="151"/>
      <c r="Y189" s="146"/>
      <c r="Z189" s="146"/>
      <c r="AA189" s="146"/>
      <c r="AB189" s="146"/>
      <c r="AC189" s="146"/>
      <c r="AD189" s="146"/>
      <c r="AE189" s="146"/>
      <c r="AF189" s="146"/>
      <c r="AG189" s="146" t="s">
        <v>125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">
      <c r="A190" s="165">
        <v>48</v>
      </c>
      <c r="B190" s="166" t="s">
        <v>319</v>
      </c>
      <c r="C190" s="179" t="s">
        <v>320</v>
      </c>
      <c r="D190" s="167" t="s">
        <v>152</v>
      </c>
      <c r="E190" s="168">
        <v>24</v>
      </c>
      <c r="F190" s="169"/>
      <c r="G190" s="170"/>
      <c r="H190" s="151">
        <v>22.5</v>
      </c>
      <c r="I190" s="151">
        <f>ROUND(E190*H190,2)</f>
        <v>540</v>
      </c>
      <c r="J190" s="151">
        <v>0</v>
      </c>
      <c r="K190" s="151">
        <f>ROUND(E190*J190,2)</f>
        <v>0</v>
      </c>
      <c r="L190" s="151">
        <v>21</v>
      </c>
      <c r="M190" s="151">
        <f>G190*(1+L190/100)</f>
        <v>0</v>
      </c>
      <c r="N190" s="151">
        <v>3.2000000000000003E-4</v>
      </c>
      <c r="O190" s="151">
        <f>ROUND(E190*N190,2)</f>
        <v>0.01</v>
      </c>
      <c r="P190" s="151">
        <v>0</v>
      </c>
      <c r="Q190" s="151">
        <f>ROUND(E190*P190,2)</f>
        <v>0</v>
      </c>
      <c r="R190" s="151" t="s">
        <v>205</v>
      </c>
      <c r="S190" s="151" t="s">
        <v>120</v>
      </c>
      <c r="T190" s="151" t="s">
        <v>121</v>
      </c>
      <c r="U190" s="151">
        <v>0</v>
      </c>
      <c r="V190" s="151">
        <f>ROUND(E190*U190,2)</f>
        <v>0</v>
      </c>
      <c r="W190" s="151"/>
      <c r="X190" s="151" t="s">
        <v>206</v>
      </c>
      <c r="Y190" s="146"/>
      <c r="Z190" s="146"/>
      <c r="AA190" s="146"/>
      <c r="AB190" s="146"/>
      <c r="AC190" s="146"/>
      <c r="AD190" s="146"/>
      <c r="AE190" s="146"/>
      <c r="AF190" s="146"/>
      <c r="AG190" s="146" t="s">
        <v>207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1" x14ac:dyDescent="0.2">
      <c r="A191" s="149"/>
      <c r="B191" s="150"/>
      <c r="C191" s="180" t="s">
        <v>321</v>
      </c>
      <c r="D191" s="152"/>
      <c r="E191" s="153">
        <v>24</v>
      </c>
      <c r="F191" s="151"/>
      <c r="G191" s="151"/>
      <c r="H191" s="151"/>
      <c r="I191" s="151"/>
      <c r="J191" s="151"/>
      <c r="K191" s="151"/>
      <c r="L191" s="151"/>
      <c r="M191" s="151"/>
      <c r="N191" s="151"/>
      <c r="O191" s="151"/>
      <c r="P191" s="151"/>
      <c r="Q191" s="151"/>
      <c r="R191" s="151"/>
      <c r="S191" s="151"/>
      <c r="T191" s="151"/>
      <c r="U191" s="151"/>
      <c r="V191" s="151"/>
      <c r="W191" s="151"/>
      <c r="X191" s="151"/>
      <c r="Y191" s="146"/>
      <c r="Z191" s="146"/>
      <c r="AA191" s="146"/>
      <c r="AB191" s="146"/>
      <c r="AC191" s="146"/>
      <c r="AD191" s="146"/>
      <c r="AE191" s="146"/>
      <c r="AF191" s="146"/>
      <c r="AG191" s="146" t="s">
        <v>125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1" x14ac:dyDescent="0.2">
      <c r="A192" s="165">
        <v>49</v>
      </c>
      <c r="B192" s="166" t="s">
        <v>322</v>
      </c>
      <c r="C192" s="179" t="s">
        <v>323</v>
      </c>
      <c r="D192" s="167" t="s">
        <v>225</v>
      </c>
      <c r="E192" s="168">
        <v>60</v>
      </c>
      <c r="F192" s="169"/>
      <c r="G192" s="170"/>
      <c r="H192" s="151">
        <v>94.6</v>
      </c>
      <c r="I192" s="151">
        <f>ROUND(E192*H192,2)</f>
        <v>5676</v>
      </c>
      <c r="J192" s="151">
        <v>0</v>
      </c>
      <c r="K192" s="151">
        <f>ROUND(E192*J192,2)</f>
        <v>0</v>
      </c>
      <c r="L192" s="151">
        <v>21</v>
      </c>
      <c r="M192" s="151">
        <f>G192*(1+L192/100)</f>
        <v>0</v>
      </c>
      <c r="N192" s="151">
        <v>2.5000000000000001E-4</v>
      </c>
      <c r="O192" s="151">
        <f>ROUND(E192*N192,2)</f>
        <v>0.02</v>
      </c>
      <c r="P192" s="151">
        <v>0</v>
      </c>
      <c r="Q192" s="151">
        <f>ROUND(E192*P192,2)</f>
        <v>0</v>
      </c>
      <c r="R192" s="151" t="s">
        <v>205</v>
      </c>
      <c r="S192" s="151" t="s">
        <v>120</v>
      </c>
      <c r="T192" s="151" t="s">
        <v>121</v>
      </c>
      <c r="U192" s="151">
        <v>0</v>
      </c>
      <c r="V192" s="151">
        <f>ROUND(E192*U192,2)</f>
        <v>0</v>
      </c>
      <c r="W192" s="151"/>
      <c r="X192" s="151" t="s">
        <v>206</v>
      </c>
      <c r="Y192" s="146"/>
      <c r="Z192" s="146"/>
      <c r="AA192" s="146"/>
      <c r="AB192" s="146"/>
      <c r="AC192" s="146"/>
      <c r="AD192" s="146"/>
      <c r="AE192" s="146"/>
      <c r="AF192" s="146"/>
      <c r="AG192" s="146" t="s">
        <v>207</v>
      </c>
      <c r="AH192" s="146"/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1" x14ac:dyDescent="0.2">
      <c r="A193" s="149"/>
      <c r="B193" s="150"/>
      <c r="C193" s="180" t="s">
        <v>255</v>
      </c>
      <c r="D193" s="152"/>
      <c r="E193" s="153">
        <v>60</v>
      </c>
      <c r="F193" s="151"/>
      <c r="G193" s="151"/>
      <c r="H193" s="151"/>
      <c r="I193" s="151"/>
      <c r="J193" s="151"/>
      <c r="K193" s="151"/>
      <c r="L193" s="151"/>
      <c r="M193" s="151"/>
      <c r="N193" s="151"/>
      <c r="O193" s="151"/>
      <c r="P193" s="151"/>
      <c r="Q193" s="151"/>
      <c r="R193" s="151"/>
      <c r="S193" s="151"/>
      <c r="T193" s="151"/>
      <c r="U193" s="151"/>
      <c r="V193" s="151"/>
      <c r="W193" s="151"/>
      <c r="X193" s="151"/>
      <c r="Y193" s="146"/>
      <c r="Z193" s="146"/>
      <c r="AA193" s="146"/>
      <c r="AB193" s="146"/>
      <c r="AC193" s="146"/>
      <c r="AD193" s="146"/>
      <c r="AE193" s="146"/>
      <c r="AF193" s="146"/>
      <c r="AG193" s="146" t="s">
        <v>125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 x14ac:dyDescent="0.2">
      <c r="A194" s="165">
        <v>50</v>
      </c>
      <c r="B194" s="166" t="s">
        <v>324</v>
      </c>
      <c r="C194" s="179" t="s">
        <v>325</v>
      </c>
      <c r="D194" s="167" t="s">
        <v>287</v>
      </c>
      <c r="E194" s="168">
        <v>2.0862599999999998</v>
      </c>
      <c r="F194" s="169"/>
      <c r="G194" s="170"/>
      <c r="H194" s="151">
        <v>9900</v>
      </c>
      <c r="I194" s="151">
        <f>ROUND(E194*H194,2)</f>
        <v>20653.97</v>
      </c>
      <c r="J194" s="151">
        <v>0</v>
      </c>
      <c r="K194" s="151">
        <f>ROUND(E194*J194,2)</f>
        <v>0</v>
      </c>
      <c r="L194" s="151">
        <v>21</v>
      </c>
      <c r="M194" s="151">
        <f>G194*(1+L194/100)</f>
        <v>0</v>
      </c>
      <c r="N194" s="151">
        <v>0.55000000000000004</v>
      </c>
      <c r="O194" s="151">
        <f>ROUND(E194*N194,2)</f>
        <v>1.1499999999999999</v>
      </c>
      <c r="P194" s="151">
        <v>0</v>
      </c>
      <c r="Q194" s="151">
        <f>ROUND(E194*P194,2)</f>
        <v>0</v>
      </c>
      <c r="R194" s="151" t="s">
        <v>205</v>
      </c>
      <c r="S194" s="151" t="s">
        <v>120</v>
      </c>
      <c r="T194" s="151" t="s">
        <v>231</v>
      </c>
      <c r="U194" s="151">
        <v>0</v>
      </c>
      <c r="V194" s="151">
        <f>ROUND(E194*U194,2)</f>
        <v>0</v>
      </c>
      <c r="W194" s="151"/>
      <c r="X194" s="151" t="s">
        <v>206</v>
      </c>
      <c r="Y194" s="146"/>
      <c r="Z194" s="146"/>
      <c r="AA194" s="146"/>
      <c r="AB194" s="146"/>
      <c r="AC194" s="146"/>
      <c r="AD194" s="146"/>
      <c r="AE194" s="146"/>
      <c r="AF194" s="146"/>
      <c r="AG194" s="146" t="s">
        <v>207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1" x14ac:dyDescent="0.2">
      <c r="A195" s="149"/>
      <c r="B195" s="150"/>
      <c r="C195" s="180" t="s">
        <v>326</v>
      </c>
      <c r="D195" s="152"/>
      <c r="E195" s="153">
        <v>0.27456000000000003</v>
      </c>
      <c r="F195" s="151"/>
      <c r="G195" s="151"/>
      <c r="H195" s="151"/>
      <c r="I195" s="151"/>
      <c r="J195" s="151"/>
      <c r="K195" s="151"/>
      <c r="L195" s="151"/>
      <c r="M195" s="151"/>
      <c r="N195" s="151"/>
      <c r="O195" s="151"/>
      <c r="P195" s="151"/>
      <c r="Q195" s="151"/>
      <c r="R195" s="151"/>
      <c r="S195" s="151"/>
      <c r="T195" s="151"/>
      <c r="U195" s="151"/>
      <c r="V195" s="151"/>
      <c r="W195" s="151"/>
      <c r="X195" s="151"/>
      <c r="Y195" s="146"/>
      <c r="Z195" s="146"/>
      <c r="AA195" s="146"/>
      <c r="AB195" s="146"/>
      <c r="AC195" s="146"/>
      <c r="AD195" s="146"/>
      <c r="AE195" s="146"/>
      <c r="AF195" s="146"/>
      <c r="AG195" s="146" t="s">
        <v>125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 x14ac:dyDescent="0.2">
      <c r="A196" s="149"/>
      <c r="B196" s="150"/>
      <c r="C196" s="180" t="s">
        <v>327</v>
      </c>
      <c r="D196" s="152"/>
      <c r="E196" s="153">
        <v>0.45829999999999999</v>
      </c>
      <c r="F196" s="151"/>
      <c r="G196" s="151"/>
      <c r="H196" s="151"/>
      <c r="I196" s="151"/>
      <c r="J196" s="151"/>
      <c r="K196" s="151"/>
      <c r="L196" s="151"/>
      <c r="M196" s="151"/>
      <c r="N196" s="151"/>
      <c r="O196" s="151"/>
      <c r="P196" s="151"/>
      <c r="Q196" s="151"/>
      <c r="R196" s="151"/>
      <c r="S196" s="151"/>
      <c r="T196" s="151"/>
      <c r="U196" s="151"/>
      <c r="V196" s="151"/>
      <c r="W196" s="151"/>
      <c r="X196" s="151"/>
      <c r="Y196" s="146"/>
      <c r="Z196" s="146"/>
      <c r="AA196" s="146"/>
      <c r="AB196" s="146"/>
      <c r="AC196" s="146"/>
      <c r="AD196" s="146"/>
      <c r="AE196" s="146"/>
      <c r="AF196" s="146"/>
      <c r="AG196" s="146" t="s">
        <v>125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1" x14ac:dyDescent="0.2">
      <c r="A197" s="149"/>
      <c r="B197" s="150"/>
      <c r="C197" s="180" t="s">
        <v>328</v>
      </c>
      <c r="D197" s="152"/>
      <c r="E197" s="153">
        <v>0.80256000000000005</v>
      </c>
      <c r="F197" s="151"/>
      <c r="G197" s="151"/>
      <c r="H197" s="151"/>
      <c r="I197" s="151"/>
      <c r="J197" s="151"/>
      <c r="K197" s="151"/>
      <c r="L197" s="151"/>
      <c r="M197" s="151"/>
      <c r="N197" s="151"/>
      <c r="O197" s="151"/>
      <c r="P197" s="151"/>
      <c r="Q197" s="151"/>
      <c r="R197" s="151"/>
      <c r="S197" s="151"/>
      <c r="T197" s="151"/>
      <c r="U197" s="151"/>
      <c r="V197" s="151"/>
      <c r="W197" s="151"/>
      <c r="X197" s="151"/>
      <c r="Y197" s="146"/>
      <c r="Z197" s="146"/>
      <c r="AA197" s="146"/>
      <c r="AB197" s="146"/>
      <c r="AC197" s="146"/>
      <c r="AD197" s="146"/>
      <c r="AE197" s="146"/>
      <c r="AF197" s="146"/>
      <c r="AG197" s="146" t="s">
        <v>125</v>
      </c>
      <c r="AH197" s="146">
        <v>0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1" x14ac:dyDescent="0.2">
      <c r="A198" s="149"/>
      <c r="B198" s="150"/>
      <c r="C198" s="180" t="s">
        <v>329</v>
      </c>
      <c r="D198" s="152"/>
      <c r="E198" s="153">
        <v>0.14849999999999999</v>
      </c>
      <c r="F198" s="151"/>
      <c r="G198" s="151"/>
      <c r="H198" s="151"/>
      <c r="I198" s="151"/>
      <c r="J198" s="151"/>
      <c r="K198" s="151"/>
      <c r="L198" s="151"/>
      <c r="M198" s="151"/>
      <c r="N198" s="151"/>
      <c r="O198" s="151"/>
      <c r="P198" s="151"/>
      <c r="Q198" s="151"/>
      <c r="R198" s="151"/>
      <c r="S198" s="151"/>
      <c r="T198" s="151"/>
      <c r="U198" s="151"/>
      <c r="V198" s="151"/>
      <c r="W198" s="151"/>
      <c r="X198" s="151"/>
      <c r="Y198" s="146"/>
      <c r="Z198" s="146"/>
      <c r="AA198" s="146"/>
      <c r="AB198" s="146"/>
      <c r="AC198" s="146"/>
      <c r="AD198" s="146"/>
      <c r="AE198" s="146"/>
      <c r="AF198" s="146"/>
      <c r="AG198" s="146" t="s">
        <v>125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1" x14ac:dyDescent="0.2">
      <c r="A199" s="149"/>
      <c r="B199" s="150"/>
      <c r="C199" s="180" t="s">
        <v>330</v>
      </c>
      <c r="D199" s="152"/>
      <c r="E199" s="153">
        <v>0.19008</v>
      </c>
      <c r="F199" s="151"/>
      <c r="G199" s="151"/>
      <c r="H199" s="151"/>
      <c r="I199" s="151"/>
      <c r="J199" s="151"/>
      <c r="K199" s="151"/>
      <c r="L199" s="151"/>
      <c r="M199" s="151"/>
      <c r="N199" s="151"/>
      <c r="O199" s="151"/>
      <c r="P199" s="151"/>
      <c r="Q199" s="151"/>
      <c r="R199" s="151"/>
      <c r="S199" s="151"/>
      <c r="T199" s="151"/>
      <c r="U199" s="151"/>
      <c r="V199" s="151"/>
      <c r="W199" s="151"/>
      <c r="X199" s="151"/>
      <c r="Y199" s="146"/>
      <c r="Z199" s="146"/>
      <c r="AA199" s="146"/>
      <c r="AB199" s="146"/>
      <c r="AC199" s="146"/>
      <c r="AD199" s="146"/>
      <c r="AE199" s="146"/>
      <c r="AF199" s="146"/>
      <c r="AG199" s="146" t="s">
        <v>125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1" x14ac:dyDescent="0.2">
      <c r="A200" s="149"/>
      <c r="B200" s="150"/>
      <c r="C200" s="180" t="s">
        <v>331</v>
      </c>
      <c r="D200" s="152"/>
      <c r="E200" s="153">
        <v>0.21226</v>
      </c>
      <c r="F200" s="151"/>
      <c r="G200" s="151"/>
      <c r="H200" s="151"/>
      <c r="I200" s="151"/>
      <c r="J200" s="151"/>
      <c r="K200" s="151"/>
      <c r="L200" s="151"/>
      <c r="M200" s="151"/>
      <c r="N200" s="151"/>
      <c r="O200" s="151"/>
      <c r="P200" s="151"/>
      <c r="Q200" s="151"/>
      <c r="R200" s="151"/>
      <c r="S200" s="151"/>
      <c r="T200" s="151"/>
      <c r="U200" s="151"/>
      <c r="V200" s="151"/>
      <c r="W200" s="151"/>
      <c r="X200" s="151"/>
      <c r="Y200" s="146"/>
      <c r="Z200" s="146"/>
      <c r="AA200" s="146"/>
      <c r="AB200" s="146"/>
      <c r="AC200" s="146"/>
      <c r="AD200" s="146"/>
      <c r="AE200" s="146"/>
      <c r="AF200" s="146"/>
      <c r="AG200" s="146" t="s">
        <v>125</v>
      </c>
      <c r="AH200" s="146">
        <v>0</v>
      </c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ht="22.5" outlineLevel="1" x14ac:dyDescent="0.2">
      <c r="A201" s="171">
        <v>51</v>
      </c>
      <c r="B201" s="172" t="s">
        <v>332</v>
      </c>
      <c r="C201" s="184" t="s">
        <v>333</v>
      </c>
      <c r="D201" s="173" t="s">
        <v>0</v>
      </c>
      <c r="E201" s="174">
        <v>1741.5853999999999</v>
      </c>
      <c r="F201" s="175"/>
      <c r="G201" s="176"/>
      <c r="H201" s="151">
        <v>0</v>
      </c>
      <c r="I201" s="151">
        <f>ROUND(E201*H201,2)</f>
        <v>0</v>
      </c>
      <c r="J201" s="151">
        <v>6.5</v>
      </c>
      <c r="K201" s="151">
        <f>ROUND(E201*J201,2)</f>
        <v>11320.31</v>
      </c>
      <c r="L201" s="151">
        <v>21</v>
      </c>
      <c r="M201" s="151">
        <f>G201*(1+L201/100)</f>
        <v>0</v>
      </c>
      <c r="N201" s="151">
        <v>0</v>
      </c>
      <c r="O201" s="151">
        <f>ROUND(E201*N201,2)</f>
        <v>0</v>
      </c>
      <c r="P201" s="151">
        <v>0</v>
      </c>
      <c r="Q201" s="151">
        <f>ROUND(E201*P201,2)</f>
        <v>0</v>
      </c>
      <c r="R201" s="151"/>
      <c r="S201" s="151" t="s">
        <v>120</v>
      </c>
      <c r="T201" s="151" t="s">
        <v>121</v>
      </c>
      <c r="U201" s="151">
        <v>0</v>
      </c>
      <c r="V201" s="151">
        <f>ROUND(E201*U201,2)</f>
        <v>0</v>
      </c>
      <c r="W201" s="151"/>
      <c r="X201" s="151" t="s">
        <v>249</v>
      </c>
      <c r="Y201" s="146"/>
      <c r="Z201" s="146"/>
      <c r="AA201" s="146"/>
      <c r="AB201" s="146"/>
      <c r="AC201" s="146"/>
      <c r="AD201" s="146"/>
      <c r="AE201" s="146"/>
      <c r="AF201" s="146"/>
      <c r="AG201" s="146" t="s">
        <v>250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x14ac:dyDescent="0.2">
      <c r="A202" s="159" t="s">
        <v>115</v>
      </c>
      <c r="B202" s="160" t="s">
        <v>73</v>
      </c>
      <c r="C202" s="178" t="s">
        <v>74</v>
      </c>
      <c r="D202" s="161"/>
      <c r="E202" s="162"/>
      <c r="F202" s="163"/>
      <c r="G202" s="164"/>
      <c r="H202" s="158"/>
      <c r="I202" s="158">
        <f>SUM(I203:I255)</f>
        <v>96946.269999999975</v>
      </c>
      <c r="J202" s="158"/>
      <c r="K202" s="158">
        <f>SUM(K203:K255)</f>
        <v>101527.55000000002</v>
      </c>
      <c r="L202" s="158"/>
      <c r="M202" s="158">
        <f>SUM(M203:M255)</f>
        <v>0</v>
      </c>
      <c r="N202" s="158"/>
      <c r="O202" s="158">
        <f>SUM(O203:O255)</f>
        <v>1.1000000000000003</v>
      </c>
      <c r="P202" s="158"/>
      <c r="Q202" s="158">
        <f>SUM(Q203:Q255)</f>
        <v>0.18999999999999997</v>
      </c>
      <c r="R202" s="158"/>
      <c r="S202" s="158"/>
      <c r="T202" s="158"/>
      <c r="U202" s="158"/>
      <c r="V202" s="158">
        <f>SUM(V203:V255)</f>
        <v>173.28000000000006</v>
      </c>
      <c r="W202" s="158"/>
      <c r="X202" s="158"/>
      <c r="AG202" t="s">
        <v>116</v>
      </c>
    </row>
    <row r="203" spans="1:60" ht="22.5" outlineLevel="1" x14ac:dyDescent="0.2">
      <c r="A203" s="165">
        <v>52</v>
      </c>
      <c r="B203" s="166" t="s">
        <v>334</v>
      </c>
      <c r="C203" s="179" t="s">
        <v>335</v>
      </c>
      <c r="D203" s="167" t="s">
        <v>119</v>
      </c>
      <c r="E203" s="168">
        <v>101.11199999999999</v>
      </c>
      <c r="F203" s="169"/>
      <c r="G203" s="170"/>
      <c r="H203" s="151">
        <v>639.30999999999995</v>
      </c>
      <c r="I203" s="151">
        <f>ROUND(E203*H203,2)</f>
        <v>64641.91</v>
      </c>
      <c r="J203" s="151">
        <v>727.69</v>
      </c>
      <c r="K203" s="151">
        <f>ROUND(E203*J203,2)</f>
        <v>73578.19</v>
      </c>
      <c r="L203" s="151">
        <v>21</v>
      </c>
      <c r="M203" s="151">
        <f>G203*(1+L203/100)</f>
        <v>0</v>
      </c>
      <c r="N203" s="151">
        <v>8.0599999999999995E-3</v>
      </c>
      <c r="O203" s="151">
        <f>ROUND(E203*N203,2)</f>
        <v>0.81</v>
      </c>
      <c r="P203" s="151">
        <v>0</v>
      </c>
      <c r="Q203" s="151">
        <f>ROUND(E203*P203,2)</f>
        <v>0</v>
      </c>
      <c r="R203" s="151"/>
      <c r="S203" s="151" t="s">
        <v>120</v>
      </c>
      <c r="T203" s="151" t="s">
        <v>121</v>
      </c>
      <c r="U203" s="151">
        <v>1.2765</v>
      </c>
      <c r="V203" s="151">
        <f>ROUND(E203*U203,2)</f>
        <v>129.07</v>
      </c>
      <c r="W203" s="151"/>
      <c r="X203" s="151" t="s">
        <v>122</v>
      </c>
      <c r="Y203" s="146"/>
      <c r="Z203" s="146"/>
      <c r="AA203" s="146"/>
      <c r="AB203" s="146"/>
      <c r="AC203" s="146"/>
      <c r="AD203" s="146"/>
      <c r="AE203" s="146"/>
      <c r="AF203" s="146"/>
      <c r="AG203" s="146" t="s">
        <v>123</v>
      </c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1" x14ac:dyDescent="0.2">
      <c r="A204" s="149"/>
      <c r="B204" s="150"/>
      <c r="C204" s="244" t="s">
        <v>336</v>
      </c>
      <c r="D204" s="245"/>
      <c r="E204" s="245"/>
      <c r="F204" s="245"/>
      <c r="G204" s="245"/>
      <c r="H204" s="151"/>
      <c r="I204" s="151"/>
      <c r="J204" s="151"/>
      <c r="K204" s="151"/>
      <c r="L204" s="151"/>
      <c r="M204" s="151"/>
      <c r="N204" s="151"/>
      <c r="O204" s="151"/>
      <c r="P204" s="151"/>
      <c r="Q204" s="151"/>
      <c r="R204" s="151"/>
      <c r="S204" s="151"/>
      <c r="T204" s="151"/>
      <c r="U204" s="151"/>
      <c r="V204" s="151"/>
      <c r="W204" s="151"/>
      <c r="X204" s="151"/>
      <c r="Y204" s="146"/>
      <c r="Z204" s="146"/>
      <c r="AA204" s="146"/>
      <c r="AB204" s="146"/>
      <c r="AC204" s="146"/>
      <c r="AD204" s="146"/>
      <c r="AE204" s="146"/>
      <c r="AF204" s="146"/>
      <c r="AG204" s="146" t="s">
        <v>172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1" x14ac:dyDescent="0.2">
      <c r="A205" s="149"/>
      <c r="B205" s="150"/>
      <c r="C205" s="180" t="s">
        <v>337</v>
      </c>
      <c r="D205" s="152"/>
      <c r="E205" s="153">
        <v>101.11199999999999</v>
      </c>
      <c r="F205" s="151"/>
      <c r="G205" s="151"/>
      <c r="H205" s="151"/>
      <c r="I205" s="151"/>
      <c r="J205" s="151"/>
      <c r="K205" s="151"/>
      <c r="L205" s="151"/>
      <c r="M205" s="151"/>
      <c r="N205" s="151"/>
      <c r="O205" s="151"/>
      <c r="P205" s="151"/>
      <c r="Q205" s="151"/>
      <c r="R205" s="151"/>
      <c r="S205" s="151"/>
      <c r="T205" s="151"/>
      <c r="U205" s="151"/>
      <c r="V205" s="151"/>
      <c r="W205" s="151"/>
      <c r="X205" s="151"/>
      <c r="Y205" s="146"/>
      <c r="Z205" s="146"/>
      <c r="AA205" s="146"/>
      <c r="AB205" s="146"/>
      <c r="AC205" s="146"/>
      <c r="AD205" s="146"/>
      <c r="AE205" s="146"/>
      <c r="AF205" s="146"/>
      <c r="AG205" s="146" t="s">
        <v>125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1" x14ac:dyDescent="0.2">
      <c r="A206" s="165">
        <v>53</v>
      </c>
      <c r="B206" s="166" t="s">
        <v>338</v>
      </c>
      <c r="C206" s="179" t="s">
        <v>339</v>
      </c>
      <c r="D206" s="167" t="s">
        <v>152</v>
      </c>
      <c r="E206" s="168">
        <v>6.7</v>
      </c>
      <c r="F206" s="169"/>
      <c r="G206" s="170"/>
      <c r="H206" s="151">
        <v>274.06</v>
      </c>
      <c r="I206" s="151">
        <f>ROUND(E206*H206,2)</f>
        <v>1836.2</v>
      </c>
      <c r="J206" s="151">
        <v>132.44</v>
      </c>
      <c r="K206" s="151">
        <f>ROUND(E206*J206,2)</f>
        <v>887.35</v>
      </c>
      <c r="L206" s="151">
        <v>21</v>
      </c>
      <c r="M206" s="151">
        <f>G206*(1+L206/100)</f>
        <v>0</v>
      </c>
      <c r="N206" s="151">
        <v>1.8799999999999999E-3</v>
      </c>
      <c r="O206" s="151">
        <f>ROUND(E206*N206,2)</f>
        <v>0.01</v>
      </c>
      <c r="P206" s="151">
        <v>0</v>
      </c>
      <c r="Q206" s="151">
        <f>ROUND(E206*P206,2)</f>
        <v>0</v>
      </c>
      <c r="R206" s="151"/>
      <c r="S206" s="151" t="s">
        <v>120</v>
      </c>
      <c r="T206" s="151" t="s">
        <v>121</v>
      </c>
      <c r="U206" s="151">
        <v>0.25</v>
      </c>
      <c r="V206" s="151">
        <f>ROUND(E206*U206,2)</f>
        <v>1.68</v>
      </c>
      <c r="W206" s="151"/>
      <c r="X206" s="151" t="s">
        <v>122</v>
      </c>
      <c r="Y206" s="146"/>
      <c r="Z206" s="146"/>
      <c r="AA206" s="146"/>
      <c r="AB206" s="146"/>
      <c r="AC206" s="146"/>
      <c r="AD206" s="146"/>
      <c r="AE206" s="146"/>
      <c r="AF206" s="146"/>
      <c r="AG206" s="146" t="s">
        <v>123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1" x14ac:dyDescent="0.2">
      <c r="A207" s="149"/>
      <c r="B207" s="150"/>
      <c r="C207" s="244" t="s">
        <v>340</v>
      </c>
      <c r="D207" s="245"/>
      <c r="E207" s="245"/>
      <c r="F207" s="245"/>
      <c r="G207" s="245"/>
      <c r="H207" s="151"/>
      <c r="I207" s="151"/>
      <c r="J207" s="151"/>
      <c r="K207" s="151"/>
      <c r="L207" s="151"/>
      <c r="M207" s="151"/>
      <c r="N207" s="151"/>
      <c r="O207" s="151"/>
      <c r="P207" s="151"/>
      <c r="Q207" s="151"/>
      <c r="R207" s="151"/>
      <c r="S207" s="151"/>
      <c r="T207" s="151"/>
      <c r="U207" s="151"/>
      <c r="V207" s="151"/>
      <c r="W207" s="151"/>
      <c r="X207" s="151"/>
      <c r="Y207" s="146"/>
      <c r="Z207" s="146"/>
      <c r="AA207" s="146"/>
      <c r="AB207" s="146"/>
      <c r="AC207" s="146"/>
      <c r="AD207" s="146"/>
      <c r="AE207" s="146"/>
      <c r="AF207" s="146"/>
      <c r="AG207" s="146" t="s">
        <v>172</v>
      </c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1" x14ac:dyDescent="0.2">
      <c r="A208" s="149"/>
      <c r="B208" s="150"/>
      <c r="C208" s="180" t="s">
        <v>341</v>
      </c>
      <c r="D208" s="152"/>
      <c r="E208" s="153">
        <v>6.7</v>
      </c>
      <c r="F208" s="151"/>
      <c r="G208" s="151"/>
      <c r="H208" s="151"/>
      <c r="I208" s="151"/>
      <c r="J208" s="151"/>
      <c r="K208" s="151"/>
      <c r="L208" s="151"/>
      <c r="M208" s="151"/>
      <c r="N208" s="151"/>
      <c r="O208" s="151"/>
      <c r="P208" s="151"/>
      <c r="Q208" s="151"/>
      <c r="R208" s="151"/>
      <c r="S208" s="151"/>
      <c r="T208" s="151"/>
      <c r="U208" s="151"/>
      <c r="V208" s="151"/>
      <c r="W208" s="151"/>
      <c r="X208" s="151"/>
      <c r="Y208" s="146"/>
      <c r="Z208" s="146"/>
      <c r="AA208" s="146"/>
      <c r="AB208" s="146"/>
      <c r="AC208" s="146"/>
      <c r="AD208" s="146"/>
      <c r="AE208" s="146"/>
      <c r="AF208" s="146"/>
      <c r="AG208" s="146" t="s">
        <v>125</v>
      </c>
      <c r="AH208" s="146">
        <v>0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1" x14ac:dyDescent="0.2">
      <c r="A209" s="165">
        <v>54</v>
      </c>
      <c r="B209" s="166" t="s">
        <v>342</v>
      </c>
      <c r="C209" s="179" t="s">
        <v>343</v>
      </c>
      <c r="D209" s="167" t="s">
        <v>119</v>
      </c>
      <c r="E209" s="168">
        <v>2</v>
      </c>
      <c r="F209" s="169"/>
      <c r="G209" s="170"/>
      <c r="H209" s="151">
        <v>530.65</v>
      </c>
      <c r="I209" s="151">
        <f>ROUND(E209*H209,2)</f>
        <v>1061.3</v>
      </c>
      <c r="J209" s="151">
        <v>1460.35</v>
      </c>
      <c r="K209" s="151">
        <f>ROUND(E209*J209,2)</f>
        <v>2920.7</v>
      </c>
      <c r="L209" s="151">
        <v>21</v>
      </c>
      <c r="M209" s="151">
        <f>G209*(1+L209/100)</f>
        <v>0</v>
      </c>
      <c r="N209" s="151">
        <v>6.2199999999999998E-3</v>
      </c>
      <c r="O209" s="151">
        <f>ROUND(E209*N209,2)</f>
        <v>0.01</v>
      </c>
      <c r="P209" s="151">
        <v>0</v>
      </c>
      <c r="Q209" s="151">
        <f>ROUND(E209*P209,2)</f>
        <v>0</v>
      </c>
      <c r="R209" s="151"/>
      <c r="S209" s="151" t="s">
        <v>120</v>
      </c>
      <c r="T209" s="151" t="s">
        <v>121</v>
      </c>
      <c r="U209" s="151">
        <v>2.6507000000000001</v>
      </c>
      <c r="V209" s="151">
        <f>ROUND(E209*U209,2)</f>
        <v>5.3</v>
      </c>
      <c r="W209" s="151"/>
      <c r="X209" s="151" t="s">
        <v>122</v>
      </c>
      <c r="Y209" s="146"/>
      <c r="Z209" s="146"/>
      <c r="AA209" s="146"/>
      <c r="AB209" s="146"/>
      <c r="AC209" s="146"/>
      <c r="AD209" s="146"/>
      <c r="AE209" s="146"/>
      <c r="AF209" s="146"/>
      <c r="AG209" s="146" t="s">
        <v>123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 x14ac:dyDescent="0.2">
      <c r="A210" s="149"/>
      <c r="B210" s="150"/>
      <c r="C210" s="180" t="s">
        <v>344</v>
      </c>
      <c r="D210" s="152"/>
      <c r="E210" s="153">
        <v>2</v>
      </c>
      <c r="F210" s="151"/>
      <c r="G210" s="151"/>
      <c r="H210" s="151"/>
      <c r="I210" s="151"/>
      <c r="J210" s="151"/>
      <c r="K210" s="151"/>
      <c r="L210" s="151"/>
      <c r="M210" s="151"/>
      <c r="N210" s="151"/>
      <c r="O210" s="151"/>
      <c r="P210" s="151"/>
      <c r="Q210" s="151"/>
      <c r="R210" s="151"/>
      <c r="S210" s="151"/>
      <c r="T210" s="151"/>
      <c r="U210" s="151"/>
      <c r="V210" s="151"/>
      <c r="W210" s="151"/>
      <c r="X210" s="151"/>
      <c r="Y210" s="146"/>
      <c r="Z210" s="146"/>
      <c r="AA210" s="146"/>
      <c r="AB210" s="146"/>
      <c r="AC210" s="146"/>
      <c r="AD210" s="146"/>
      <c r="AE210" s="146"/>
      <c r="AF210" s="146"/>
      <c r="AG210" s="146" t="s">
        <v>125</v>
      </c>
      <c r="AH210" s="146">
        <v>0</v>
      </c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ht="22.5" outlineLevel="1" x14ac:dyDescent="0.2">
      <c r="A211" s="165">
        <v>55</v>
      </c>
      <c r="B211" s="166" t="s">
        <v>345</v>
      </c>
      <c r="C211" s="179" t="s">
        <v>346</v>
      </c>
      <c r="D211" s="167" t="s">
        <v>152</v>
      </c>
      <c r="E211" s="168">
        <v>16</v>
      </c>
      <c r="F211" s="169"/>
      <c r="G211" s="170"/>
      <c r="H211" s="151">
        <v>257.23</v>
      </c>
      <c r="I211" s="151">
        <f>ROUND(E211*H211,2)</f>
        <v>4115.68</v>
      </c>
      <c r="J211" s="151">
        <v>134.77000000000001</v>
      </c>
      <c r="K211" s="151">
        <f>ROUND(E211*J211,2)</f>
        <v>2156.3200000000002</v>
      </c>
      <c r="L211" s="151">
        <v>21</v>
      </c>
      <c r="M211" s="151">
        <f>G211*(1+L211/100)</f>
        <v>0</v>
      </c>
      <c r="N211" s="151">
        <v>2.32E-3</v>
      </c>
      <c r="O211" s="151">
        <f>ROUND(E211*N211,2)</f>
        <v>0.04</v>
      </c>
      <c r="P211" s="151">
        <v>0</v>
      </c>
      <c r="Q211" s="151">
        <f>ROUND(E211*P211,2)</f>
        <v>0</v>
      </c>
      <c r="R211" s="151"/>
      <c r="S211" s="151" t="s">
        <v>120</v>
      </c>
      <c r="T211" s="151" t="s">
        <v>121</v>
      </c>
      <c r="U211" s="151">
        <v>0.24149999999999999</v>
      </c>
      <c r="V211" s="151">
        <f>ROUND(E211*U211,2)</f>
        <v>3.86</v>
      </c>
      <c r="W211" s="151"/>
      <c r="X211" s="151" t="s">
        <v>122</v>
      </c>
      <c r="Y211" s="146"/>
      <c r="Z211" s="146"/>
      <c r="AA211" s="146"/>
      <c r="AB211" s="146"/>
      <c r="AC211" s="146"/>
      <c r="AD211" s="146"/>
      <c r="AE211" s="146"/>
      <c r="AF211" s="146"/>
      <c r="AG211" s="146" t="s">
        <v>123</v>
      </c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1" x14ac:dyDescent="0.2">
      <c r="A212" s="149"/>
      <c r="B212" s="150"/>
      <c r="C212" s="244" t="s">
        <v>347</v>
      </c>
      <c r="D212" s="245"/>
      <c r="E212" s="245"/>
      <c r="F212" s="245"/>
      <c r="G212" s="245"/>
      <c r="H212" s="151"/>
      <c r="I212" s="151"/>
      <c r="J212" s="151"/>
      <c r="K212" s="151"/>
      <c r="L212" s="151"/>
      <c r="M212" s="151"/>
      <c r="N212" s="151"/>
      <c r="O212" s="151"/>
      <c r="P212" s="151"/>
      <c r="Q212" s="151"/>
      <c r="R212" s="151"/>
      <c r="S212" s="151"/>
      <c r="T212" s="151"/>
      <c r="U212" s="151"/>
      <c r="V212" s="151"/>
      <c r="W212" s="151"/>
      <c r="X212" s="151"/>
      <c r="Y212" s="146"/>
      <c r="Z212" s="146"/>
      <c r="AA212" s="146"/>
      <c r="AB212" s="146"/>
      <c r="AC212" s="146"/>
      <c r="AD212" s="146"/>
      <c r="AE212" s="146"/>
      <c r="AF212" s="146"/>
      <c r="AG212" s="146" t="s">
        <v>172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1" x14ac:dyDescent="0.2">
      <c r="A213" s="149"/>
      <c r="B213" s="150"/>
      <c r="C213" s="180" t="s">
        <v>348</v>
      </c>
      <c r="D213" s="152"/>
      <c r="E213" s="153">
        <v>16</v>
      </c>
      <c r="F213" s="151"/>
      <c r="G213" s="151"/>
      <c r="H213" s="151"/>
      <c r="I213" s="151"/>
      <c r="J213" s="151"/>
      <c r="K213" s="151"/>
      <c r="L213" s="151"/>
      <c r="M213" s="151"/>
      <c r="N213" s="151"/>
      <c r="O213" s="151"/>
      <c r="P213" s="151"/>
      <c r="Q213" s="151"/>
      <c r="R213" s="151"/>
      <c r="S213" s="151"/>
      <c r="T213" s="151"/>
      <c r="U213" s="151"/>
      <c r="V213" s="151"/>
      <c r="W213" s="151"/>
      <c r="X213" s="151"/>
      <c r="Y213" s="146"/>
      <c r="Z213" s="146"/>
      <c r="AA213" s="146"/>
      <c r="AB213" s="146"/>
      <c r="AC213" s="146"/>
      <c r="AD213" s="146"/>
      <c r="AE213" s="146"/>
      <c r="AF213" s="146"/>
      <c r="AG213" s="146" t="s">
        <v>125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1" x14ac:dyDescent="0.2">
      <c r="A214" s="165">
        <v>56</v>
      </c>
      <c r="B214" s="166" t="s">
        <v>349</v>
      </c>
      <c r="C214" s="179" t="s">
        <v>350</v>
      </c>
      <c r="D214" s="167" t="s">
        <v>152</v>
      </c>
      <c r="E214" s="168">
        <v>3.5</v>
      </c>
      <c r="F214" s="169"/>
      <c r="G214" s="170"/>
      <c r="H214" s="151">
        <v>254.48</v>
      </c>
      <c r="I214" s="151">
        <f>ROUND(E214*H214,2)</f>
        <v>890.68</v>
      </c>
      <c r="J214" s="151">
        <v>116.02</v>
      </c>
      <c r="K214" s="151">
        <f>ROUND(E214*J214,2)</f>
        <v>406.07</v>
      </c>
      <c r="L214" s="151">
        <v>21</v>
      </c>
      <c r="M214" s="151">
        <f>G214*(1+L214/100)</f>
        <v>0</v>
      </c>
      <c r="N214" s="151">
        <v>3.1700000000000001E-3</v>
      </c>
      <c r="O214" s="151">
        <f>ROUND(E214*N214,2)</f>
        <v>0.01</v>
      </c>
      <c r="P214" s="151">
        <v>0</v>
      </c>
      <c r="Q214" s="151">
        <f>ROUND(E214*P214,2)</f>
        <v>0</v>
      </c>
      <c r="R214" s="151"/>
      <c r="S214" s="151" t="s">
        <v>120</v>
      </c>
      <c r="T214" s="151" t="s">
        <v>121</v>
      </c>
      <c r="U214" s="151">
        <v>0.219</v>
      </c>
      <c r="V214" s="151">
        <f>ROUND(E214*U214,2)</f>
        <v>0.77</v>
      </c>
      <c r="W214" s="151"/>
      <c r="X214" s="151" t="s">
        <v>122</v>
      </c>
      <c r="Y214" s="146"/>
      <c r="Z214" s="146"/>
      <c r="AA214" s="146"/>
      <c r="AB214" s="146"/>
      <c r="AC214" s="146"/>
      <c r="AD214" s="146"/>
      <c r="AE214" s="146"/>
      <c r="AF214" s="146"/>
      <c r="AG214" s="146" t="s">
        <v>123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1" x14ac:dyDescent="0.2">
      <c r="A215" s="149"/>
      <c r="B215" s="150"/>
      <c r="C215" s="244" t="s">
        <v>351</v>
      </c>
      <c r="D215" s="245"/>
      <c r="E215" s="245"/>
      <c r="F215" s="245"/>
      <c r="G215" s="245"/>
      <c r="H215" s="151"/>
      <c r="I215" s="151"/>
      <c r="J215" s="151"/>
      <c r="K215" s="151"/>
      <c r="L215" s="151"/>
      <c r="M215" s="151"/>
      <c r="N215" s="151"/>
      <c r="O215" s="151"/>
      <c r="P215" s="151"/>
      <c r="Q215" s="151"/>
      <c r="R215" s="151"/>
      <c r="S215" s="151"/>
      <c r="T215" s="151"/>
      <c r="U215" s="151"/>
      <c r="V215" s="151"/>
      <c r="W215" s="151"/>
      <c r="X215" s="151"/>
      <c r="Y215" s="146"/>
      <c r="Z215" s="146"/>
      <c r="AA215" s="146"/>
      <c r="AB215" s="146"/>
      <c r="AC215" s="146"/>
      <c r="AD215" s="146"/>
      <c r="AE215" s="146"/>
      <c r="AF215" s="146"/>
      <c r="AG215" s="146" t="s">
        <v>172</v>
      </c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1" x14ac:dyDescent="0.2">
      <c r="A216" s="149"/>
      <c r="B216" s="150"/>
      <c r="C216" s="180" t="s">
        <v>352</v>
      </c>
      <c r="D216" s="152"/>
      <c r="E216" s="153">
        <v>3.5</v>
      </c>
      <c r="F216" s="151"/>
      <c r="G216" s="151"/>
      <c r="H216" s="151"/>
      <c r="I216" s="151"/>
      <c r="J216" s="151"/>
      <c r="K216" s="151"/>
      <c r="L216" s="151"/>
      <c r="M216" s="151"/>
      <c r="N216" s="151"/>
      <c r="O216" s="151"/>
      <c r="P216" s="151"/>
      <c r="Q216" s="151"/>
      <c r="R216" s="151"/>
      <c r="S216" s="151"/>
      <c r="T216" s="151"/>
      <c r="U216" s="151"/>
      <c r="V216" s="151"/>
      <c r="W216" s="151"/>
      <c r="X216" s="151"/>
      <c r="Y216" s="146"/>
      <c r="Z216" s="146"/>
      <c r="AA216" s="146"/>
      <c r="AB216" s="146"/>
      <c r="AC216" s="146"/>
      <c r="AD216" s="146"/>
      <c r="AE216" s="146"/>
      <c r="AF216" s="146"/>
      <c r="AG216" s="146" t="s">
        <v>125</v>
      </c>
      <c r="AH216" s="146">
        <v>0</v>
      </c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1" x14ac:dyDescent="0.2">
      <c r="A217" s="165">
        <v>57</v>
      </c>
      <c r="B217" s="166" t="s">
        <v>353</v>
      </c>
      <c r="C217" s="179" t="s">
        <v>354</v>
      </c>
      <c r="D217" s="167" t="s">
        <v>152</v>
      </c>
      <c r="E217" s="168">
        <v>8</v>
      </c>
      <c r="F217" s="169"/>
      <c r="G217" s="170"/>
      <c r="H217" s="151">
        <v>395.98</v>
      </c>
      <c r="I217" s="151">
        <f>ROUND(E217*H217,2)</f>
        <v>3167.84</v>
      </c>
      <c r="J217" s="151">
        <v>116.02</v>
      </c>
      <c r="K217" s="151">
        <f>ROUND(E217*J217,2)</f>
        <v>928.16</v>
      </c>
      <c r="L217" s="151">
        <v>21</v>
      </c>
      <c r="M217" s="151">
        <f>G217*(1+L217/100)</f>
        <v>0</v>
      </c>
      <c r="N217" s="151">
        <v>3.5400000000000002E-3</v>
      </c>
      <c r="O217" s="151">
        <f>ROUND(E217*N217,2)</f>
        <v>0.03</v>
      </c>
      <c r="P217" s="151">
        <v>0</v>
      </c>
      <c r="Q217" s="151">
        <f>ROUND(E217*P217,2)</f>
        <v>0</v>
      </c>
      <c r="R217" s="151"/>
      <c r="S217" s="151" t="s">
        <v>120</v>
      </c>
      <c r="T217" s="151" t="s">
        <v>121</v>
      </c>
      <c r="U217" s="151">
        <v>0.219</v>
      </c>
      <c r="V217" s="151">
        <f>ROUND(E217*U217,2)</f>
        <v>1.75</v>
      </c>
      <c r="W217" s="151"/>
      <c r="X217" s="151" t="s">
        <v>122</v>
      </c>
      <c r="Y217" s="146"/>
      <c r="Z217" s="146"/>
      <c r="AA217" s="146"/>
      <c r="AB217" s="146"/>
      <c r="AC217" s="146"/>
      <c r="AD217" s="146"/>
      <c r="AE217" s="146"/>
      <c r="AF217" s="146"/>
      <c r="AG217" s="146" t="s">
        <v>123</v>
      </c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1" x14ac:dyDescent="0.2">
      <c r="A218" s="149"/>
      <c r="B218" s="150"/>
      <c r="C218" s="244" t="s">
        <v>351</v>
      </c>
      <c r="D218" s="245"/>
      <c r="E218" s="245"/>
      <c r="F218" s="245"/>
      <c r="G218" s="245"/>
      <c r="H218" s="151"/>
      <c r="I218" s="151"/>
      <c r="J218" s="151"/>
      <c r="K218" s="151"/>
      <c r="L218" s="151"/>
      <c r="M218" s="151"/>
      <c r="N218" s="151"/>
      <c r="O218" s="151"/>
      <c r="P218" s="151"/>
      <c r="Q218" s="151"/>
      <c r="R218" s="151"/>
      <c r="S218" s="151"/>
      <c r="T218" s="151"/>
      <c r="U218" s="151"/>
      <c r="V218" s="151"/>
      <c r="W218" s="151"/>
      <c r="X218" s="151"/>
      <c r="Y218" s="146"/>
      <c r="Z218" s="146"/>
      <c r="AA218" s="146"/>
      <c r="AB218" s="146"/>
      <c r="AC218" s="146"/>
      <c r="AD218" s="146"/>
      <c r="AE218" s="146"/>
      <c r="AF218" s="146"/>
      <c r="AG218" s="146" t="s">
        <v>172</v>
      </c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1" x14ac:dyDescent="0.2">
      <c r="A219" s="149"/>
      <c r="B219" s="150"/>
      <c r="C219" s="180" t="s">
        <v>355</v>
      </c>
      <c r="D219" s="152"/>
      <c r="E219" s="153">
        <v>8</v>
      </c>
      <c r="F219" s="151"/>
      <c r="G219" s="151"/>
      <c r="H219" s="151"/>
      <c r="I219" s="151"/>
      <c r="J219" s="151"/>
      <c r="K219" s="151"/>
      <c r="L219" s="151"/>
      <c r="M219" s="151"/>
      <c r="N219" s="151"/>
      <c r="O219" s="151"/>
      <c r="P219" s="151"/>
      <c r="Q219" s="151"/>
      <c r="R219" s="151"/>
      <c r="S219" s="151"/>
      <c r="T219" s="151"/>
      <c r="U219" s="151"/>
      <c r="V219" s="151"/>
      <c r="W219" s="151"/>
      <c r="X219" s="151"/>
      <c r="Y219" s="146"/>
      <c r="Z219" s="146"/>
      <c r="AA219" s="146"/>
      <c r="AB219" s="146"/>
      <c r="AC219" s="146"/>
      <c r="AD219" s="146"/>
      <c r="AE219" s="146"/>
      <c r="AF219" s="146"/>
      <c r="AG219" s="146" t="s">
        <v>125</v>
      </c>
      <c r="AH219" s="146">
        <v>0</v>
      </c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1" x14ac:dyDescent="0.2">
      <c r="A220" s="165">
        <v>58</v>
      </c>
      <c r="B220" s="166" t="s">
        <v>356</v>
      </c>
      <c r="C220" s="179" t="s">
        <v>357</v>
      </c>
      <c r="D220" s="167" t="s">
        <v>152</v>
      </c>
      <c r="E220" s="168">
        <v>6.7</v>
      </c>
      <c r="F220" s="169"/>
      <c r="G220" s="170"/>
      <c r="H220" s="151">
        <v>190.64</v>
      </c>
      <c r="I220" s="151">
        <f>ROUND(E220*H220,2)</f>
        <v>1277.29</v>
      </c>
      <c r="J220" s="151">
        <v>139.86000000000001</v>
      </c>
      <c r="K220" s="151">
        <f>ROUND(E220*J220,2)</f>
        <v>937.06</v>
      </c>
      <c r="L220" s="151">
        <v>21</v>
      </c>
      <c r="M220" s="151">
        <f>G220*(1+L220/100)</f>
        <v>0</v>
      </c>
      <c r="N220" s="151">
        <v>1.8400000000000001E-3</v>
      </c>
      <c r="O220" s="151">
        <f>ROUND(E220*N220,2)</f>
        <v>0.01</v>
      </c>
      <c r="P220" s="151">
        <v>0</v>
      </c>
      <c r="Q220" s="151">
        <f>ROUND(E220*P220,2)</f>
        <v>0</v>
      </c>
      <c r="R220" s="151"/>
      <c r="S220" s="151" t="s">
        <v>120</v>
      </c>
      <c r="T220" s="151" t="s">
        <v>121</v>
      </c>
      <c r="U220" s="151">
        <v>0.26400000000000001</v>
      </c>
      <c r="V220" s="151">
        <f>ROUND(E220*U220,2)</f>
        <v>1.77</v>
      </c>
      <c r="W220" s="151"/>
      <c r="X220" s="151" t="s">
        <v>122</v>
      </c>
      <c r="Y220" s="146"/>
      <c r="Z220" s="146"/>
      <c r="AA220" s="146"/>
      <c r="AB220" s="146"/>
      <c r="AC220" s="146"/>
      <c r="AD220" s="146"/>
      <c r="AE220" s="146"/>
      <c r="AF220" s="146"/>
      <c r="AG220" s="146" t="s">
        <v>123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1" x14ac:dyDescent="0.2">
      <c r="A221" s="149"/>
      <c r="B221" s="150"/>
      <c r="C221" s="244" t="s">
        <v>358</v>
      </c>
      <c r="D221" s="245"/>
      <c r="E221" s="245"/>
      <c r="F221" s="245"/>
      <c r="G221" s="245"/>
      <c r="H221" s="151"/>
      <c r="I221" s="151"/>
      <c r="J221" s="151"/>
      <c r="K221" s="151"/>
      <c r="L221" s="151"/>
      <c r="M221" s="151"/>
      <c r="N221" s="151"/>
      <c r="O221" s="151"/>
      <c r="P221" s="151"/>
      <c r="Q221" s="151"/>
      <c r="R221" s="151"/>
      <c r="S221" s="151"/>
      <c r="T221" s="151"/>
      <c r="U221" s="151"/>
      <c r="V221" s="151"/>
      <c r="W221" s="151"/>
      <c r="X221" s="151"/>
      <c r="Y221" s="146"/>
      <c r="Z221" s="146"/>
      <c r="AA221" s="146"/>
      <c r="AB221" s="146"/>
      <c r="AC221" s="146"/>
      <c r="AD221" s="146"/>
      <c r="AE221" s="146"/>
      <c r="AF221" s="146"/>
      <c r="AG221" s="146" t="s">
        <v>172</v>
      </c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1" x14ac:dyDescent="0.2">
      <c r="A222" s="149"/>
      <c r="B222" s="150"/>
      <c r="C222" s="180" t="s">
        <v>359</v>
      </c>
      <c r="D222" s="152"/>
      <c r="E222" s="153">
        <v>6.7</v>
      </c>
      <c r="F222" s="151"/>
      <c r="G222" s="151"/>
      <c r="H222" s="151"/>
      <c r="I222" s="151"/>
      <c r="J222" s="151"/>
      <c r="K222" s="151"/>
      <c r="L222" s="151"/>
      <c r="M222" s="151"/>
      <c r="N222" s="151"/>
      <c r="O222" s="151"/>
      <c r="P222" s="151"/>
      <c r="Q222" s="151"/>
      <c r="R222" s="151"/>
      <c r="S222" s="151"/>
      <c r="T222" s="151"/>
      <c r="U222" s="151"/>
      <c r="V222" s="151"/>
      <c r="W222" s="151"/>
      <c r="X222" s="151"/>
      <c r="Y222" s="146"/>
      <c r="Z222" s="146"/>
      <c r="AA222" s="146"/>
      <c r="AB222" s="146"/>
      <c r="AC222" s="146"/>
      <c r="AD222" s="146"/>
      <c r="AE222" s="146"/>
      <c r="AF222" s="146"/>
      <c r="AG222" s="146" t="s">
        <v>125</v>
      </c>
      <c r="AH222" s="146">
        <v>0</v>
      </c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1" x14ac:dyDescent="0.2">
      <c r="A223" s="165">
        <v>59</v>
      </c>
      <c r="B223" s="166" t="s">
        <v>360</v>
      </c>
      <c r="C223" s="179" t="s">
        <v>361</v>
      </c>
      <c r="D223" s="167" t="s">
        <v>152</v>
      </c>
      <c r="E223" s="168">
        <v>26.4</v>
      </c>
      <c r="F223" s="169"/>
      <c r="G223" s="170"/>
      <c r="H223" s="151">
        <v>211.26</v>
      </c>
      <c r="I223" s="151">
        <f>ROUND(E223*H223,2)</f>
        <v>5577.26</v>
      </c>
      <c r="J223" s="151">
        <v>137.74</v>
      </c>
      <c r="K223" s="151">
        <f>ROUND(E223*J223,2)</f>
        <v>3636.34</v>
      </c>
      <c r="L223" s="151">
        <v>21</v>
      </c>
      <c r="M223" s="151">
        <f>G223*(1+L223/100)</f>
        <v>0</v>
      </c>
      <c r="N223" s="151">
        <v>2.3999999999999998E-3</v>
      </c>
      <c r="O223" s="151">
        <f>ROUND(E223*N223,2)</f>
        <v>0.06</v>
      </c>
      <c r="P223" s="151">
        <v>0</v>
      </c>
      <c r="Q223" s="151">
        <f>ROUND(E223*P223,2)</f>
        <v>0</v>
      </c>
      <c r="R223" s="151"/>
      <c r="S223" s="151" t="s">
        <v>120</v>
      </c>
      <c r="T223" s="151" t="s">
        <v>121</v>
      </c>
      <c r="U223" s="151">
        <v>0.26</v>
      </c>
      <c r="V223" s="151">
        <f>ROUND(E223*U223,2)</f>
        <v>6.86</v>
      </c>
      <c r="W223" s="151"/>
      <c r="X223" s="151" t="s">
        <v>122</v>
      </c>
      <c r="Y223" s="146"/>
      <c r="Z223" s="146"/>
      <c r="AA223" s="146"/>
      <c r="AB223" s="146"/>
      <c r="AC223" s="146"/>
      <c r="AD223" s="146"/>
      <c r="AE223" s="146"/>
      <c r="AF223" s="146"/>
      <c r="AG223" s="146" t="s">
        <v>123</v>
      </c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1" x14ac:dyDescent="0.2">
      <c r="A224" s="149"/>
      <c r="B224" s="150"/>
      <c r="C224" s="244" t="s">
        <v>358</v>
      </c>
      <c r="D224" s="245"/>
      <c r="E224" s="245"/>
      <c r="F224" s="245"/>
      <c r="G224" s="245"/>
      <c r="H224" s="151"/>
      <c r="I224" s="151"/>
      <c r="J224" s="151"/>
      <c r="K224" s="151"/>
      <c r="L224" s="151"/>
      <c r="M224" s="151"/>
      <c r="N224" s="151"/>
      <c r="O224" s="151"/>
      <c r="P224" s="151"/>
      <c r="Q224" s="151"/>
      <c r="R224" s="151"/>
      <c r="S224" s="151"/>
      <c r="T224" s="151"/>
      <c r="U224" s="151"/>
      <c r="V224" s="151"/>
      <c r="W224" s="151"/>
      <c r="X224" s="151"/>
      <c r="Y224" s="146"/>
      <c r="Z224" s="146"/>
      <c r="AA224" s="146"/>
      <c r="AB224" s="146"/>
      <c r="AC224" s="146"/>
      <c r="AD224" s="146"/>
      <c r="AE224" s="146"/>
      <c r="AF224" s="146"/>
      <c r="AG224" s="146" t="s">
        <v>172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1" x14ac:dyDescent="0.2">
      <c r="A225" s="149"/>
      <c r="B225" s="150"/>
      <c r="C225" s="180" t="s">
        <v>362</v>
      </c>
      <c r="D225" s="152"/>
      <c r="E225" s="153">
        <v>26.4</v>
      </c>
      <c r="F225" s="151"/>
      <c r="G225" s="151"/>
      <c r="H225" s="151"/>
      <c r="I225" s="151"/>
      <c r="J225" s="151"/>
      <c r="K225" s="151"/>
      <c r="L225" s="151"/>
      <c r="M225" s="151"/>
      <c r="N225" s="151"/>
      <c r="O225" s="151"/>
      <c r="P225" s="151"/>
      <c r="Q225" s="151"/>
      <c r="R225" s="151"/>
      <c r="S225" s="151"/>
      <c r="T225" s="151"/>
      <c r="U225" s="151"/>
      <c r="V225" s="151"/>
      <c r="W225" s="151"/>
      <c r="X225" s="151"/>
      <c r="Y225" s="146"/>
      <c r="Z225" s="146"/>
      <c r="AA225" s="146"/>
      <c r="AB225" s="146"/>
      <c r="AC225" s="146"/>
      <c r="AD225" s="146"/>
      <c r="AE225" s="146"/>
      <c r="AF225" s="146"/>
      <c r="AG225" s="146" t="s">
        <v>125</v>
      </c>
      <c r="AH225" s="146">
        <v>0</v>
      </c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outlineLevel="1" x14ac:dyDescent="0.2">
      <c r="A226" s="165">
        <v>60</v>
      </c>
      <c r="B226" s="166" t="s">
        <v>363</v>
      </c>
      <c r="C226" s="179" t="s">
        <v>364</v>
      </c>
      <c r="D226" s="167" t="s">
        <v>225</v>
      </c>
      <c r="E226" s="168">
        <v>1</v>
      </c>
      <c r="F226" s="169"/>
      <c r="G226" s="170"/>
      <c r="H226" s="151">
        <v>190.29</v>
      </c>
      <c r="I226" s="151">
        <f>ROUND(E226*H226,2)</f>
        <v>190.29</v>
      </c>
      <c r="J226" s="151">
        <v>217.21</v>
      </c>
      <c r="K226" s="151">
        <f>ROUND(E226*J226,2)</f>
        <v>217.21</v>
      </c>
      <c r="L226" s="151">
        <v>21</v>
      </c>
      <c r="M226" s="151">
        <f>G226*(1+L226/100)</f>
        <v>0</v>
      </c>
      <c r="N226" s="151">
        <v>4.0000000000000002E-4</v>
      </c>
      <c r="O226" s="151">
        <f>ROUND(E226*N226,2)</f>
        <v>0</v>
      </c>
      <c r="P226" s="151">
        <v>0</v>
      </c>
      <c r="Q226" s="151">
        <f>ROUND(E226*P226,2)</f>
        <v>0</v>
      </c>
      <c r="R226" s="151"/>
      <c r="S226" s="151" t="s">
        <v>120</v>
      </c>
      <c r="T226" s="151" t="s">
        <v>121</v>
      </c>
      <c r="U226" s="151">
        <v>0.41</v>
      </c>
      <c r="V226" s="151">
        <f>ROUND(E226*U226,2)</f>
        <v>0.41</v>
      </c>
      <c r="W226" s="151"/>
      <c r="X226" s="151" t="s">
        <v>122</v>
      </c>
      <c r="Y226" s="146"/>
      <c r="Z226" s="146"/>
      <c r="AA226" s="146"/>
      <c r="AB226" s="146"/>
      <c r="AC226" s="146"/>
      <c r="AD226" s="146"/>
      <c r="AE226" s="146"/>
      <c r="AF226" s="146"/>
      <c r="AG226" s="146" t="s">
        <v>123</v>
      </c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1" x14ac:dyDescent="0.2">
      <c r="A227" s="149"/>
      <c r="B227" s="150"/>
      <c r="C227" s="180" t="s">
        <v>55</v>
      </c>
      <c r="D227" s="152"/>
      <c r="E227" s="153">
        <v>1</v>
      </c>
      <c r="F227" s="151"/>
      <c r="G227" s="151"/>
      <c r="H227" s="151"/>
      <c r="I227" s="151"/>
      <c r="J227" s="151"/>
      <c r="K227" s="151"/>
      <c r="L227" s="151"/>
      <c r="M227" s="151"/>
      <c r="N227" s="151"/>
      <c r="O227" s="151"/>
      <c r="P227" s="151"/>
      <c r="Q227" s="151"/>
      <c r="R227" s="151"/>
      <c r="S227" s="151"/>
      <c r="T227" s="151"/>
      <c r="U227" s="151"/>
      <c r="V227" s="151"/>
      <c r="W227" s="151"/>
      <c r="X227" s="151"/>
      <c r="Y227" s="146"/>
      <c r="Z227" s="146"/>
      <c r="AA227" s="146"/>
      <c r="AB227" s="146"/>
      <c r="AC227" s="146"/>
      <c r="AD227" s="146"/>
      <c r="AE227" s="146"/>
      <c r="AF227" s="146"/>
      <c r="AG227" s="146" t="s">
        <v>125</v>
      </c>
      <c r="AH227" s="146">
        <v>0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1" x14ac:dyDescent="0.2">
      <c r="A228" s="171">
        <v>61</v>
      </c>
      <c r="B228" s="172" t="s">
        <v>365</v>
      </c>
      <c r="C228" s="184" t="s">
        <v>366</v>
      </c>
      <c r="D228" s="173" t="s">
        <v>225</v>
      </c>
      <c r="E228" s="174">
        <v>2</v>
      </c>
      <c r="F228" s="175"/>
      <c r="G228" s="176"/>
      <c r="H228" s="151">
        <v>287.79000000000002</v>
      </c>
      <c r="I228" s="151">
        <f>ROUND(E228*H228,2)</f>
        <v>575.58000000000004</v>
      </c>
      <c r="J228" s="151">
        <v>217.21</v>
      </c>
      <c r="K228" s="151">
        <f>ROUND(E228*J228,2)</f>
        <v>434.42</v>
      </c>
      <c r="L228" s="151">
        <v>21</v>
      </c>
      <c r="M228" s="151">
        <f>G228*(1+L228/100)</f>
        <v>0</v>
      </c>
      <c r="N228" s="151">
        <v>5.0000000000000001E-4</v>
      </c>
      <c r="O228" s="151">
        <f>ROUND(E228*N228,2)</f>
        <v>0</v>
      </c>
      <c r="P228" s="151">
        <v>0</v>
      </c>
      <c r="Q228" s="151">
        <f>ROUND(E228*P228,2)</f>
        <v>0</v>
      </c>
      <c r="R228" s="151"/>
      <c r="S228" s="151" t="s">
        <v>120</v>
      </c>
      <c r="T228" s="151" t="s">
        <v>121</v>
      </c>
      <c r="U228" s="151">
        <v>0.41</v>
      </c>
      <c r="V228" s="151">
        <f>ROUND(E228*U228,2)</f>
        <v>0.82</v>
      </c>
      <c r="W228" s="151"/>
      <c r="X228" s="151" t="s">
        <v>122</v>
      </c>
      <c r="Y228" s="146"/>
      <c r="Z228" s="146"/>
      <c r="AA228" s="146"/>
      <c r="AB228" s="146"/>
      <c r="AC228" s="146"/>
      <c r="AD228" s="146"/>
      <c r="AE228" s="146"/>
      <c r="AF228" s="146"/>
      <c r="AG228" s="146" t="s">
        <v>123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1" x14ac:dyDescent="0.2">
      <c r="A229" s="165">
        <v>62</v>
      </c>
      <c r="B229" s="166" t="s">
        <v>367</v>
      </c>
      <c r="C229" s="179" t="s">
        <v>368</v>
      </c>
      <c r="D229" s="167" t="s">
        <v>225</v>
      </c>
      <c r="E229" s="168">
        <v>39</v>
      </c>
      <c r="F229" s="169"/>
      <c r="G229" s="170"/>
      <c r="H229" s="151">
        <v>7.42</v>
      </c>
      <c r="I229" s="151">
        <f>ROUND(E229*H229,2)</f>
        <v>289.38</v>
      </c>
      <c r="J229" s="151">
        <v>66.58</v>
      </c>
      <c r="K229" s="151">
        <f>ROUND(E229*J229,2)</f>
        <v>2596.62</v>
      </c>
      <c r="L229" s="151">
        <v>21</v>
      </c>
      <c r="M229" s="151">
        <f>G229*(1+L229/100)</f>
        <v>0</v>
      </c>
      <c r="N229" s="151">
        <v>8.0000000000000007E-5</v>
      </c>
      <c r="O229" s="151">
        <f>ROUND(E229*N229,2)</f>
        <v>0</v>
      </c>
      <c r="P229" s="151">
        <v>0</v>
      </c>
      <c r="Q229" s="151">
        <f>ROUND(E229*P229,2)</f>
        <v>0</v>
      </c>
      <c r="R229" s="151"/>
      <c r="S229" s="151" t="s">
        <v>120</v>
      </c>
      <c r="T229" s="151" t="s">
        <v>121</v>
      </c>
      <c r="U229" s="151">
        <v>0.115</v>
      </c>
      <c r="V229" s="151">
        <f>ROUND(E229*U229,2)</f>
        <v>4.49</v>
      </c>
      <c r="W229" s="151"/>
      <c r="X229" s="151" t="s">
        <v>122</v>
      </c>
      <c r="Y229" s="146"/>
      <c r="Z229" s="146"/>
      <c r="AA229" s="146"/>
      <c r="AB229" s="146"/>
      <c r="AC229" s="146"/>
      <c r="AD229" s="146"/>
      <c r="AE229" s="146"/>
      <c r="AF229" s="146"/>
      <c r="AG229" s="146" t="s">
        <v>123</v>
      </c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outlineLevel="1" x14ac:dyDescent="0.2">
      <c r="A230" s="149"/>
      <c r="B230" s="150"/>
      <c r="C230" s="180" t="s">
        <v>369</v>
      </c>
      <c r="D230" s="152"/>
      <c r="E230" s="153">
        <v>39</v>
      </c>
      <c r="F230" s="151"/>
      <c r="G230" s="151"/>
      <c r="H230" s="151"/>
      <c r="I230" s="151"/>
      <c r="J230" s="151"/>
      <c r="K230" s="151"/>
      <c r="L230" s="151"/>
      <c r="M230" s="151"/>
      <c r="N230" s="151"/>
      <c r="O230" s="151"/>
      <c r="P230" s="151"/>
      <c r="Q230" s="151"/>
      <c r="R230" s="151"/>
      <c r="S230" s="151"/>
      <c r="T230" s="151"/>
      <c r="U230" s="151"/>
      <c r="V230" s="151"/>
      <c r="W230" s="151"/>
      <c r="X230" s="151"/>
      <c r="Y230" s="146"/>
      <c r="Z230" s="146"/>
      <c r="AA230" s="146"/>
      <c r="AB230" s="146"/>
      <c r="AC230" s="146"/>
      <c r="AD230" s="146"/>
      <c r="AE230" s="146"/>
      <c r="AF230" s="146"/>
      <c r="AG230" s="146" t="s">
        <v>125</v>
      </c>
      <c r="AH230" s="146">
        <v>0</v>
      </c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ht="22.5" outlineLevel="1" x14ac:dyDescent="0.2">
      <c r="A231" s="165">
        <v>63</v>
      </c>
      <c r="B231" s="166" t="s">
        <v>370</v>
      </c>
      <c r="C231" s="179" t="s">
        <v>371</v>
      </c>
      <c r="D231" s="167" t="s">
        <v>152</v>
      </c>
      <c r="E231" s="168">
        <v>13.2</v>
      </c>
      <c r="F231" s="169"/>
      <c r="G231" s="170"/>
      <c r="H231" s="151">
        <v>558.26</v>
      </c>
      <c r="I231" s="151">
        <f>ROUND(E231*H231,2)</f>
        <v>7369.03</v>
      </c>
      <c r="J231" s="151">
        <v>154.74</v>
      </c>
      <c r="K231" s="151">
        <f>ROUND(E231*J231,2)</f>
        <v>2042.57</v>
      </c>
      <c r="L231" s="151">
        <v>21</v>
      </c>
      <c r="M231" s="151">
        <f>G231*(1+L231/100)</f>
        <v>0</v>
      </c>
      <c r="N231" s="151">
        <v>4.1900000000000001E-3</v>
      </c>
      <c r="O231" s="151">
        <f>ROUND(E231*N231,2)</f>
        <v>0.06</v>
      </c>
      <c r="P231" s="151">
        <v>0</v>
      </c>
      <c r="Q231" s="151">
        <f>ROUND(E231*P231,2)</f>
        <v>0</v>
      </c>
      <c r="R231" s="151"/>
      <c r="S231" s="151" t="s">
        <v>120</v>
      </c>
      <c r="T231" s="151" t="s">
        <v>121</v>
      </c>
      <c r="U231" s="151">
        <v>0.27600000000000002</v>
      </c>
      <c r="V231" s="151">
        <f>ROUND(E231*U231,2)</f>
        <v>3.64</v>
      </c>
      <c r="W231" s="151"/>
      <c r="X231" s="151" t="s">
        <v>122</v>
      </c>
      <c r="Y231" s="146"/>
      <c r="Z231" s="146"/>
      <c r="AA231" s="146"/>
      <c r="AB231" s="146"/>
      <c r="AC231" s="146"/>
      <c r="AD231" s="146"/>
      <c r="AE231" s="146"/>
      <c r="AF231" s="146"/>
      <c r="AG231" s="146" t="s">
        <v>123</v>
      </c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1" x14ac:dyDescent="0.2">
      <c r="A232" s="149"/>
      <c r="B232" s="150"/>
      <c r="C232" s="244" t="s">
        <v>372</v>
      </c>
      <c r="D232" s="245"/>
      <c r="E232" s="245"/>
      <c r="F232" s="245"/>
      <c r="G232" s="245"/>
      <c r="H232" s="151"/>
      <c r="I232" s="151"/>
      <c r="J232" s="151"/>
      <c r="K232" s="151"/>
      <c r="L232" s="151"/>
      <c r="M232" s="151"/>
      <c r="N232" s="151"/>
      <c r="O232" s="151"/>
      <c r="P232" s="151"/>
      <c r="Q232" s="151"/>
      <c r="R232" s="151"/>
      <c r="S232" s="151"/>
      <c r="T232" s="151"/>
      <c r="U232" s="151"/>
      <c r="V232" s="151"/>
      <c r="W232" s="151"/>
      <c r="X232" s="151"/>
      <c r="Y232" s="146"/>
      <c r="Z232" s="146"/>
      <c r="AA232" s="146"/>
      <c r="AB232" s="146"/>
      <c r="AC232" s="146"/>
      <c r="AD232" s="146"/>
      <c r="AE232" s="146"/>
      <c r="AF232" s="146"/>
      <c r="AG232" s="146" t="s">
        <v>172</v>
      </c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1" x14ac:dyDescent="0.2">
      <c r="A233" s="149"/>
      <c r="B233" s="150"/>
      <c r="C233" s="180" t="s">
        <v>373</v>
      </c>
      <c r="D233" s="152"/>
      <c r="E233" s="153">
        <v>13.2</v>
      </c>
      <c r="F233" s="151"/>
      <c r="G233" s="151"/>
      <c r="H233" s="151"/>
      <c r="I233" s="151"/>
      <c r="J233" s="151"/>
      <c r="K233" s="151"/>
      <c r="L233" s="151"/>
      <c r="M233" s="151"/>
      <c r="N233" s="151"/>
      <c r="O233" s="151"/>
      <c r="P233" s="151"/>
      <c r="Q233" s="151"/>
      <c r="R233" s="151"/>
      <c r="S233" s="151"/>
      <c r="T233" s="151"/>
      <c r="U233" s="151"/>
      <c r="V233" s="151"/>
      <c r="W233" s="151"/>
      <c r="X233" s="151"/>
      <c r="Y233" s="146"/>
      <c r="Z233" s="146"/>
      <c r="AA233" s="146"/>
      <c r="AB233" s="146"/>
      <c r="AC233" s="146"/>
      <c r="AD233" s="146"/>
      <c r="AE233" s="146"/>
      <c r="AF233" s="146"/>
      <c r="AG233" s="146" t="s">
        <v>125</v>
      </c>
      <c r="AH233" s="146">
        <v>0</v>
      </c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ht="22.5" outlineLevel="1" x14ac:dyDescent="0.2">
      <c r="A234" s="165">
        <v>64</v>
      </c>
      <c r="B234" s="166" t="s">
        <v>374</v>
      </c>
      <c r="C234" s="179" t="s">
        <v>375</v>
      </c>
      <c r="D234" s="167" t="s">
        <v>152</v>
      </c>
      <c r="E234" s="168">
        <v>17.239999999999998</v>
      </c>
      <c r="F234" s="169"/>
      <c r="G234" s="170"/>
      <c r="H234" s="151">
        <v>345.35</v>
      </c>
      <c r="I234" s="151">
        <f>ROUND(E234*H234,2)</f>
        <v>5953.83</v>
      </c>
      <c r="J234" s="151">
        <v>258.64999999999998</v>
      </c>
      <c r="K234" s="151">
        <f>ROUND(E234*J234,2)</f>
        <v>4459.13</v>
      </c>
      <c r="L234" s="151">
        <v>21</v>
      </c>
      <c r="M234" s="151">
        <f>G234*(1+L234/100)</f>
        <v>0</v>
      </c>
      <c r="N234" s="151">
        <v>3.63E-3</v>
      </c>
      <c r="O234" s="151">
        <f>ROUND(E234*N234,2)</f>
        <v>0.06</v>
      </c>
      <c r="P234" s="151">
        <v>0</v>
      </c>
      <c r="Q234" s="151">
        <f>ROUND(E234*P234,2)</f>
        <v>0</v>
      </c>
      <c r="R234" s="151"/>
      <c r="S234" s="151" t="s">
        <v>120</v>
      </c>
      <c r="T234" s="151" t="s">
        <v>121</v>
      </c>
      <c r="U234" s="151">
        <v>0.46390999999999999</v>
      </c>
      <c r="V234" s="151">
        <f>ROUND(E234*U234,2)</f>
        <v>8</v>
      </c>
      <c r="W234" s="151"/>
      <c r="X234" s="151" t="s">
        <v>122</v>
      </c>
      <c r="Y234" s="146"/>
      <c r="Z234" s="146"/>
      <c r="AA234" s="146"/>
      <c r="AB234" s="146"/>
      <c r="AC234" s="146"/>
      <c r="AD234" s="146"/>
      <c r="AE234" s="146"/>
      <c r="AF234" s="146"/>
      <c r="AG234" s="146" t="s">
        <v>123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outlineLevel="1" x14ac:dyDescent="0.2">
      <c r="A235" s="149"/>
      <c r="B235" s="150"/>
      <c r="C235" s="180" t="s">
        <v>163</v>
      </c>
      <c r="D235" s="152"/>
      <c r="E235" s="153">
        <v>1.8</v>
      </c>
      <c r="F235" s="151"/>
      <c r="G235" s="151"/>
      <c r="H235" s="151"/>
      <c r="I235" s="151"/>
      <c r="J235" s="151"/>
      <c r="K235" s="151"/>
      <c r="L235" s="151"/>
      <c r="M235" s="151"/>
      <c r="N235" s="151"/>
      <c r="O235" s="151"/>
      <c r="P235" s="151"/>
      <c r="Q235" s="151"/>
      <c r="R235" s="151"/>
      <c r="S235" s="151"/>
      <c r="T235" s="151"/>
      <c r="U235" s="151"/>
      <c r="V235" s="151"/>
      <c r="W235" s="151"/>
      <c r="X235" s="151"/>
      <c r="Y235" s="146"/>
      <c r="Z235" s="146"/>
      <c r="AA235" s="146"/>
      <c r="AB235" s="146"/>
      <c r="AC235" s="146"/>
      <c r="AD235" s="146"/>
      <c r="AE235" s="146"/>
      <c r="AF235" s="146"/>
      <c r="AG235" s="146" t="s">
        <v>125</v>
      </c>
      <c r="AH235" s="146">
        <v>0</v>
      </c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1" x14ac:dyDescent="0.2">
      <c r="A236" s="149"/>
      <c r="B236" s="150"/>
      <c r="C236" s="180" t="s">
        <v>164</v>
      </c>
      <c r="D236" s="152"/>
      <c r="E236" s="153">
        <v>1.34</v>
      </c>
      <c r="F236" s="151"/>
      <c r="G236" s="151"/>
      <c r="H236" s="151"/>
      <c r="I236" s="151"/>
      <c r="J236" s="151"/>
      <c r="K236" s="151"/>
      <c r="L236" s="151"/>
      <c r="M236" s="151"/>
      <c r="N236" s="151"/>
      <c r="O236" s="151"/>
      <c r="P236" s="151"/>
      <c r="Q236" s="151"/>
      <c r="R236" s="151"/>
      <c r="S236" s="151"/>
      <c r="T236" s="151"/>
      <c r="U236" s="151"/>
      <c r="V236" s="151"/>
      <c r="W236" s="151"/>
      <c r="X236" s="151"/>
      <c r="Y236" s="146"/>
      <c r="Z236" s="146"/>
      <c r="AA236" s="146"/>
      <c r="AB236" s="146"/>
      <c r="AC236" s="146"/>
      <c r="AD236" s="146"/>
      <c r="AE236" s="146"/>
      <c r="AF236" s="146"/>
      <c r="AG236" s="146" t="s">
        <v>125</v>
      </c>
      <c r="AH236" s="146">
        <v>0</v>
      </c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1" x14ac:dyDescent="0.2">
      <c r="A237" s="149"/>
      <c r="B237" s="150"/>
      <c r="C237" s="180" t="s">
        <v>165</v>
      </c>
      <c r="D237" s="152"/>
      <c r="E237" s="153">
        <v>3.6</v>
      </c>
      <c r="F237" s="151"/>
      <c r="G237" s="151"/>
      <c r="H237" s="151"/>
      <c r="I237" s="151"/>
      <c r="J237" s="151"/>
      <c r="K237" s="151"/>
      <c r="L237" s="151"/>
      <c r="M237" s="151"/>
      <c r="N237" s="151"/>
      <c r="O237" s="151"/>
      <c r="P237" s="151"/>
      <c r="Q237" s="151"/>
      <c r="R237" s="151"/>
      <c r="S237" s="151"/>
      <c r="T237" s="151"/>
      <c r="U237" s="151"/>
      <c r="V237" s="151"/>
      <c r="W237" s="151"/>
      <c r="X237" s="151"/>
      <c r="Y237" s="146"/>
      <c r="Z237" s="146"/>
      <c r="AA237" s="146"/>
      <c r="AB237" s="146"/>
      <c r="AC237" s="146"/>
      <c r="AD237" s="146"/>
      <c r="AE237" s="146"/>
      <c r="AF237" s="146"/>
      <c r="AG237" s="146" t="s">
        <v>125</v>
      </c>
      <c r="AH237" s="146">
        <v>0</v>
      </c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outlineLevel="1" x14ac:dyDescent="0.2">
      <c r="A238" s="149"/>
      <c r="B238" s="150"/>
      <c r="C238" s="180" t="s">
        <v>166</v>
      </c>
      <c r="D238" s="152"/>
      <c r="E238" s="153">
        <v>5.0999999999999996</v>
      </c>
      <c r="F238" s="151"/>
      <c r="G238" s="151"/>
      <c r="H238" s="151"/>
      <c r="I238" s="151"/>
      <c r="J238" s="151"/>
      <c r="K238" s="151"/>
      <c r="L238" s="151"/>
      <c r="M238" s="151"/>
      <c r="N238" s="151"/>
      <c r="O238" s="151"/>
      <c r="P238" s="151"/>
      <c r="Q238" s="151"/>
      <c r="R238" s="151"/>
      <c r="S238" s="151"/>
      <c r="T238" s="151"/>
      <c r="U238" s="151"/>
      <c r="V238" s="151"/>
      <c r="W238" s="151"/>
      <c r="X238" s="151"/>
      <c r="Y238" s="146"/>
      <c r="Z238" s="146"/>
      <c r="AA238" s="146"/>
      <c r="AB238" s="146"/>
      <c r="AC238" s="146"/>
      <c r="AD238" s="146"/>
      <c r="AE238" s="146"/>
      <c r="AF238" s="146"/>
      <c r="AG238" s="146" t="s">
        <v>125</v>
      </c>
      <c r="AH238" s="146">
        <v>0</v>
      </c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1" x14ac:dyDescent="0.2">
      <c r="A239" s="149"/>
      <c r="B239" s="150"/>
      <c r="C239" s="180" t="s">
        <v>167</v>
      </c>
      <c r="D239" s="152"/>
      <c r="E239" s="153">
        <v>1</v>
      </c>
      <c r="F239" s="151"/>
      <c r="G239" s="151"/>
      <c r="H239" s="151"/>
      <c r="I239" s="151"/>
      <c r="J239" s="151"/>
      <c r="K239" s="151"/>
      <c r="L239" s="151"/>
      <c r="M239" s="151"/>
      <c r="N239" s="151"/>
      <c r="O239" s="151"/>
      <c r="P239" s="151"/>
      <c r="Q239" s="151"/>
      <c r="R239" s="151"/>
      <c r="S239" s="151"/>
      <c r="T239" s="151"/>
      <c r="U239" s="151"/>
      <c r="V239" s="151"/>
      <c r="W239" s="151"/>
      <c r="X239" s="151"/>
      <c r="Y239" s="146"/>
      <c r="Z239" s="146"/>
      <c r="AA239" s="146"/>
      <c r="AB239" s="146"/>
      <c r="AC239" s="146"/>
      <c r="AD239" s="146"/>
      <c r="AE239" s="146"/>
      <c r="AF239" s="146"/>
      <c r="AG239" s="146" t="s">
        <v>125</v>
      </c>
      <c r="AH239" s="146">
        <v>0</v>
      </c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1" x14ac:dyDescent="0.2">
      <c r="A240" s="149"/>
      <c r="B240" s="150"/>
      <c r="C240" s="180" t="s">
        <v>168</v>
      </c>
      <c r="D240" s="152"/>
      <c r="E240" s="153">
        <v>4.4000000000000004</v>
      </c>
      <c r="F240" s="151"/>
      <c r="G240" s="151"/>
      <c r="H240" s="151"/>
      <c r="I240" s="151"/>
      <c r="J240" s="151"/>
      <c r="K240" s="151"/>
      <c r="L240" s="151"/>
      <c r="M240" s="151"/>
      <c r="N240" s="151"/>
      <c r="O240" s="151"/>
      <c r="P240" s="151"/>
      <c r="Q240" s="151"/>
      <c r="R240" s="151"/>
      <c r="S240" s="151"/>
      <c r="T240" s="151"/>
      <c r="U240" s="151"/>
      <c r="V240" s="151"/>
      <c r="W240" s="151"/>
      <c r="X240" s="151"/>
      <c r="Y240" s="146"/>
      <c r="Z240" s="146"/>
      <c r="AA240" s="146"/>
      <c r="AB240" s="146"/>
      <c r="AC240" s="146"/>
      <c r="AD240" s="146"/>
      <c r="AE240" s="146"/>
      <c r="AF240" s="146"/>
      <c r="AG240" s="146" t="s">
        <v>125</v>
      </c>
      <c r="AH240" s="146">
        <v>0</v>
      </c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1" x14ac:dyDescent="0.2">
      <c r="A241" s="165">
        <v>65</v>
      </c>
      <c r="B241" s="166" t="s">
        <v>376</v>
      </c>
      <c r="C241" s="179" t="s">
        <v>377</v>
      </c>
      <c r="D241" s="167" t="s">
        <v>119</v>
      </c>
      <c r="E241" s="168">
        <v>2</v>
      </c>
      <c r="F241" s="169"/>
      <c r="G241" s="170"/>
      <c r="H241" s="151">
        <v>0</v>
      </c>
      <c r="I241" s="151">
        <f>ROUND(E241*H241,2)</f>
        <v>0</v>
      </c>
      <c r="J241" s="151">
        <v>86.5</v>
      </c>
      <c r="K241" s="151">
        <f>ROUND(E241*J241,2)</f>
        <v>173</v>
      </c>
      <c r="L241" s="151">
        <v>21</v>
      </c>
      <c r="M241" s="151">
        <f>G241*(1+L241/100)</f>
        <v>0</v>
      </c>
      <c r="N241" s="151">
        <v>0</v>
      </c>
      <c r="O241" s="151">
        <f>ROUND(E241*N241,2)</f>
        <v>0</v>
      </c>
      <c r="P241" s="151">
        <v>7.2100000000000003E-3</v>
      </c>
      <c r="Q241" s="151">
        <f>ROUND(E241*P241,2)</f>
        <v>0.01</v>
      </c>
      <c r="R241" s="151"/>
      <c r="S241" s="151" t="s">
        <v>120</v>
      </c>
      <c r="T241" s="151" t="s">
        <v>121</v>
      </c>
      <c r="U241" s="151">
        <v>0.14949999999999999</v>
      </c>
      <c r="V241" s="151">
        <f>ROUND(E241*U241,2)</f>
        <v>0.3</v>
      </c>
      <c r="W241" s="151"/>
      <c r="X241" s="151" t="s">
        <v>122</v>
      </c>
      <c r="Y241" s="146"/>
      <c r="Z241" s="146"/>
      <c r="AA241" s="146"/>
      <c r="AB241" s="146"/>
      <c r="AC241" s="146"/>
      <c r="AD241" s="146"/>
      <c r="AE241" s="146"/>
      <c r="AF241" s="146"/>
      <c r="AG241" s="146" t="s">
        <v>123</v>
      </c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1" x14ac:dyDescent="0.2">
      <c r="A242" s="149"/>
      <c r="B242" s="150"/>
      <c r="C242" s="180" t="s">
        <v>378</v>
      </c>
      <c r="D242" s="152"/>
      <c r="E242" s="153">
        <v>2</v>
      </c>
      <c r="F242" s="151"/>
      <c r="G242" s="151"/>
      <c r="H242" s="151"/>
      <c r="I242" s="151"/>
      <c r="J242" s="151"/>
      <c r="K242" s="151"/>
      <c r="L242" s="151"/>
      <c r="M242" s="151"/>
      <c r="N242" s="151"/>
      <c r="O242" s="151"/>
      <c r="P242" s="151"/>
      <c r="Q242" s="151"/>
      <c r="R242" s="151"/>
      <c r="S242" s="151"/>
      <c r="T242" s="151"/>
      <c r="U242" s="151"/>
      <c r="V242" s="151"/>
      <c r="W242" s="151"/>
      <c r="X242" s="151"/>
      <c r="Y242" s="146"/>
      <c r="Z242" s="146"/>
      <c r="AA242" s="146"/>
      <c r="AB242" s="146"/>
      <c r="AC242" s="146"/>
      <c r="AD242" s="146"/>
      <c r="AE242" s="146"/>
      <c r="AF242" s="146"/>
      <c r="AG242" s="146" t="s">
        <v>125</v>
      </c>
      <c r="AH242" s="146">
        <v>0</v>
      </c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1" x14ac:dyDescent="0.2">
      <c r="A243" s="165">
        <v>66</v>
      </c>
      <c r="B243" s="166" t="s">
        <v>379</v>
      </c>
      <c r="C243" s="179" t="s">
        <v>380</v>
      </c>
      <c r="D243" s="167" t="s">
        <v>152</v>
      </c>
      <c r="E243" s="168">
        <v>32.9</v>
      </c>
      <c r="F243" s="169"/>
      <c r="G243" s="170"/>
      <c r="H243" s="151">
        <v>0</v>
      </c>
      <c r="I243" s="151">
        <f>ROUND(E243*H243,2)</f>
        <v>0</v>
      </c>
      <c r="J243" s="151">
        <v>40</v>
      </c>
      <c r="K243" s="151">
        <f>ROUND(E243*J243,2)</f>
        <v>1316</v>
      </c>
      <c r="L243" s="151">
        <v>21</v>
      </c>
      <c r="M243" s="151">
        <f>G243*(1+L243/100)</f>
        <v>0</v>
      </c>
      <c r="N243" s="151">
        <v>0</v>
      </c>
      <c r="O243" s="151">
        <f>ROUND(E243*N243,2)</f>
        <v>0</v>
      </c>
      <c r="P243" s="151">
        <v>3.3600000000000001E-3</v>
      </c>
      <c r="Q243" s="151">
        <f>ROUND(E243*P243,2)</f>
        <v>0.11</v>
      </c>
      <c r="R243" s="151"/>
      <c r="S243" s="151" t="s">
        <v>120</v>
      </c>
      <c r="T243" s="151" t="s">
        <v>121</v>
      </c>
      <c r="U243" s="151">
        <v>6.9000000000000006E-2</v>
      </c>
      <c r="V243" s="151">
        <f>ROUND(E243*U243,2)</f>
        <v>2.27</v>
      </c>
      <c r="W243" s="151"/>
      <c r="X243" s="151" t="s">
        <v>122</v>
      </c>
      <c r="Y243" s="146"/>
      <c r="Z243" s="146"/>
      <c r="AA243" s="146"/>
      <c r="AB243" s="146"/>
      <c r="AC243" s="146"/>
      <c r="AD243" s="146"/>
      <c r="AE243" s="146"/>
      <c r="AF243" s="146"/>
      <c r="AG243" s="146" t="s">
        <v>123</v>
      </c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outlineLevel="1" x14ac:dyDescent="0.2">
      <c r="A244" s="149"/>
      <c r="B244" s="150"/>
      <c r="C244" s="180" t="s">
        <v>381</v>
      </c>
      <c r="D244" s="152"/>
      <c r="E244" s="153">
        <v>32.9</v>
      </c>
      <c r="F244" s="151"/>
      <c r="G244" s="151"/>
      <c r="H244" s="151"/>
      <c r="I244" s="151"/>
      <c r="J244" s="151"/>
      <c r="K244" s="151"/>
      <c r="L244" s="151"/>
      <c r="M244" s="151"/>
      <c r="N244" s="151"/>
      <c r="O244" s="151"/>
      <c r="P244" s="151"/>
      <c r="Q244" s="151"/>
      <c r="R244" s="151"/>
      <c r="S244" s="151"/>
      <c r="T244" s="151"/>
      <c r="U244" s="151"/>
      <c r="V244" s="151"/>
      <c r="W244" s="151"/>
      <c r="X244" s="151"/>
      <c r="Y244" s="146"/>
      <c r="Z244" s="146"/>
      <c r="AA244" s="146"/>
      <c r="AB244" s="146"/>
      <c r="AC244" s="146"/>
      <c r="AD244" s="146"/>
      <c r="AE244" s="146"/>
      <c r="AF244" s="146"/>
      <c r="AG244" s="146" t="s">
        <v>125</v>
      </c>
      <c r="AH244" s="146">
        <v>0</v>
      </c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ht="22.5" outlineLevel="1" x14ac:dyDescent="0.2">
      <c r="A245" s="165">
        <v>67</v>
      </c>
      <c r="B245" s="166" t="s">
        <v>382</v>
      </c>
      <c r="C245" s="179" t="s">
        <v>383</v>
      </c>
      <c r="D245" s="167" t="s">
        <v>152</v>
      </c>
      <c r="E245" s="168">
        <v>17.239999999999998</v>
      </c>
      <c r="F245" s="169"/>
      <c r="G245" s="170"/>
      <c r="H245" s="151">
        <v>0</v>
      </c>
      <c r="I245" s="151">
        <f>ROUND(E245*H245,2)</f>
        <v>0</v>
      </c>
      <c r="J245" s="151">
        <v>59.9</v>
      </c>
      <c r="K245" s="151">
        <f>ROUND(E245*J245,2)</f>
        <v>1032.68</v>
      </c>
      <c r="L245" s="151">
        <v>21</v>
      </c>
      <c r="M245" s="151">
        <f>G245*(1+L245/100)</f>
        <v>0</v>
      </c>
      <c r="N245" s="151">
        <v>0</v>
      </c>
      <c r="O245" s="151">
        <f>ROUND(E245*N245,2)</f>
        <v>0</v>
      </c>
      <c r="P245" s="151">
        <v>2.8700000000000002E-3</v>
      </c>
      <c r="Q245" s="151">
        <f>ROUND(E245*P245,2)</f>
        <v>0.05</v>
      </c>
      <c r="R245" s="151"/>
      <c r="S245" s="151" t="s">
        <v>120</v>
      </c>
      <c r="T245" s="151" t="s">
        <v>121</v>
      </c>
      <c r="U245" s="151">
        <v>0.10349999999999999</v>
      </c>
      <c r="V245" s="151">
        <f>ROUND(E245*U245,2)</f>
        <v>1.78</v>
      </c>
      <c r="W245" s="151"/>
      <c r="X245" s="151" t="s">
        <v>122</v>
      </c>
      <c r="Y245" s="146"/>
      <c r="Z245" s="146"/>
      <c r="AA245" s="146"/>
      <c r="AB245" s="146"/>
      <c r="AC245" s="146"/>
      <c r="AD245" s="146"/>
      <c r="AE245" s="146"/>
      <c r="AF245" s="146"/>
      <c r="AG245" s="146" t="s">
        <v>123</v>
      </c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1" x14ac:dyDescent="0.2">
      <c r="A246" s="149"/>
      <c r="B246" s="150"/>
      <c r="C246" s="180" t="s">
        <v>163</v>
      </c>
      <c r="D246" s="152"/>
      <c r="E246" s="153">
        <v>1.8</v>
      </c>
      <c r="F246" s="151"/>
      <c r="G246" s="151"/>
      <c r="H246" s="151"/>
      <c r="I246" s="151"/>
      <c r="J246" s="151"/>
      <c r="K246" s="151"/>
      <c r="L246" s="151"/>
      <c r="M246" s="151"/>
      <c r="N246" s="151"/>
      <c r="O246" s="151"/>
      <c r="P246" s="151"/>
      <c r="Q246" s="151"/>
      <c r="R246" s="151"/>
      <c r="S246" s="151"/>
      <c r="T246" s="151"/>
      <c r="U246" s="151"/>
      <c r="V246" s="151"/>
      <c r="W246" s="151"/>
      <c r="X246" s="151"/>
      <c r="Y246" s="146"/>
      <c r="Z246" s="146"/>
      <c r="AA246" s="146"/>
      <c r="AB246" s="146"/>
      <c r="AC246" s="146"/>
      <c r="AD246" s="146"/>
      <c r="AE246" s="146"/>
      <c r="AF246" s="146"/>
      <c r="AG246" s="146" t="s">
        <v>125</v>
      </c>
      <c r="AH246" s="146">
        <v>0</v>
      </c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outlineLevel="1" x14ac:dyDescent="0.2">
      <c r="A247" s="149"/>
      <c r="B247" s="150"/>
      <c r="C247" s="180" t="s">
        <v>164</v>
      </c>
      <c r="D247" s="152"/>
      <c r="E247" s="153">
        <v>1.34</v>
      </c>
      <c r="F247" s="151"/>
      <c r="G247" s="151"/>
      <c r="H247" s="151"/>
      <c r="I247" s="151"/>
      <c r="J247" s="151"/>
      <c r="K247" s="151"/>
      <c r="L247" s="151"/>
      <c r="M247" s="151"/>
      <c r="N247" s="151"/>
      <c r="O247" s="151"/>
      <c r="P247" s="151"/>
      <c r="Q247" s="151"/>
      <c r="R247" s="151"/>
      <c r="S247" s="151"/>
      <c r="T247" s="151"/>
      <c r="U247" s="151"/>
      <c r="V247" s="151"/>
      <c r="W247" s="151"/>
      <c r="X247" s="151"/>
      <c r="Y247" s="146"/>
      <c r="Z247" s="146"/>
      <c r="AA247" s="146"/>
      <c r="AB247" s="146"/>
      <c r="AC247" s="146"/>
      <c r="AD247" s="146"/>
      <c r="AE247" s="146"/>
      <c r="AF247" s="146"/>
      <c r="AG247" s="146" t="s">
        <v>125</v>
      </c>
      <c r="AH247" s="146">
        <v>0</v>
      </c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1" x14ac:dyDescent="0.2">
      <c r="A248" s="149"/>
      <c r="B248" s="150"/>
      <c r="C248" s="180" t="s">
        <v>165</v>
      </c>
      <c r="D248" s="152"/>
      <c r="E248" s="153">
        <v>3.6</v>
      </c>
      <c r="F248" s="151"/>
      <c r="G248" s="151"/>
      <c r="H248" s="151"/>
      <c r="I248" s="151"/>
      <c r="J248" s="151"/>
      <c r="K248" s="151"/>
      <c r="L248" s="151"/>
      <c r="M248" s="151"/>
      <c r="N248" s="151"/>
      <c r="O248" s="151"/>
      <c r="P248" s="151"/>
      <c r="Q248" s="151"/>
      <c r="R248" s="151"/>
      <c r="S248" s="151"/>
      <c r="T248" s="151"/>
      <c r="U248" s="151"/>
      <c r="V248" s="151"/>
      <c r="W248" s="151"/>
      <c r="X248" s="151"/>
      <c r="Y248" s="146"/>
      <c r="Z248" s="146"/>
      <c r="AA248" s="146"/>
      <c r="AB248" s="146"/>
      <c r="AC248" s="146"/>
      <c r="AD248" s="146"/>
      <c r="AE248" s="146"/>
      <c r="AF248" s="146"/>
      <c r="AG248" s="146" t="s">
        <v>125</v>
      </c>
      <c r="AH248" s="146">
        <v>0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1" x14ac:dyDescent="0.2">
      <c r="A249" s="149"/>
      <c r="B249" s="150"/>
      <c r="C249" s="180" t="s">
        <v>166</v>
      </c>
      <c r="D249" s="152"/>
      <c r="E249" s="153">
        <v>5.0999999999999996</v>
      </c>
      <c r="F249" s="151"/>
      <c r="G249" s="151"/>
      <c r="H249" s="151"/>
      <c r="I249" s="151"/>
      <c r="J249" s="151"/>
      <c r="K249" s="151"/>
      <c r="L249" s="151"/>
      <c r="M249" s="151"/>
      <c r="N249" s="151"/>
      <c r="O249" s="151"/>
      <c r="P249" s="151"/>
      <c r="Q249" s="151"/>
      <c r="R249" s="151"/>
      <c r="S249" s="151"/>
      <c r="T249" s="151"/>
      <c r="U249" s="151"/>
      <c r="V249" s="151"/>
      <c r="W249" s="151"/>
      <c r="X249" s="151"/>
      <c r="Y249" s="146"/>
      <c r="Z249" s="146"/>
      <c r="AA249" s="146"/>
      <c r="AB249" s="146"/>
      <c r="AC249" s="146"/>
      <c r="AD249" s="146"/>
      <c r="AE249" s="146"/>
      <c r="AF249" s="146"/>
      <c r="AG249" s="146" t="s">
        <v>125</v>
      </c>
      <c r="AH249" s="146">
        <v>0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1" x14ac:dyDescent="0.2">
      <c r="A250" s="149"/>
      <c r="B250" s="150"/>
      <c r="C250" s="180" t="s">
        <v>167</v>
      </c>
      <c r="D250" s="152"/>
      <c r="E250" s="153">
        <v>1</v>
      </c>
      <c r="F250" s="151"/>
      <c r="G250" s="151"/>
      <c r="H250" s="151"/>
      <c r="I250" s="151"/>
      <c r="J250" s="151"/>
      <c r="K250" s="151"/>
      <c r="L250" s="151"/>
      <c r="M250" s="151"/>
      <c r="N250" s="151"/>
      <c r="O250" s="151"/>
      <c r="P250" s="151"/>
      <c r="Q250" s="151"/>
      <c r="R250" s="151"/>
      <c r="S250" s="151"/>
      <c r="T250" s="151"/>
      <c r="U250" s="151"/>
      <c r="V250" s="151"/>
      <c r="W250" s="151"/>
      <c r="X250" s="151"/>
      <c r="Y250" s="146"/>
      <c r="Z250" s="146"/>
      <c r="AA250" s="146"/>
      <c r="AB250" s="146"/>
      <c r="AC250" s="146"/>
      <c r="AD250" s="146"/>
      <c r="AE250" s="146"/>
      <c r="AF250" s="146"/>
      <c r="AG250" s="146" t="s">
        <v>125</v>
      </c>
      <c r="AH250" s="146">
        <v>0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outlineLevel="1" x14ac:dyDescent="0.2">
      <c r="A251" s="149"/>
      <c r="B251" s="150"/>
      <c r="C251" s="180" t="s">
        <v>168</v>
      </c>
      <c r="D251" s="152"/>
      <c r="E251" s="153">
        <v>4.4000000000000004</v>
      </c>
      <c r="F251" s="151"/>
      <c r="G251" s="151"/>
      <c r="H251" s="151"/>
      <c r="I251" s="151"/>
      <c r="J251" s="151"/>
      <c r="K251" s="151"/>
      <c r="L251" s="151"/>
      <c r="M251" s="151"/>
      <c r="N251" s="151"/>
      <c r="O251" s="151"/>
      <c r="P251" s="151"/>
      <c r="Q251" s="151"/>
      <c r="R251" s="151"/>
      <c r="S251" s="151"/>
      <c r="T251" s="151"/>
      <c r="U251" s="151"/>
      <c r="V251" s="151"/>
      <c r="W251" s="151"/>
      <c r="X251" s="151"/>
      <c r="Y251" s="146"/>
      <c r="Z251" s="146"/>
      <c r="AA251" s="146"/>
      <c r="AB251" s="146"/>
      <c r="AC251" s="146"/>
      <c r="AD251" s="146"/>
      <c r="AE251" s="146"/>
      <c r="AF251" s="146"/>
      <c r="AG251" s="146" t="s">
        <v>125</v>
      </c>
      <c r="AH251" s="146">
        <v>0</v>
      </c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1" x14ac:dyDescent="0.2">
      <c r="A252" s="165">
        <v>68</v>
      </c>
      <c r="B252" s="166" t="s">
        <v>384</v>
      </c>
      <c r="C252" s="179" t="s">
        <v>385</v>
      </c>
      <c r="D252" s="167" t="s">
        <v>152</v>
      </c>
      <c r="E252" s="168">
        <v>8.9</v>
      </c>
      <c r="F252" s="169"/>
      <c r="G252" s="170"/>
      <c r="H252" s="151">
        <v>0</v>
      </c>
      <c r="I252" s="151">
        <f>ROUND(E252*H252,2)</f>
        <v>0</v>
      </c>
      <c r="J252" s="151">
        <v>33.299999999999997</v>
      </c>
      <c r="K252" s="151">
        <f>ROUND(E252*J252,2)</f>
        <v>296.37</v>
      </c>
      <c r="L252" s="151">
        <v>21</v>
      </c>
      <c r="M252" s="151">
        <f>G252*(1+L252/100)</f>
        <v>0</v>
      </c>
      <c r="N252" s="151">
        <v>0</v>
      </c>
      <c r="O252" s="151">
        <f>ROUND(E252*N252,2)</f>
        <v>0</v>
      </c>
      <c r="P252" s="151">
        <v>2.2599999999999999E-3</v>
      </c>
      <c r="Q252" s="151">
        <f>ROUND(E252*P252,2)</f>
        <v>0.02</v>
      </c>
      <c r="R252" s="151"/>
      <c r="S252" s="151" t="s">
        <v>120</v>
      </c>
      <c r="T252" s="151" t="s">
        <v>121</v>
      </c>
      <c r="U252" s="151">
        <v>5.7500000000000002E-2</v>
      </c>
      <c r="V252" s="151">
        <f>ROUND(E252*U252,2)</f>
        <v>0.51</v>
      </c>
      <c r="W252" s="151"/>
      <c r="X252" s="151" t="s">
        <v>122</v>
      </c>
      <c r="Y252" s="146"/>
      <c r="Z252" s="146"/>
      <c r="AA252" s="146"/>
      <c r="AB252" s="146"/>
      <c r="AC252" s="146"/>
      <c r="AD252" s="146"/>
      <c r="AE252" s="146"/>
      <c r="AF252" s="146"/>
      <c r="AG252" s="146" t="s">
        <v>123</v>
      </c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1" x14ac:dyDescent="0.2">
      <c r="A253" s="149"/>
      <c r="B253" s="150"/>
      <c r="C253" s="180" t="s">
        <v>386</v>
      </c>
      <c r="D253" s="152"/>
      <c r="E253" s="153">
        <v>6</v>
      </c>
      <c r="F253" s="151"/>
      <c r="G253" s="151"/>
      <c r="H253" s="151"/>
      <c r="I253" s="151"/>
      <c r="J253" s="151"/>
      <c r="K253" s="151"/>
      <c r="L253" s="151"/>
      <c r="M253" s="151"/>
      <c r="N253" s="151"/>
      <c r="O253" s="151"/>
      <c r="P253" s="151"/>
      <c r="Q253" s="151"/>
      <c r="R253" s="151"/>
      <c r="S253" s="151"/>
      <c r="T253" s="151"/>
      <c r="U253" s="151"/>
      <c r="V253" s="151"/>
      <c r="W253" s="151"/>
      <c r="X253" s="151"/>
      <c r="Y253" s="146"/>
      <c r="Z253" s="146"/>
      <c r="AA253" s="146"/>
      <c r="AB253" s="146"/>
      <c r="AC253" s="146"/>
      <c r="AD253" s="146"/>
      <c r="AE253" s="146"/>
      <c r="AF253" s="146"/>
      <c r="AG253" s="146" t="s">
        <v>125</v>
      </c>
      <c r="AH253" s="146">
        <v>0</v>
      </c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1" x14ac:dyDescent="0.2">
      <c r="A254" s="149"/>
      <c r="B254" s="150"/>
      <c r="C254" s="180" t="s">
        <v>387</v>
      </c>
      <c r="D254" s="152"/>
      <c r="E254" s="153">
        <v>2.9</v>
      </c>
      <c r="F254" s="151"/>
      <c r="G254" s="151"/>
      <c r="H254" s="151"/>
      <c r="I254" s="151"/>
      <c r="J254" s="151"/>
      <c r="K254" s="151"/>
      <c r="L254" s="151"/>
      <c r="M254" s="151"/>
      <c r="N254" s="151"/>
      <c r="O254" s="151"/>
      <c r="P254" s="151"/>
      <c r="Q254" s="151"/>
      <c r="R254" s="151"/>
      <c r="S254" s="151"/>
      <c r="T254" s="151"/>
      <c r="U254" s="151"/>
      <c r="V254" s="151"/>
      <c r="W254" s="151"/>
      <c r="X254" s="151"/>
      <c r="Y254" s="146"/>
      <c r="Z254" s="146"/>
      <c r="AA254" s="146"/>
      <c r="AB254" s="146"/>
      <c r="AC254" s="146"/>
      <c r="AD254" s="146"/>
      <c r="AE254" s="146"/>
      <c r="AF254" s="146"/>
      <c r="AG254" s="146" t="s">
        <v>125</v>
      </c>
      <c r="AH254" s="146">
        <v>0</v>
      </c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1" x14ac:dyDescent="0.2">
      <c r="A255" s="171">
        <v>69</v>
      </c>
      <c r="B255" s="172" t="s">
        <v>388</v>
      </c>
      <c r="C255" s="184" t="s">
        <v>389</v>
      </c>
      <c r="D255" s="173" t="s">
        <v>0</v>
      </c>
      <c r="E255" s="174">
        <v>1949.6446000000001</v>
      </c>
      <c r="F255" s="175"/>
      <c r="G255" s="176"/>
      <c r="H255" s="151">
        <v>0</v>
      </c>
      <c r="I255" s="151">
        <f>ROUND(E255*H255,2)</f>
        <v>0</v>
      </c>
      <c r="J255" s="151">
        <v>1.8</v>
      </c>
      <c r="K255" s="151">
        <f>ROUND(E255*J255,2)</f>
        <v>3509.36</v>
      </c>
      <c r="L255" s="151">
        <v>21</v>
      </c>
      <c r="M255" s="151">
        <f>G255*(1+L255/100)</f>
        <v>0</v>
      </c>
      <c r="N255" s="151">
        <v>0</v>
      </c>
      <c r="O255" s="151">
        <f>ROUND(E255*N255,2)</f>
        <v>0</v>
      </c>
      <c r="P255" s="151">
        <v>0</v>
      </c>
      <c r="Q255" s="151">
        <f>ROUND(E255*P255,2)</f>
        <v>0</v>
      </c>
      <c r="R255" s="151"/>
      <c r="S255" s="151" t="s">
        <v>120</v>
      </c>
      <c r="T255" s="151" t="s">
        <v>121</v>
      </c>
      <c r="U255" s="151">
        <v>0</v>
      </c>
      <c r="V255" s="151">
        <f>ROUND(E255*U255,2)</f>
        <v>0</v>
      </c>
      <c r="W255" s="151"/>
      <c r="X255" s="151" t="s">
        <v>249</v>
      </c>
      <c r="Y255" s="146"/>
      <c r="Z255" s="146"/>
      <c r="AA255" s="146"/>
      <c r="AB255" s="146"/>
      <c r="AC255" s="146"/>
      <c r="AD255" s="146"/>
      <c r="AE255" s="146"/>
      <c r="AF255" s="146"/>
      <c r="AG255" s="146" t="s">
        <v>250</v>
      </c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x14ac:dyDescent="0.2">
      <c r="A256" s="159" t="s">
        <v>115</v>
      </c>
      <c r="B256" s="160" t="s">
        <v>75</v>
      </c>
      <c r="C256" s="178" t="s">
        <v>76</v>
      </c>
      <c r="D256" s="161"/>
      <c r="E256" s="162"/>
      <c r="F256" s="163"/>
      <c r="G256" s="164"/>
      <c r="H256" s="158"/>
      <c r="I256" s="158">
        <f>SUM(I257:I264)</f>
        <v>13555.74</v>
      </c>
      <c r="J256" s="158"/>
      <c r="K256" s="158">
        <f>SUM(K257:K264)</f>
        <v>52640.689999999995</v>
      </c>
      <c r="L256" s="158"/>
      <c r="M256" s="158">
        <f>SUM(M257:M264)</f>
        <v>0</v>
      </c>
      <c r="N256" s="158"/>
      <c r="O256" s="158">
        <f>SUM(O257:O264)</f>
        <v>0.03</v>
      </c>
      <c r="P256" s="158"/>
      <c r="Q256" s="158">
        <f>SUM(Q257:Q264)</f>
        <v>3.4</v>
      </c>
      <c r="R256" s="158"/>
      <c r="S256" s="158"/>
      <c r="T256" s="158"/>
      <c r="U256" s="158"/>
      <c r="V256" s="158">
        <f>SUM(V257:V264)</f>
        <v>102.85</v>
      </c>
      <c r="W256" s="158"/>
      <c r="X256" s="158"/>
      <c r="AG256" t="s">
        <v>116</v>
      </c>
    </row>
    <row r="257" spans="1:60" outlineLevel="1" x14ac:dyDescent="0.2">
      <c r="A257" s="165">
        <v>70</v>
      </c>
      <c r="B257" s="166" t="s">
        <v>390</v>
      </c>
      <c r="C257" s="179" t="s">
        <v>391</v>
      </c>
      <c r="D257" s="167" t="s">
        <v>119</v>
      </c>
      <c r="E257" s="168">
        <v>154.3622</v>
      </c>
      <c r="F257" s="169"/>
      <c r="G257" s="170"/>
      <c r="H257" s="151">
        <v>0</v>
      </c>
      <c r="I257" s="151">
        <f>ROUND(E257*H257,2)</f>
        <v>0</v>
      </c>
      <c r="J257" s="151">
        <v>242</v>
      </c>
      <c r="K257" s="151">
        <f>ROUND(E257*J257,2)</f>
        <v>37355.65</v>
      </c>
      <c r="L257" s="151">
        <v>21</v>
      </c>
      <c r="M257" s="151">
        <f>G257*(1+L257/100)</f>
        <v>0</v>
      </c>
      <c r="N257" s="151">
        <v>0</v>
      </c>
      <c r="O257" s="151">
        <f>ROUND(E257*N257,2)</f>
        <v>0</v>
      </c>
      <c r="P257" s="151">
        <v>2.1999999999999999E-2</v>
      </c>
      <c r="Q257" s="151">
        <f>ROUND(E257*P257,2)</f>
        <v>3.4</v>
      </c>
      <c r="R257" s="151"/>
      <c r="S257" s="151" t="s">
        <v>120</v>
      </c>
      <c r="T257" s="151" t="s">
        <v>121</v>
      </c>
      <c r="U257" s="151">
        <v>0.47699999999999998</v>
      </c>
      <c r="V257" s="151">
        <f>ROUND(E257*U257,2)</f>
        <v>73.63</v>
      </c>
      <c r="W257" s="151"/>
      <c r="X257" s="151" t="s">
        <v>122</v>
      </c>
      <c r="Y257" s="146"/>
      <c r="Z257" s="146"/>
      <c r="AA257" s="146"/>
      <c r="AB257" s="146"/>
      <c r="AC257" s="146"/>
      <c r="AD257" s="146"/>
      <c r="AE257" s="146"/>
      <c r="AF257" s="146"/>
      <c r="AG257" s="146" t="s">
        <v>123</v>
      </c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1" x14ac:dyDescent="0.2">
      <c r="A258" s="149"/>
      <c r="B258" s="150"/>
      <c r="C258" s="180" t="s">
        <v>284</v>
      </c>
      <c r="D258" s="152"/>
      <c r="E258" s="153">
        <v>21.011199999999999</v>
      </c>
      <c r="F258" s="151"/>
      <c r="G258" s="151"/>
      <c r="H258" s="151"/>
      <c r="I258" s="151"/>
      <c r="J258" s="151"/>
      <c r="K258" s="151"/>
      <c r="L258" s="151"/>
      <c r="M258" s="151"/>
      <c r="N258" s="151"/>
      <c r="O258" s="151"/>
      <c r="P258" s="151"/>
      <c r="Q258" s="151"/>
      <c r="R258" s="151"/>
      <c r="S258" s="151"/>
      <c r="T258" s="151"/>
      <c r="U258" s="151"/>
      <c r="V258" s="151"/>
      <c r="W258" s="151"/>
      <c r="X258" s="151"/>
      <c r="Y258" s="146"/>
      <c r="Z258" s="146"/>
      <c r="AA258" s="146"/>
      <c r="AB258" s="146"/>
      <c r="AC258" s="146"/>
      <c r="AD258" s="146"/>
      <c r="AE258" s="146"/>
      <c r="AF258" s="146"/>
      <c r="AG258" s="146" t="s">
        <v>125</v>
      </c>
      <c r="AH258" s="146">
        <v>0</v>
      </c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1" x14ac:dyDescent="0.2">
      <c r="A259" s="149"/>
      <c r="B259" s="150"/>
      <c r="C259" s="180" t="s">
        <v>279</v>
      </c>
      <c r="D259" s="152"/>
      <c r="E259" s="153">
        <v>100.346</v>
      </c>
      <c r="F259" s="151"/>
      <c r="G259" s="151"/>
      <c r="H259" s="151"/>
      <c r="I259" s="151"/>
      <c r="J259" s="151"/>
      <c r="K259" s="151"/>
      <c r="L259" s="151"/>
      <c r="M259" s="151"/>
      <c r="N259" s="151"/>
      <c r="O259" s="151"/>
      <c r="P259" s="151"/>
      <c r="Q259" s="151"/>
      <c r="R259" s="151"/>
      <c r="S259" s="151"/>
      <c r="T259" s="151"/>
      <c r="U259" s="151"/>
      <c r="V259" s="151"/>
      <c r="W259" s="151"/>
      <c r="X259" s="151"/>
      <c r="Y259" s="146"/>
      <c r="Z259" s="146"/>
      <c r="AA259" s="146"/>
      <c r="AB259" s="146"/>
      <c r="AC259" s="146"/>
      <c r="AD259" s="146"/>
      <c r="AE259" s="146"/>
      <c r="AF259" s="146"/>
      <c r="AG259" s="146" t="s">
        <v>125</v>
      </c>
      <c r="AH259" s="146">
        <v>0</v>
      </c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1" x14ac:dyDescent="0.2">
      <c r="A260" s="149"/>
      <c r="B260" s="150"/>
      <c r="C260" s="180" t="s">
        <v>392</v>
      </c>
      <c r="D260" s="152"/>
      <c r="E260" s="153">
        <v>33.005000000000003</v>
      </c>
      <c r="F260" s="151"/>
      <c r="G260" s="151"/>
      <c r="H260" s="151"/>
      <c r="I260" s="151"/>
      <c r="J260" s="151"/>
      <c r="K260" s="151"/>
      <c r="L260" s="151"/>
      <c r="M260" s="151"/>
      <c r="N260" s="151"/>
      <c r="O260" s="151"/>
      <c r="P260" s="151"/>
      <c r="Q260" s="151"/>
      <c r="R260" s="151"/>
      <c r="S260" s="151"/>
      <c r="T260" s="151"/>
      <c r="U260" s="151"/>
      <c r="V260" s="151"/>
      <c r="W260" s="151"/>
      <c r="X260" s="151"/>
      <c r="Y260" s="146"/>
      <c r="Z260" s="146"/>
      <c r="AA260" s="146"/>
      <c r="AB260" s="146"/>
      <c r="AC260" s="146"/>
      <c r="AD260" s="146"/>
      <c r="AE260" s="146"/>
      <c r="AF260" s="146"/>
      <c r="AG260" s="146" t="s">
        <v>125</v>
      </c>
      <c r="AH260" s="146">
        <v>0</v>
      </c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1" x14ac:dyDescent="0.2">
      <c r="A261" s="165">
        <v>71</v>
      </c>
      <c r="B261" s="166" t="s">
        <v>393</v>
      </c>
      <c r="C261" s="179" t="s">
        <v>394</v>
      </c>
      <c r="D261" s="167" t="s">
        <v>119</v>
      </c>
      <c r="E261" s="168">
        <v>100.346</v>
      </c>
      <c r="F261" s="169"/>
      <c r="G261" s="170"/>
      <c r="H261" s="151">
        <v>135.09</v>
      </c>
      <c r="I261" s="151">
        <f>ROUND(E261*H261,2)</f>
        <v>13555.74</v>
      </c>
      <c r="J261" s="151">
        <v>98.41</v>
      </c>
      <c r="K261" s="151">
        <f>ROUND(E261*J261,2)</f>
        <v>9875.0499999999993</v>
      </c>
      <c r="L261" s="151">
        <v>21</v>
      </c>
      <c r="M261" s="151">
        <f>G261*(1+L261/100)</f>
        <v>0</v>
      </c>
      <c r="N261" s="151">
        <v>2.7999999999999998E-4</v>
      </c>
      <c r="O261" s="151">
        <f>ROUND(E261*N261,2)</f>
        <v>0.03</v>
      </c>
      <c r="P261" s="151">
        <v>0</v>
      </c>
      <c r="Q261" s="151">
        <f>ROUND(E261*P261,2)</f>
        <v>0</v>
      </c>
      <c r="R261" s="151"/>
      <c r="S261" s="151" t="s">
        <v>120</v>
      </c>
      <c r="T261" s="151" t="s">
        <v>121</v>
      </c>
      <c r="U261" s="151">
        <v>0.17</v>
      </c>
      <c r="V261" s="151">
        <f>ROUND(E261*U261,2)</f>
        <v>17.059999999999999</v>
      </c>
      <c r="W261" s="151"/>
      <c r="X261" s="151" t="s">
        <v>122</v>
      </c>
      <c r="Y261" s="146"/>
      <c r="Z261" s="146"/>
      <c r="AA261" s="146"/>
      <c r="AB261" s="146"/>
      <c r="AC261" s="146"/>
      <c r="AD261" s="146"/>
      <c r="AE261" s="146"/>
      <c r="AF261" s="146"/>
      <c r="AG261" s="146" t="s">
        <v>123</v>
      </c>
      <c r="AH261" s="146"/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1" x14ac:dyDescent="0.2">
      <c r="A262" s="149"/>
      <c r="B262" s="150"/>
      <c r="C262" s="244" t="s">
        <v>395</v>
      </c>
      <c r="D262" s="245"/>
      <c r="E262" s="245"/>
      <c r="F262" s="245"/>
      <c r="G262" s="245"/>
      <c r="H262" s="151"/>
      <c r="I262" s="151"/>
      <c r="J262" s="151"/>
      <c r="K262" s="151"/>
      <c r="L262" s="151"/>
      <c r="M262" s="151"/>
      <c r="N262" s="151"/>
      <c r="O262" s="151"/>
      <c r="P262" s="151"/>
      <c r="Q262" s="151"/>
      <c r="R262" s="151"/>
      <c r="S262" s="151"/>
      <c r="T262" s="151"/>
      <c r="U262" s="151"/>
      <c r="V262" s="151"/>
      <c r="W262" s="151"/>
      <c r="X262" s="151"/>
      <c r="Y262" s="146"/>
      <c r="Z262" s="146"/>
      <c r="AA262" s="146"/>
      <c r="AB262" s="146"/>
      <c r="AC262" s="146"/>
      <c r="AD262" s="146"/>
      <c r="AE262" s="146"/>
      <c r="AF262" s="146"/>
      <c r="AG262" s="146" t="s">
        <v>172</v>
      </c>
      <c r="AH262" s="146"/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outlineLevel="1" x14ac:dyDescent="0.2">
      <c r="A263" s="149"/>
      <c r="B263" s="150"/>
      <c r="C263" s="180" t="s">
        <v>279</v>
      </c>
      <c r="D263" s="152"/>
      <c r="E263" s="153">
        <v>100.346</v>
      </c>
      <c r="F263" s="151"/>
      <c r="G263" s="151"/>
      <c r="H263" s="151"/>
      <c r="I263" s="151"/>
      <c r="J263" s="151"/>
      <c r="K263" s="151"/>
      <c r="L263" s="151"/>
      <c r="M263" s="151"/>
      <c r="N263" s="151"/>
      <c r="O263" s="151"/>
      <c r="P263" s="151"/>
      <c r="Q263" s="151"/>
      <c r="R263" s="151"/>
      <c r="S263" s="151"/>
      <c r="T263" s="151"/>
      <c r="U263" s="151"/>
      <c r="V263" s="151"/>
      <c r="W263" s="151"/>
      <c r="X263" s="151"/>
      <c r="Y263" s="146"/>
      <c r="Z263" s="146"/>
      <c r="AA263" s="146"/>
      <c r="AB263" s="146"/>
      <c r="AC263" s="146"/>
      <c r="AD263" s="146"/>
      <c r="AE263" s="146"/>
      <c r="AF263" s="146"/>
      <c r="AG263" s="146" t="s">
        <v>125</v>
      </c>
      <c r="AH263" s="146">
        <v>0</v>
      </c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outlineLevel="1" x14ac:dyDescent="0.2">
      <c r="A264" s="171">
        <v>72</v>
      </c>
      <c r="B264" s="172" t="s">
        <v>396</v>
      </c>
      <c r="C264" s="184" t="s">
        <v>397</v>
      </c>
      <c r="D264" s="173" t="s">
        <v>0</v>
      </c>
      <c r="E264" s="174">
        <v>607.86440000000005</v>
      </c>
      <c r="F264" s="175"/>
      <c r="G264" s="176"/>
      <c r="H264" s="151">
        <v>0</v>
      </c>
      <c r="I264" s="151">
        <f>ROUND(E264*H264,2)</f>
        <v>0</v>
      </c>
      <c r="J264" s="151">
        <v>8.9</v>
      </c>
      <c r="K264" s="151">
        <f>ROUND(E264*J264,2)</f>
        <v>5409.99</v>
      </c>
      <c r="L264" s="151">
        <v>21</v>
      </c>
      <c r="M264" s="151">
        <f>G264*(1+L264/100)</f>
        <v>0</v>
      </c>
      <c r="N264" s="151">
        <v>0</v>
      </c>
      <c r="O264" s="151">
        <f>ROUND(E264*N264,2)</f>
        <v>0</v>
      </c>
      <c r="P264" s="151">
        <v>0</v>
      </c>
      <c r="Q264" s="151">
        <f>ROUND(E264*P264,2)</f>
        <v>0</v>
      </c>
      <c r="R264" s="151"/>
      <c r="S264" s="151" t="s">
        <v>120</v>
      </c>
      <c r="T264" s="151" t="s">
        <v>121</v>
      </c>
      <c r="U264" s="151">
        <v>0.02</v>
      </c>
      <c r="V264" s="151">
        <f>ROUND(E264*U264,2)</f>
        <v>12.16</v>
      </c>
      <c r="W264" s="151"/>
      <c r="X264" s="151" t="s">
        <v>249</v>
      </c>
      <c r="Y264" s="146"/>
      <c r="Z264" s="146"/>
      <c r="AA264" s="146"/>
      <c r="AB264" s="146"/>
      <c r="AC264" s="146"/>
      <c r="AD264" s="146"/>
      <c r="AE264" s="146"/>
      <c r="AF264" s="146"/>
      <c r="AG264" s="146" t="s">
        <v>250</v>
      </c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x14ac:dyDescent="0.2">
      <c r="A265" s="159" t="s">
        <v>115</v>
      </c>
      <c r="B265" s="160" t="s">
        <v>77</v>
      </c>
      <c r="C265" s="178" t="s">
        <v>78</v>
      </c>
      <c r="D265" s="161"/>
      <c r="E265" s="162"/>
      <c r="F265" s="163"/>
      <c r="G265" s="164"/>
      <c r="H265" s="158"/>
      <c r="I265" s="158">
        <f>SUM(I266:I287)</f>
        <v>16654.54</v>
      </c>
      <c r="J265" s="158"/>
      <c r="K265" s="158">
        <f>SUM(K266:K287)</f>
        <v>105101.85</v>
      </c>
      <c r="L265" s="158"/>
      <c r="M265" s="158">
        <f>SUM(M266:M287)</f>
        <v>0</v>
      </c>
      <c r="N265" s="158"/>
      <c r="O265" s="158">
        <f>SUM(O266:O287)</f>
        <v>0.06</v>
      </c>
      <c r="P265" s="158"/>
      <c r="Q265" s="158">
        <f>SUM(Q266:Q287)</f>
        <v>0.46</v>
      </c>
      <c r="R265" s="158"/>
      <c r="S265" s="158"/>
      <c r="T265" s="158"/>
      <c r="U265" s="158"/>
      <c r="V265" s="158">
        <f>SUM(V266:V287)</f>
        <v>67.490000000000009</v>
      </c>
      <c r="W265" s="158"/>
      <c r="X265" s="158"/>
      <c r="AG265" t="s">
        <v>116</v>
      </c>
    </row>
    <row r="266" spans="1:60" ht="33.75" outlineLevel="1" x14ac:dyDescent="0.2">
      <c r="A266" s="165">
        <v>73</v>
      </c>
      <c r="B266" s="166" t="s">
        <v>398</v>
      </c>
      <c r="C266" s="179" t="s">
        <v>399</v>
      </c>
      <c r="D266" s="167" t="s">
        <v>119</v>
      </c>
      <c r="E266" s="168">
        <v>54.016199999999998</v>
      </c>
      <c r="F266" s="169"/>
      <c r="G266" s="170"/>
      <c r="H266" s="151">
        <v>242.64</v>
      </c>
      <c r="I266" s="151">
        <f>ROUND(E266*H266,2)</f>
        <v>13106.49</v>
      </c>
      <c r="J266" s="151">
        <v>1077.3599999999999</v>
      </c>
      <c r="K266" s="151">
        <f>ROUND(E266*J266,2)</f>
        <v>58194.89</v>
      </c>
      <c r="L266" s="151">
        <v>21</v>
      </c>
      <c r="M266" s="151">
        <f>G266*(1+L266/100)</f>
        <v>0</v>
      </c>
      <c r="N266" s="151">
        <v>7.1000000000000002E-4</v>
      </c>
      <c r="O266" s="151">
        <f>ROUND(E266*N266,2)</f>
        <v>0.04</v>
      </c>
      <c r="P266" s="151">
        <v>0</v>
      </c>
      <c r="Q266" s="151">
        <f>ROUND(E266*P266,2)</f>
        <v>0</v>
      </c>
      <c r="R266" s="151"/>
      <c r="S266" s="151" t="s">
        <v>120</v>
      </c>
      <c r="T266" s="151" t="s">
        <v>231</v>
      </c>
      <c r="U266" s="151">
        <v>0.34</v>
      </c>
      <c r="V266" s="151">
        <f>ROUND(E266*U266,2)</f>
        <v>18.37</v>
      </c>
      <c r="W266" s="151"/>
      <c r="X266" s="151" t="s">
        <v>122</v>
      </c>
      <c r="Y266" s="146"/>
      <c r="Z266" s="146"/>
      <c r="AA266" s="146"/>
      <c r="AB266" s="146"/>
      <c r="AC266" s="146"/>
      <c r="AD266" s="146"/>
      <c r="AE266" s="146"/>
      <c r="AF266" s="146"/>
      <c r="AG266" s="146" t="s">
        <v>123</v>
      </c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1" x14ac:dyDescent="0.2">
      <c r="A267" s="149"/>
      <c r="B267" s="150"/>
      <c r="C267" s="180" t="s">
        <v>392</v>
      </c>
      <c r="D267" s="152"/>
      <c r="E267" s="153">
        <v>33.005000000000003</v>
      </c>
      <c r="F267" s="151"/>
      <c r="G267" s="151"/>
      <c r="H267" s="151"/>
      <c r="I267" s="151"/>
      <c r="J267" s="151"/>
      <c r="K267" s="151"/>
      <c r="L267" s="151"/>
      <c r="M267" s="151"/>
      <c r="N267" s="151"/>
      <c r="O267" s="151"/>
      <c r="P267" s="151"/>
      <c r="Q267" s="151"/>
      <c r="R267" s="151"/>
      <c r="S267" s="151"/>
      <c r="T267" s="151"/>
      <c r="U267" s="151"/>
      <c r="V267" s="151"/>
      <c r="W267" s="151"/>
      <c r="X267" s="151"/>
      <c r="Y267" s="146"/>
      <c r="Z267" s="146"/>
      <c r="AA267" s="146"/>
      <c r="AB267" s="146"/>
      <c r="AC267" s="146"/>
      <c r="AD267" s="146"/>
      <c r="AE267" s="146"/>
      <c r="AF267" s="146"/>
      <c r="AG267" s="146" t="s">
        <v>125</v>
      </c>
      <c r="AH267" s="146">
        <v>0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1" x14ac:dyDescent="0.2">
      <c r="A268" s="149"/>
      <c r="B268" s="150"/>
      <c r="C268" s="180" t="s">
        <v>284</v>
      </c>
      <c r="D268" s="152"/>
      <c r="E268" s="153">
        <v>21.011199999999999</v>
      </c>
      <c r="F268" s="151"/>
      <c r="G268" s="151"/>
      <c r="H268" s="151"/>
      <c r="I268" s="151"/>
      <c r="J268" s="151"/>
      <c r="K268" s="151"/>
      <c r="L268" s="151"/>
      <c r="M268" s="151"/>
      <c r="N268" s="151"/>
      <c r="O268" s="151"/>
      <c r="P268" s="151"/>
      <c r="Q268" s="151"/>
      <c r="R268" s="151"/>
      <c r="S268" s="151"/>
      <c r="T268" s="151"/>
      <c r="U268" s="151"/>
      <c r="V268" s="151"/>
      <c r="W268" s="151"/>
      <c r="X268" s="151"/>
      <c r="Y268" s="146"/>
      <c r="Z268" s="146"/>
      <c r="AA268" s="146"/>
      <c r="AB268" s="146"/>
      <c r="AC268" s="146"/>
      <c r="AD268" s="146"/>
      <c r="AE268" s="146"/>
      <c r="AF268" s="146"/>
      <c r="AG268" s="146" t="s">
        <v>125</v>
      </c>
      <c r="AH268" s="146">
        <v>0</v>
      </c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1" x14ac:dyDescent="0.2">
      <c r="A269" s="165">
        <v>74</v>
      </c>
      <c r="B269" s="166" t="s">
        <v>400</v>
      </c>
      <c r="C269" s="179" t="s">
        <v>401</v>
      </c>
      <c r="D269" s="167" t="s">
        <v>119</v>
      </c>
      <c r="E269" s="168">
        <v>7.0925000000000002</v>
      </c>
      <c r="F269" s="169"/>
      <c r="G269" s="170"/>
      <c r="H269" s="151">
        <v>2.33</v>
      </c>
      <c r="I269" s="151">
        <f>ROUND(E269*H269,2)</f>
        <v>16.53</v>
      </c>
      <c r="J269" s="151">
        <v>335.67</v>
      </c>
      <c r="K269" s="151">
        <f>ROUND(E269*J269,2)</f>
        <v>2380.7399999999998</v>
      </c>
      <c r="L269" s="151">
        <v>21</v>
      </c>
      <c r="M269" s="151">
        <f>G269*(1+L269/100)</f>
        <v>0</v>
      </c>
      <c r="N269" s="151">
        <v>0</v>
      </c>
      <c r="O269" s="151">
        <f>ROUND(E269*N269,2)</f>
        <v>0</v>
      </c>
      <c r="P269" s="151">
        <v>0</v>
      </c>
      <c r="Q269" s="151">
        <f>ROUND(E269*P269,2)</f>
        <v>0</v>
      </c>
      <c r="R269" s="151"/>
      <c r="S269" s="151" t="s">
        <v>120</v>
      </c>
      <c r="T269" s="151" t="s">
        <v>121</v>
      </c>
      <c r="U269" s="151">
        <v>0.67800000000000005</v>
      </c>
      <c r="V269" s="151">
        <f>ROUND(E269*U269,2)</f>
        <v>4.8099999999999996</v>
      </c>
      <c r="W269" s="151"/>
      <c r="X269" s="151" t="s">
        <v>122</v>
      </c>
      <c r="Y269" s="146"/>
      <c r="Z269" s="146"/>
      <c r="AA269" s="146"/>
      <c r="AB269" s="146"/>
      <c r="AC269" s="146"/>
      <c r="AD269" s="146"/>
      <c r="AE269" s="146"/>
      <c r="AF269" s="146"/>
      <c r="AG269" s="146" t="s">
        <v>123</v>
      </c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1" x14ac:dyDescent="0.2">
      <c r="A270" s="149"/>
      <c r="B270" s="150"/>
      <c r="C270" s="180" t="s">
        <v>402</v>
      </c>
      <c r="D270" s="152"/>
      <c r="E270" s="153"/>
      <c r="F270" s="151"/>
      <c r="G270" s="151"/>
      <c r="H270" s="151"/>
      <c r="I270" s="151"/>
      <c r="J270" s="151"/>
      <c r="K270" s="151"/>
      <c r="L270" s="151"/>
      <c r="M270" s="151"/>
      <c r="N270" s="151"/>
      <c r="O270" s="151"/>
      <c r="P270" s="151"/>
      <c r="Q270" s="151"/>
      <c r="R270" s="151"/>
      <c r="S270" s="151"/>
      <c r="T270" s="151"/>
      <c r="U270" s="151"/>
      <c r="V270" s="151"/>
      <c r="W270" s="151"/>
      <c r="X270" s="151"/>
      <c r="Y270" s="146"/>
      <c r="Z270" s="146"/>
      <c r="AA270" s="146"/>
      <c r="AB270" s="146"/>
      <c r="AC270" s="146"/>
      <c r="AD270" s="146"/>
      <c r="AE270" s="146"/>
      <c r="AF270" s="146"/>
      <c r="AG270" s="146" t="s">
        <v>125</v>
      </c>
      <c r="AH270" s="146">
        <v>0</v>
      </c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1" x14ac:dyDescent="0.2">
      <c r="A271" s="149"/>
      <c r="B271" s="150"/>
      <c r="C271" s="180" t="s">
        <v>403</v>
      </c>
      <c r="D271" s="152"/>
      <c r="E271" s="153">
        <v>2.72</v>
      </c>
      <c r="F271" s="151"/>
      <c r="G271" s="151"/>
      <c r="H271" s="151"/>
      <c r="I271" s="151"/>
      <c r="J271" s="151"/>
      <c r="K271" s="151"/>
      <c r="L271" s="151"/>
      <c r="M271" s="151"/>
      <c r="N271" s="151"/>
      <c r="O271" s="151"/>
      <c r="P271" s="151"/>
      <c r="Q271" s="151"/>
      <c r="R271" s="151"/>
      <c r="S271" s="151"/>
      <c r="T271" s="151"/>
      <c r="U271" s="151"/>
      <c r="V271" s="151"/>
      <c r="W271" s="151"/>
      <c r="X271" s="151"/>
      <c r="Y271" s="146"/>
      <c r="Z271" s="146"/>
      <c r="AA271" s="146"/>
      <c r="AB271" s="146"/>
      <c r="AC271" s="146"/>
      <c r="AD271" s="146"/>
      <c r="AE271" s="146"/>
      <c r="AF271" s="146"/>
      <c r="AG271" s="146" t="s">
        <v>125</v>
      </c>
      <c r="AH271" s="146">
        <v>0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1" x14ac:dyDescent="0.2">
      <c r="A272" s="149"/>
      <c r="B272" s="150"/>
      <c r="C272" s="180" t="s">
        <v>404</v>
      </c>
      <c r="D272" s="152"/>
      <c r="E272" s="153">
        <v>1.98</v>
      </c>
      <c r="F272" s="151"/>
      <c r="G272" s="151"/>
      <c r="H272" s="151"/>
      <c r="I272" s="151"/>
      <c r="J272" s="151"/>
      <c r="K272" s="151"/>
      <c r="L272" s="151"/>
      <c r="M272" s="151"/>
      <c r="N272" s="151"/>
      <c r="O272" s="151"/>
      <c r="P272" s="151"/>
      <c r="Q272" s="151"/>
      <c r="R272" s="151"/>
      <c r="S272" s="151"/>
      <c r="T272" s="151"/>
      <c r="U272" s="151"/>
      <c r="V272" s="151"/>
      <c r="W272" s="151"/>
      <c r="X272" s="151"/>
      <c r="Y272" s="146"/>
      <c r="Z272" s="146"/>
      <c r="AA272" s="146"/>
      <c r="AB272" s="146"/>
      <c r="AC272" s="146"/>
      <c r="AD272" s="146"/>
      <c r="AE272" s="146"/>
      <c r="AF272" s="146"/>
      <c r="AG272" s="146" t="s">
        <v>125</v>
      </c>
      <c r="AH272" s="146">
        <v>0</v>
      </c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outlineLevel="1" x14ac:dyDescent="0.2">
      <c r="A273" s="149"/>
      <c r="B273" s="150"/>
      <c r="C273" s="180" t="s">
        <v>405</v>
      </c>
      <c r="D273" s="152"/>
      <c r="E273" s="153">
        <v>2.3925000000000001</v>
      </c>
      <c r="F273" s="151"/>
      <c r="G273" s="151"/>
      <c r="H273" s="151"/>
      <c r="I273" s="151"/>
      <c r="J273" s="151"/>
      <c r="K273" s="151"/>
      <c r="L273" s="151"/>
      <c r="M273" s="151"/>
      <c r="N273" s="151"/>
      <c r="O273" s="151"/>
      <c r="P273" s="151"/>
      <c r="Q273" s="151"/>
      <c r="R273" s="151"/>
      <c r="S273" s="151"/>
      <c r="T273" s="151"/>
      <c r="U273" s="151"/>
      <c r="V273" s="151"/>
      <c r="W273" s="151"/>
      <c r="X273" s="151"/>
      <c r="Y273" s="146"/>
      <c r="Z273" s="146"/>
      <c r="AA273" s="146"/>
      <c r="AB273" s="146"/>
      <c r="AC273" s="146"/>
      <c r="AD273" s="146"/>
      <c r="AE273" s="146"/>
      <c r="AF273" s="146"/>
      <c r="AG273" s="146" t="s">
        <v>125</v>
      </c>
      <c r="AH273" s="146">
        <v>0</v>
      </c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1" x14ac:dyDescent="0.2">
      <c r="A274" s="165">
        <v>75</v>
      </c>
      <c r="B274" s="166" t="s">
        <v>406</v>
      </c>
      <c r="C274" s="179" t="s">
        <v>407</v>
      </c>
      <c r="D274" s="167" t="s">
        <v>408</v>
      </c>
      <c r="E274" s="168">
        <v>399.37290000000002</v>
      </c>
      <c r="F274" s="169"/>
      <c r="G274" s="170"/>
      <c r="H274" s="151">
        <v>7.31</v>
      </c>
      <c r="I274" s="151">
        <f>ROUND(E274*H274,2)</f>
        <v>2919.42</v>
      </c>
      <c r="J274" s="151">
        <v>43.69</v>
      </c>
      <c r="K274" s="151">
        <f>ROUND(E274*J274,2)</f>
        <v>17448.599999999999</v>
      </c>
      <c r="L274" s="151">
        <v>21</v>
      </c>
      <c r="M274" s="151">
        <f>G274*(1+L274/100)</f>
        <v>0</v>
      </c>
      <c r="N274" s="151">
        <v>5.0000000000000002E-5</v>
      </c>
      <c r="O274" s="151">
        <f>ROUND(E274*N274,2)</f>
        <v>0.02</v>
      </c>
      <c r="P274" s="151">
        <v>1E-3</v>
      </c>
      <c r="Q274" s="151">
        <f>ROUND(E274*P274,2)</f>
        <v>0.4</v>
      </c>
      <c r="R274" s="151"/>
      <c r="S274" s="151" t="s">
        <v>120</v>
      </c>
      <c r="T274" s="151" t="s">
        <v>121</v>
      </c>
      <c r="U274" s="151">
        <v>9.7000000000000003E-2</v>
      </c>
      <c r="V274" s="151">
        <f>ROUND(E274*U274,2)</f>
        <v>38.74</v>
      </c>
      <c r="W274" s="151"/>
      <c r="X274" s="151" t="s">
        <v>122</v>
      </c>
      <c r="Y274" s="146"/>
      <c r="Z274" s="146"/>
      <c r="AA274" s="146"/>
      <c r="AB274" s="146"/>
      <c r="AC274" s="146"/>
      <c r="AD274" s="146"/>
      <c r="AE274" s="146"/>
      <c r="AF274" s="146"/>
      <c r="AG274" s="146" t="s">
        <v>123</v>
      </c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1" x14ac:dyDescent="0.2">
      <c r="A275" s="149"/>
      <c r="B275" s="150"/>
      <c r="C275" s="180" t="s">
        <v>409</v>
      </c>
      <c r="D275" s="152"/>
      <c r="E275" s="153"/>
      <c r="F275" s="151"/>
      <c r="G275" s="151"/>
      <c r="H275" s="151"/>
      <c r="I275" s="151"/>
      <c r="J275" s="151"/>
      <c r="K275" s="151"/>
      <c r="L275" s="151"/>
      <c r="M275" s="151"/>
      <c r="N275" s="151"/>
      <c r="O275" s="151"/>
      <c r="P275" s="151"/>
      <c r="Q275" s="151"/>
      <c r="R275" s="151"/>
      <c r="S275" s="151"/>
      <c r="T275" s="151"/>
      <c r="U275" s="151"/>
      <c r="V275" s="151"/>
      <c r="W275" s="151"/>
      <c r="X275" s="151"/>
      <c r="Y275" s="146"/>
      <c r="Z275" s="146"/>
      <c r="AA275" s="146"/>
      <c r="AB275" s="146"/>
      <c r="AC275" s="146"/>
      <c r="AD275" s="146"/>
      <c r="AE275" s="146"/>
      <c r="AF275" s="146"/>
      <c r="AG275" s="146" t="s">
        <v>125</v>
      </c>
      <c r="AH275" s="146">
        <v>0</v>
      </c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1" x14ac:dyDescent="0.2">
      <c r="A276" s="149"/>
      <c r="B276" s="150"/>
      <c r="C276" s="180" t="s">
        <v>410</v>
      </c>
      <c r="D276" s="152"/>
      <c r="E276" s="153">
        <v>99.617699999999999</v>
      </c>
      <c r="F276" s="151"/>
      <c r="G276" s="151"/>
      <c r="H276" s="151"/>
      <c r="I276" s="151"/>
      <c r="J276" s="151"/>
      <c r="K276" s="151"/>
      <c r="L276" s="151"/>
      <c r="M276" s="151"/>
      <c r="N276" s="151"/>
      <c r="O276" s="151"/>
      <c r="P276" s="151"/>
      <c r="Q276" s="151"/>
      <c r="R276" s="151"/>
      <c r="S276" s="151"/>
      <c r="T276" s="151"/>
      <c r="U276" s="151"/>
      <c r="V276" s="151"/>
      <c r="W276" s="151"/>
      <c r="X276" s="151"/>
      <c r="Y276" s="146"/>
      <c r="Z276" s="146"/>
      <c r="AA276" s="146"/>
      <c r="AB276" s="146"/>
      <c r="AC276" s="146"/>
      <c r="AD276" s="146"/>
      <c r="AE276" s="146"/>
      <c r="AF276" s="146"/>
      <c r="AG276" s="146" t="s">
        <v>125</v>
      </c>
      <c r="AH276" s="146">
        <v>0</v>
      </c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outlineLevel="1" x14ac:dyDescent="0.2">
      <c r="A277" s="149"/>
      <c r="B277" s="150"/>
      <c r="C277" s="180" t="s">
        <v>411</v>
      </c>
      <c r="D277" s="152"/>
      <c r="E277" s="153">
        <v>124.32</v>
      </c>
      <c r="F277" s="151"/>
      <c r="G277" s="151"/>
      <c r="H277" s="151"/>
      <c r="I277" s="151"/>
      <c r="J277" s="151"/>
      <c r="K277" s="151"/>
      <c r="L277" s="151"/>
      <c r="M277" s="151"/>
      <c r="N277" s="151"/>
      <c r="O277" s="151"/>
      <c r="P277" s="151"/>
      <c r="Q277" s="151"/>
      <c r="R277" s="151"/>
      <c r="S277" s="151"/>
      <c r="T277" s="151"/>
      <c r="U277" s="151"/>
      <c r="V277" s="151"/>
      <c r="W277" s="151"/>
      <c r="X277" s="151"/>
      <c r="Y277" s="146"/>
      <c r="Z277" s="146"/>
      <c r="AA277" s="146"/>
      <c r="AB277" s="146"/>
      <c r="AC277" s="146"/>
      <c r="AD277" s="146"/>
      <c r="AE277" s="146"/>
      <c r="AF277" s="146"/>
      <c r="AG277" s="146" t="s">
        <v>125</v>
      </c>
      <c r="AH277" s="146">
        <v>0</v>
      </c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1" x14ac:dyDescent="0.2">
      <c r="A278" s="149"/>
      <c r="B278" s="150"/>
      <c r="C278" s="180" t="s">
        <v>412</v>
      </c>
      <c r="D278" s="152"/>
      <c r="E278" s="153">
        <v>175.43520000000001</v>
      </c>
      <c r="F278" s="151"/>
      <c r="G278" s="151"/>
      <c r="H278" s="151"/>
      <c r="I278" s="151"/>
      <c r="J278" s="151"/>
      <c r="K278" s="151"/>
      <c r="L278" s="151"/>
      <c r="M278" s="151"/>
      <c r="N278" s="151"/>
      <c r="O278" s="151"/>
      <c r="P278" s="151"/>
      <c r="Q278" s="151"/>
      <c r="R278" s="151"/>
      <c r="S278" s="151"/>
      <c r="T278" s="151"/>
      <c r="U278" s="151"/>
      <c r="V278" s="151"/>
      <c r="W278" s="151"/>
      <c r="X278" s="151"/>
      <c r="Y278" s="146"/>
      <c r="Z278" s="146"/>
      <c r="AA278" s="146"/>
      <c r="AB278" s="146"/>
      <c r="AC278" s="146"/>
      <c r="AD278" s="146"/>
      <c r="AE278" s="146"/>
      <c r="AF278" s="146"/>
      <c r="AG278" s="146" t="s">
        <v>125</v>
      </c>
      <c r="AH278" s="146">
        <v>0</v>
      </c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1" x14ac:dyDescent="0.2">
      <c r="A279" s="165">
        <v>76</v>
      </c>
      <c r="B279" s="166" t="s">
        <v>413</v>
      </c>
      <c r="C279" s="179" t="s">
        <v>414</v>
      </c>
      <c r="D279" s="167" t="s">
        <v>408</v>
      </c>
      <c r="E279" s="168">
        <v>57.42</v>
      </c>
      <c r="F279" s="169"/>
      <c r="G279" s="170"/>
      <c r="H279" s="151">
        <v>10.66</v>
      </c>
      <c r="I279" s="151">
        <f>ROUND(E279*H279,2)</f>
        <v>612.1</v>
      </c>
      <c r="J279" s="151">
        <v>47.94</v>
      </c>
      <c r="K279" s="151">
        <f>ROUND(E279*J279,2)</f>
        <v>2752.71</v>
      </c>
      <c r="L279" s="151">
        <v>21</v>
      </c>
      <c r="M279" s="151">
        <f>G279*(1+L279/100)</f>
        <v>0</v>
      </c>
      <c r="N279" s="151">
        <v>6.0000000000000002E-5</v>
      </c>
      <c r="O279" s="151">
        <f>ROUND(E279*N279,2)</f>
        <v>0</v>
      </c>
      <c r="P279" s="151">
        <v>1E-3</v>
      </c>
      <c r="Q279" s="151">
        <f>ROUND(E279*P279,2)</f>
        <v>0.06</v>
      </c>
      <c r="R279" s="151"/>
      <c r="S279" s="151" t="s">
        <v>120</v>
      </c>
      <c r="T279" s="151" t="s">
        <v>121</v>
      </c>
      <c r="U279" s="151">
        <v>9.7000000000000003E-2</v>
      </c>
      <c r="V279" s="151">
        <f>ROUND(E279*U279,2)</f>
        <v>5.57</v>
      </c>
      <c r="W279" s="151"/>
      <c r="X279" s="151" t="s">
        <v>122</v>
      </c>
      <c r="Y279" s="146"/>
      <c r="Z279" s="146"/>
      <c r="AA279" s="146"/>
      <c r="AB279" s="146"/>
      <c r="AC279" s="146"/>
      <c r="AD279" s="146"/>
      <c r="AE279" s="146"/>
      <c r="AF279" s="146"/>
      <c r="AG279" s="146" t="s">
        <v>123</v>
      </c>
      <c r="AH279" s="146"/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1" x14ac:dyDescent="0.2">
      <c r="A280" s="149"/>
      <c r="B280" s="150"/>
      <c r="C280" s="180" t="s">
        <v>402</v>
      </c>
      <c r="D280" s="152"/>
      <c r="E280" s="153"/>
      <c r="F280" s="151"/>
      <c r="G280" s="151"/>
      <c r="H280" s="151"/>
      <c r="I280" s="151"/>
      <c r="J280" s="151"/>
      <c r="K280" s="151"/>
      <c r="L280" s="151"/>
      <c r="M280" s="151"/>
      <c r="N280" s="151"/>
      <c r="O280" s="151"/>
      <c r="P280" s="151"/>
      <c r="Q280" s="151"/>
      <c r="R280" s="151"/>
      <c r="S280" s="151"/>
      <c r="T280" s="151"/>
      <c r="U280" s="151"/>
      <c r="V280" s="151"/>
      <c r="W280" s="151"/>
      <c r="X280" s="151"/>
      <c r="Y280" s="146"/>
      <c r="Z280" s="146"/>
      <c r="AA280" s="146"/>
      <c r="AB280" s="146"/>
      <c r="AC280" s="146"/>
      <c r="AD280" s="146"/>
      <c r="AE280" s="146"/>
      <c r="AF280" s="146"/>
      <c r="AG280" s="146" t="s">
        <v>125</v>
      </c>
      <c r="AH280" s="146">
        <v>0</v>
      </c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1" x14ac:dyDescent="0.2">
      <c r="A281" s="149"/>
      <c r="B281" s="150"/>
      <c r="C281" s="180" t="s">
        <v>415</v>
      </c>
      <c r="D281" s="152"/>
      <c r="E281" s="153">
        <v>22.44</v>
      </c>
      <c r="F281" s="151"/>
      <c r="G281" s="151"/>
      <c r="H281" s="151"/>
      <c r="I281" s="151"/>
      <c r="J281" s="151"/>
      <c r="K281" s="151"/>
      <c r="L281" s="151"/>
      <c r="M281" s="151"/>
      <c r="N281" s="151"/>
      <c r="O281" s="151"/>
      <c r="P281" s="151"/>
      <c r="Q281" s="151"/>
      <c r="R281" s="151"/>
      <c r="S281" s="151"/>
      <c r="T281" s="151"/>
      <c r="U281" s="151"/>
      <c r="V281" s="151"/>
      <c r="W281" s="151"/>
      <c r="X281" s="151"/>
      <c r="Y281" s="146"/>
      <c r="Z281" s="146"/>
      <c r="AA281" s="146"/>
      <c r="AB281" s="146"/>
      <c r="AC281" s="146"/>
      <c r="AD281" s="146"/>
      <c r="AE281" s="146"/>
      <c r="AF281" s="146"/>
      <c r="AG281" s="146" t="s">
        <v>125</v>
      </c>
      <c r="AH281" s="146">
        <v>0</v>
      </c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1" x14ac:dyDescent="0.2">
      <c r="A282" s="149"/>
      <c r="B282" s="150"/>
      <c r="C282" s="180" t="s">
        <v>416</v>
      </c>
      <c r="D282" s="152"/>
      <c r="E282" s="153">
        <v>15.84</v>
      </c>
      <c r="F282" s="151"/>
      <c r="G282" s="151"/>
      <c r="H282" s="151"/>
      <c r="I282" s="151"/>
      <c r="J282" s="151"/>
      <c r="K282" s="151"/>
      <c r="L282" s="151"/>
      <c r="M282" s="151"/>
      <c r="N282" s="151"/>
      <c r="O282" s="151"/>
      <c r="P282" s="151"/>
      <c r="Q282" s="151"/>
      <c r="R282" s="151"/>
      <c r="S282" s="151"/>
      <c r="T282" s="151"/>
      <c r="U282" s="151"/>
      <c r="V282" s="151"/>
      <c r="W282" s="151"/>
      <c r="X282" s="151"/>
      <c r="Y282" s="146"/>
      <c r="Z282" s="146"/>
      <c r="AA282" s="146"/>
      <c r="AB282" s="146"/>
      <c r="AC282" s="146"/>
      <c r="AD282" s="146"/>
      <c r="AE282" s="146"/>
      <c r="AF282" s="146"/>
      <c r="AG282" s="146" t="s">
        <v>125</v>
      </c>
      <c r="AH282" s="146">
        <v>0</v>
      </c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1" x14ac:dyDescent="0.2">
      <c r="A283" s="149"/>
      <c r="B283" s="150"/>
      <c r="C283" s="180" t="s">
        <v>417</v>
      </c>
      <c r="D283" s="152"/>
      <c r="E283" s="153">
        <v>19.14</v>
      </c>
      <c r="F283" s="151"/>
      <c r="G283" s="151"/>
      <c r="H283" s="151"/>
      <c r="I283" s="151"/>
      <c r="J283" s="151"/>
      <c r="K283" s="151"/>
      <c r="L283" s="151"/>
      <c r="M283" s="151"/>
      <c r="N283" s="151"/>
      <c r="O283" s="151"/>
      <c r="P283" s="151"/>
      <c r="Q283" s="151"/>
      <c r="R283" s="151"/>
      <c r="S283" s="151"/>
      <c r="T283" s="151"/>
      <c r="U283" s="151"/>
      <c r="V283" s="151"/>
      <c r="W283" s="151"/>
      <c r="X283" s="151"/>
      <c r="Y283" s="146"/>
      <c r="Z283" s="146"/>
      <c r="AA283" s="146"/>
      <c r="AB283" s="146"/>
      <c r="AC283" s="146"/>
      <c r="AD283" s="146"/>
      <c r="AE283" s="146"/>
      <c r="AF283" s="146"/>
      <c r="AG283" s="146" t="s">
        <v>125</v>
      </c>
      <c r="AH283" s="146">
        <v>0</v>
      </c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1" x14ac:dyDescent="0.2">
      <c r="A284" s="165">
        <v>77</v>
      </c>
      <c r="B284" s="166" t="s">
        <v>418</v>
      </c>
      <c r="C284" s="179" t="s">
        <v>419</v>
      </c>
      <c r="D284" s="167" t="s">
        <v>119</v>
      </c>
      <c r="E284" s="168">
        <v>21.929400000000001</v>
      </c>
      <c r="F284" s="169"/>
      <c r="G284" s="170"/>
      <c r="H284" s="151">
        <v>0</v>
      </c>
      <c r="I284" s="151">
        <f>ROUND(E284*H284,2)</f>
        <v>0</v>
      </c>
      <c r="J284" s="151">
        <v>130</v>
      </c>
      <c r="K284" s="151">
        <f>ROUND(E284*J284,2)</f>
        <v>2850.82</v>
      </c>
      <c r="L284" s="151">
        <v>21</v>
      </c>
      <c r="M284" s="151">
        <f>G284*(1+L284/100)</f>
        <v>0</v>
      </c>
      <c r="N284" s="151">
        <v>0</v>
      </c>
      <c r="O284" s="151">
        <f>ROUND(E284*N284,2)</f>
        <v>0</v>
      </c>
      <c r="P284" s="151">
        <v>0</v>
      </c>
      <c r="Q284" s="151">
        <f>ROUND(E284*P284,2)</f>
        <v>0</v>
      </c>
      <c r="R284" s="151"/>
      <c r="S284" s="151" t="s">
        <v>230</v>
      </c>
      <c r="T284" s="151" t="s">
        <v>231</v>
      </c>
      <c r="U284" s="151">
        <v>0</v>
      </c>
      <c r="V284" s="151">
        <f>ROUND(E284*U284,2)</f>
        <v>0</v>
      </c>
      <c r="W284" s="151"/>
      <c r="X284" s="151" t="s">
        <v>122</v>
      </c>
      <c r="Y284" s="146"/>
      <c r="Z284" s="146"/>
      <c r="AA284" s="146"/>
      <c r="AB284" s="146"/>
      <c r="AC284" s="146"/>
      <c r="AD284" s="146"/>
      <c r="AE284" s="146"/>
      <c r="AF284" s="146"/>
      <c r="AG284" s="146" t="s">
        <v>123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outlineLevel="1" x14ac:dyDescent="0.2">
      <c r="A285" s="149"/>
      <c r="B285" s="150"/>
      <c r="C285" s="180" t="s">
        <v>420</v>
      </c>
      <c r="D285" s="152"/>
      <c r="E285" s="153">
        <v>21.929400000000001</v>
      </c>
      <c r="F285" s="151"/>
      <c r="G285" s="151"/>
      <c r="H285" s="151"/>
      <c r="I285" s="151"/>
      <c r="J285" s="151"/>
      <c r="K285" s="151"/>
      <c r="L285" s="151"/>
      <c r="M285" s="151"/>
      <c r="N285" s="151"/>
      <c r="O285" s="151"/>
      <c r="P285" s="151"/>
      <c r="Q285" s="151"/>
      <c r="R285" s="151"/>
      <c r="S285" s="151"/>
      <c r="T285" s="151"/>
      <c r="U285" s="151"/>
      <c r="V285" s="151"/>
      <c r="W285" s="151"/>
      <c r="X285" s="151"/>
      <c r="Y285" s="146"/>
      <c r="Z285" s="146"/>
      <c r="AA285" s="146"/>
      <c r="AB285" s="146"/>
      <c r="AC285" s="146"/>
      <c r="AD285" s="146"/>
      <c r="AE285" s="146"/>
      <c r="AF285" s="146"/>
      <c r="AG285" s="146" t="s">
        <v>125</v>
      </c>
      <c r="AH285" s="146">
        <v>0</v>
      </c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ht="22.5" outlineLevel="1" x14ac:dyDescent="0.2">
      <c r="A286" s="171">
        <v>78</v>
      </c>
      <c r="B286" s="172" t="s">
        <v>421</v>
      </c>
      <c r="C286" s="184" t="s">
        <v>422</v>
      </c>
      <c r="D286" s="173" t="s">
        <v>408</v>
      </c>
      <c r="E286" s="174">
        <v>228</v>
      </c>
      <c r="F286" s="175"/>
      <c r="G286" s="176"/>
      <c r="H286" s="151">
        <v>0</v>
      </c>
      <c r="I286" s="151">
        <f>ROUND(E286*H286,2)</f>
        <v>0</v>
      </c>
      <c r="J286" s="151">
        <v>85</v>
      </c>
      <c r="K286" s="151">
        <f>ROUND(E286*J286,2)</f>
        <v>19380</v>
      </c>
      <c r="L286" s="151">
        <v>21</v>
      </c>
      <c r="M286" s="151">
        <f>G286*(1+L286/100)</f>
        <v>0</v>
      </c>
      <c r="N286" s="151">
        <v>0</v>
      </c>
      <c r="O286" s="151">
        <f>ROUND(E286*N286,2)</f>
        <v>0</v>
      </c>
      <c r="P286" s="151">
        <v>0</v>
      </c>
      <c r="Q286" s="151">
        <f>ROUND(E286*P286,2)</f>
        <v>0</v>
      </c>
      <c r="R286" s="151"/>
      <c r="S286" s="151" t="s">
        <v>230</v>
      </c>
      <c r="T286" s="151" t="s">
        <v>231</v>
      </c>
      <c r="U286" s="151">
        <v>0</v>
      </c>
      <c r="V286" s="151">
        <f>ROUND(E286*U286,2)</f>
        <v>0</v>
      </c>
      <c r="W286" s="151"/>
      <c r="X286" s="151" t="s">
        <v>122</v>
      </c>
      <c r="Y286" s="146"/>
      <c r="Z286" s="146"/>
      <c r="AA286" s="146"/>
      <c r="AB286" s="146"/>
      <c r="AC286" s="146"/>
      <c r="AD286" s="146"/>
      <c r="AE286" s="146"/>
      <c r="AF286" s="146"/>
      <c r="AG286" s="146" t="s">
        <v>123</v>
      </c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1" x14ac:dyDescent="0.2">
      <c r="A287" s="171">
        <v>79</v>
      </c>
      <c r="B287" s="172" t="s">
        <v>423</v>
      </c>
      <c r="C287" s="184" t="s">
        <v>424</v>
      </c>
      <c r="D287" s="173" t="s">
        <v>0</v>
      </c>
      <c r="E287" s="174">
        <v>1196.623</v>
      </c>
      <c r="F287" s="175"/>
      <c r="G287" s="176"/>
      <c r="H287" s="151">
        <v>0</v>
      </c>
      <c r="I287" s="151">
        <f>ROUND(E287*H287,2)</f>
        <v>0</v>
      </c>
      <c r="J287" s="151">
        <v>1.75</v>
      </c>
      <c r="K287" s="151">
        <f>ROUND(E287*J287,2)</f>
        <v>2094.09</v>
      </c>
      <c r="L287" s="151">
        <v>21</v>
      </c>
      <c r="M287" s="151">
        <f>G287*(1+L287/100)</f>
        <v>0</v>
      </c>
      <c r="N287" s="151">
        <v>0</v>
      </c>
      <c r="O287" s="151">
        <f>ROUND(E287*N287,2)</f>
        <v>0</v>
      </c>
      <c r="P287" s="151">
        <v>0</v>
      </c>
      <c r="Q287" s="151">
        <f>ROUND(E287*P287,2)</f>
        <v>0</v>
      </c>
      <c r="R287" s="151"/>
      <c r="S287" s="151" t="s">
        <v>120</v>
      </c>
      <c r="T287" s="151" t="s">
        <v>121</v>
      </c>
      <c r="U287" s="151">
        <v>0</v>
      </c>
      <c r="V287" s="151">
        <f>ROUND(E287*U287,2)</f>
        <v>0</v>
      </c>
      <c r="W287" s="151"/>
      <c r="X287" s="151" t="s">
        <v>249</v>
      </c>
      <c r="Y287" s="146"/>
      <c r="Z287" s="146"/>
      <c r="AA287" s="146"/>
      <c r="AB287" s="146"/>
      <c r="AC287" s="146"/>
      <c r="AD287" s="146"/>
      <c r="AE287" s="146"/>
      <c r="AF287" s="146"/>
      <c r="AG287" s="146" t="s">
        <v>250</v>
      </c>
      <c r="AH287" s="146"/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x14ac:dyDescent="0.2">
      <c r="A288" s="159" t="s">
        <v>115</v>
      </c>
      <c r="B288" s="160" t="s">
        <v>79</v>
      </c>
      <c r="C288" s="178" t="s">
        <v>80</v>
      </c>
      <c r="D288" s="161"/>
      <c r="E288" s="162"/>
      <c r="F288" s="163"/>
      <c r="G288" s="164"/>
      <c r="H288" s="158"/>
      <c r="I288" s="158">
        <f>SUM(I289:I337)</f>
        <v>5810.24</v>
      </c>
      <c r="J288" s="158"/>
      <c r="K288" s="158">
        <f>SUM(K289:K337)</f>
        <v>32523.239999999998</v>
      </c>
      <c r="L288" s="158"/>
      <c r="M288" s="158">
        <f>SUM(M289:M337)</f>
        <v>0</v>
      </c>
      <c r="N288" s="158"/>
      <c r="O288" s="158">
        <f>SUM(O289:O337)</f>
        <v>0.04</v>
      </c>
      <c r="P288" s="158"/>
      <c r="Q288" s="158">
        <f>SUM(Q289:Q337)</f>
        <v>0</v>
      </c>
      <c r="R288" s="158"/>
      <c r="S288" s="158"/>
      <c r="T288" s="158"/>
      <c r="U288" s="158"/>
      <c r="V288" s="158">
        <f>SUM(V289:V337)</f>
        <v>74.7</v>
      </c>
      <c r="W288" s="158"/>
      <c r="X288" s="158"/>
      <c r="AG288" t="s">
        <v>116</v>
      </c>
    </row>
    <row r="289" spans="1:60" ht="22.5" outlineLevel="1" x14ac:dyDescent="0.2">
      <c r="A289" s="165">
        <v>80</v>
      </c>
      <c r="B289" s="166" t="s">
        <v>425</v>
      </c>
      <c r="C289" s="179" t="s">
        <v>426</v>
      </c>
      <c r="D289" s="167" t="s">
        <v>119</v>
      </c>
      <c r="E289" s="168">
        <v>110.503</v>
      </c>
      <c r="F289" s="169"/>
      <c r="G289" s="170"/>
      <c r="H289" s="151">
        <v>1.46</v>
      </c>
      <c r="I289" s="151">
        <f>ROUND(E289*H289,2)</f>
        <v>161.33000000000001</v>
      </c>
      <c r="J289" s="151">
        <v>27.64</v>
      </c>
      <c r="K289" s="151">
        <f>ROUND(E289*J289,2)</f>
        <v>3054.3</v>
      </c>
      <c r="L289" s="151">
        <v>21</v>
      </c>
      <c r="M289" s="151">
        <f>G289*(1+L289/100)</f>
        <v>0</v>
      </c>
      <c r="N289" s="151">
        <v>1.0000000000000001E-5</v>
      </c>
      <c r="O289" s="151">
        <f>ROUND(E289*N289,2)</f>
        <v>0</v>
      </c>
      <c r="P289" s="151">
        <v>0</v>
      </c>
      <c r="Q289" s="151">
        <f>ROUND(E289*P289,2)</f>
        <v>0</v>
      </c>
      <c r="R289" s="151"/>
      <c r="S289" s="151" t="s">
        <v>120</v>
      </c>
      <c r="T289" s="151" t="s">
        <v>121</v>
      </c>
      <c r="U289" s="151">
        <v>7.1999999999999995E-2</v>
      </c>
      <c r="V289" s="151">
        <f>ROUND(E289*U289,2)</f>
        <v>7.96</v>
      </c>
      <c r="W289" s="151"/>
      <c r="X289" s="151" t="s">
        <v>122</v>
      </c>
      <c r="Y289" s="146"/>
      <c r="Z289" s="146"/>
      <c r="AA289" s="146"/>
      <c r="AB289" s="146"/>
      <c r="AC289" s="146"/>
      <c r="AD289" s="146"/>
      <c r="AE289" s="146"/>
      <c r="AF289" s="146"/>
      <c r="AG289" s="146" t="s">
        <v>123</v>
      </c>
      <c r="AH289" s="146"/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1" x14ac:dyDescent="0.2">
      <c r="A290" s="149"/>
      <c r="B290" s="150"/>
      <c r="C290" s="180" t="s">
        <v>427</v>
      </c>
      <c r="D290" s="152"/>
      <c r="E290" s="153">
        <v>4.59</v>
      </c>
      <c r="F290" s="151"/>
      <c r="G290" s="151"/>
      <c r="H290" s="151"/>
      <c r="I290" s="151"/>
      <c r="J290" s="151"/>
      <c r="K290" s="151"/>
      <c r="L290" s="151"/>
      <c r="M290" s="151"/>
      <c r="N290" s="151"/>
      <c r="O290" s="151"/>
      <c r="P290" s="151"/>
      <c r="Q290" s="151"/>
      <c r="R290" s="151"/>
      <c r="S290" s="151"/>
      <c r="T290" s="151"/>
      <c r="U290" s="151"/>
      <c r="V290" s="151"/>
      <c r="W290" s="151"/>
      <c r="X290" s="151"/>
      <c r="Y290" s="146"/>
      <c r="Z290" s="146"/>
      <c r="AA290" s="146"/>
      <c r="AB290" s="146"/>
      <c r="AC290" s="146"/>
      <c r="AD290" s="146"/>
      <c r="AE290" s="146"/>
      <c r="AF290" s="146"/>
      <c r="AG290" s="146" t="s">
        <v>125</v>
      </c>
      <c r="AH290" s="146">
        <v>0</v>
      </c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1" x14ac:dyDescent="0.2">
      <c r="A291" s="149"/>
      <c r="B291" s="150"/>
      <c r="C291" s="180" t="s">
        <v>428</v>
      </c>
      <c r="D291" s="152"/>
      <c r="E291" s="153">
        <v>3.42</v>
      </c>
      <c r="F291" s="151"/>
      <c r="G291" s="151"/>
      <c r="H291" s="151"/>
      <c r="I291" s="151"/>
      <c r="J291" s="151"/>
      <c r="K291" s="151"/>
      <c r="L291" s="151"/>
      <c r="M291" s="151"/>
      <c r="N291" s="151"/>
      <c r="O291" s="151"/>
      <c r="P291" s="151"/>
      <c r="Q291" s="151"/>
      <c r="R291" s="151"/>
      <c r="S291" s="151"/>
      <c r="T291" s="151"/>
      <c r="U291" s="151"/>
      <c r="V291" s="151"/>
      <c r="W291" s="151"/>
      <c r="X291" s="151"/>
      <c r="Y291" s="146"/>
      <c r="Z291" s="146"/>
      <c r="AA291" s="146"/>
      <c r="AB291" s="146"/>
      <c r="AC291" s="146"/>
      <c r="AD291" s="146"/>
      <c r="AE291" s="146"/>
      <c r="AF291" s="146"/>
      <c r="AG291" s="146" t="s">
        <v>125</v>
      </c>
      <c r="AH291" s="146">
        <v>0</v>
      </c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1" x14ac:dyDescent="0.2">
      <c r="A292" s="149"/>
      <c r="B292" s="150"/>
      <c r="C292" s="180" t="s">
        <v>429</v>
      </c>
      <c r="D292" s="152"/>
      <c r="E292" s="153">
        <v>1.9319999999999999</v>
      </c>
      <c r="F292" s="151"/>
      <c r="G292" s="151"/>
      <c r="H292" s="151"/>
      <c r="I292" s="151"/>
      <c r="J292" s="151"/>
      <c r="K292" s="151"/>
      <c r="L292" s="151"/>
      <c r="M292" s="151"/>
      <c r="N292" s="151"/>
      <c r="O292" s="151"/>
      <c r="P292" s="151"/>
      <c r="Q292" s="151"/>
      <c r="R292" s="151"/>
      <c r="S292" s="151"/>
      <c r="T292" s="151"/>
      <c r="U292" s="151"/>
      <c r="V292" s="151"/>
      <c r="W292" s="151"/>
      <c r="X292" s="151"/>
      <c r="Y292" s="146"/>
      <c r="Z292" s="146"/>
      <c r="AA292" s="146"/>
      <c r="AB292" s="146"/>
      <c r="AC292" s="146"/>
      <c r="AD292" s="146"/>
      <c r="AE292" s="146"/>
      <c r="AF292" s="146"/>
      <c r="AG292" s="146" t="s">
        <v>125</v>
      </c>
      <c r="AH292" s="146">
        <v>0</v>
      </c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1" x14ac:dyDescent="0.2">
      <c r="A293" s="149"/>
      <c r="B293" s="150"/>
      <c r="C293" s="180" t="s">
        <v>430</v>
      </c>
      <c r="D293" s="152"/>
      <c r="E293" s="153">
        <v>5.52</v>
      </c>
      <c r="F293" s="151"/>
      <c r="G293" s="151"/>
      <c r="H293" s="151"/>
      <c r="I293" s="151"/>
      <c r="J293" s="151"/>
      <c r="K293" s="151"/>
      <c r="L293" s="151"/>
      <c r="M293" s="151"/>
      <c r="N293" s="151"/>
      <c r="O293" s="151"/>
      <c r="P293" s="151"/>
      <c r="Q293" s="151"/>
      <c r="R293" s="151"/>
      <c r="S293" s="151"/>
      <c r="T293" s="151"/>
      <c r="U293" s="151"/>
      <c r="V293" s="151"/>
      <c r="W293" s="151"/>
      <c r="X293" s="151"/>
      <c r="Y293" s="146"/>
      <c r="Z293" s="146"/>
      <c r="AA293" s="146"/>
      <c r="AB293" s="146"/>
      <c r="AC293" s="146"/>
      <c r="AD293" s="146"/>
      <c r="AE293" s="146"/>
      <c r="AF293" s="146"/>
      <c r="AG293" s="146" t="s">
        <v>125</v>
      </c>
      <c r="AH293" s="146">
        <v>0</v>
      </c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1" x14ac:dyDescent="0.2">
      <c r="A294" s="149"/>
      <c r="B294" s="150"/>
      <c r="C294" s="180" t="s">
        <v>431</v>
      </c>
      <c r="D294" s="152"/>
      <c r="E294" s="153">
        <v>31.416</v>
      </c>
      <c r="F294" s="151"/>
      <c r="G294" s="151"/>
      <c r="H294" s="151"/>
      <c r="I294" s="151"/>
      <c r="J294" s="151"/>
      <c r="K294" s="151"/>
      <c r="L294" s="151"/>
      <c r="M294" s="151"/>
      <c r="N294" s="151"/>
      <c r="O294" s="151"/>
      <c r="P294" s="151"/>
      <c r="Q294" s="151"/>
      <c r="R294" s="151"/>
      <c r="S294" s="151"/>
      <c r="T294" s="151"/>
      <c r="U294" s="151"/>
      <c r="V294" s="151"/>
      <c r="W294" s="151"/>
      <c r="X294" s="151"/>
      <c r="Y294" s="146"/>
      <c r="Z294" s="146"/>
      <c r="AA294" s="146"/>
      <c r="AB294" s="146"/>
      <c r="AC294" s="146"/>
      <c r="AD294" s="146"/>
      <c r="AE294" s="146"/>
      <c r="AF294" s="146"/>
      <c r="AG294" s="146" t="s">
        <v>125</v>
      </c>
      <c r="AH294" s="146">
        <v>0</v>
      </c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1" x14ac:dyDescent="0.2">
      <c r="A295" s="149"/>
      <c r="B295" s="150"/>
      <c r="C295" s="180" t="s">
        <v>432</v>
      </c>
      <c r="D295" s="152"/>
      <c r="E295" s="153">
        <v>12.6</v>
      </c>
      <c r="F295" s="151"/>
      <c r="G295" s="151"/>
      <c r="H295" s="151"/>
      <c r="I295" s="151"/>
      <c r="J295" s="151"/>
      <c r="K295" s="151"/>
      <c r="L295" s="151"/>
      <c r="M295" s="151"/>
      <c r="N295" s="151"/>
      <c r="O295" s="151"/>
      <c r="P295" s="151"/>
      <c r="Q295" s="151"/>
      <c r="R295" s="151"/>
      <c r="S295" s="151"/>
      <c r="T295" s="151"/>
      <c r="U295" s="151"/>
      <c r="V295" s="151"/>
      <c r="W295" s="151"/>
      <c r="X295" s="151"/>
      <c r="Y295" s="146"/>
      <c r="Z295" s="146"/>
      <c r="AA295" s="146"/>
      <c r="AB295" s="146"/>
      <c r="AC295" s="146"/>
      <c r="AD295" s="146"/>
      <c r="AE295" s="146"/>
      <c r="AF295" s="146"/>
      <c r="AG295" s="146" t="s">
        <v>125</v>
      </c>
      <c r="AH295" s="146">
        <v>0</v>
      </c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1" x14ac:dyDescent="0.2">
      <c r="A296" s="149"/>
      <c r="B296" s="150"/>
      <c r="C296" s="180" t="s">
        <v>433</v>
      </c>
      <c r="D296" s="152"/>
      <c r="E296" s="153">
        <v>5.36</v>
      </c>
      <c r="F296" s="151"/>
      <c r="G296" s="151"/>
      <c r="H296" s="151"/>
      <c r="I296" s="151"/>
      <c r="J296" s="151"/>
      <c r="K296" s="151"/>
      <c r="L296" s="151"/>
      <c r="M296" s="151"/>
      <c r="N296" s="151"/>
      <c r="O296" s="151"/>
      <c r="P296" s="151"/>
      <c r="Q296" s="151"/>
      <c r="R296" s="151"/>
      <c r="S296" s="151"/>
      <c r="T296" s="151"/>
      <c r="U296" s="151"/>
      <c r="V296" s="151"/>
      <c r="W296" s="151"/>
      <c r="X296" s="151"/>
      <c r="Y296" s="146"/>
      <c r="Z296" s="146"/>
      <c r="AA296" s="146"/>
      <c r="AB296" s="146"/>
      <c r="AC296" s="146"/>
      <c r="AD296" s="146"/>
      <c r="AE296" s="146"/>
      <c r="AF296" s="146"/>
      <c r="AG296" s="146" t="s">
        <v>125</v>
      </c>
      <c r="AH296" s="146">
        <v>0</v>
      </c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outlineLevel="1" x14ac:dyDescent="0.2">
      <c r="A297" s="149"/>
      <c r="B297" s="150"/>
      <c r="C297" s="180" t="s">
        <v>434</v>
      </c>
      <c r="D297" s="152"/>
      <c r="E297" s="153">
        <v>10.83</v>
      </c>
      <c r="F297" s="151"/>
      <c r="G297" s="151"/>
      <c r="H297" s="151"/>
      <c r="I297" s="151"/>
      <c r="J297" s="151"/>
      <c r="K297" s="151"/>
      <c r="L297" s="151"/>
      <c r="M297" s="151"/>
      <c r="N297" s="151"/>
      <c r="O297" s="151"/>
      <c r="P297" s="151"/>
      <c r="Q297" s="151"/>
      <c r="R297" s="151"/>
      <c r="S297" s="151"/>
      <c r="T297" s="151"/>
      <c r="U297" s="151"/>
      <c r="V297" s="151"/>
      <c r="W297" s="151"/>
      <c r="X297" s="151"/>
      <c r="Y297" s="146"/>
      <c r="Z297" s="146"/>
      <c r="AA297" s="146"/>
      <c r="AB297" s="146"/>
      <c r="AC297" s="146"/>
      <c r="AD297" s="146"/>
      <c r="AE297" s="146"/>
      <c r="AF297" s="146"/>
      <c r="AG297" s="146" t="s">
        <v>125</v>
      </c>
      <c r="AH297" s="146">
        <v>0</v>
      </c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outlineLevel="1" x14ac:dyDescent="0.2">
      <c r="A298" s="149"/>
      <c r="B298" s="150"/>
      <c r="C298" s="180" t="s">
        <v>435</v>
      </c>
      <c r="D298" s="152"/>
      <c r="E298" s="153">
        <v>3.96</v>
      </c>
      <c r="F298" s="151"/>
      <c r="G298" s="151"/>
      <c r="H298" s="151"/>
      <c r="I298" s="151"/>
      <c r="J298" s="151"/>
      <c r="K298" s="151"/>
      <c r="L298" s="151"/>
      <c r="M298" s="151"/>
      <c r="N298" s="151"/>
      <c r="O298" s="151"/>
      <c r="P298" s="151"/>
      <c r="Q298" s="151"/>
      <c r="R298" s="151"/>
      <c r="S298" s="151"/>
      <c r="T298" s="151"/>
      <c r="U298" s="151"/>
      <c r="V298" s="151"/>
      <c r="W298" s="151"/>
      <c r="X298" s="151"/>
      <c r="Y298" s="146"/>
      <c r="Z298" s="146"/>
      <c r="AA298" s="146"/>
      <c r="AB298" s="146"/>
      <c r="AC298" s="146"/>
      <c r="AD298" s="146"/>
      <c r="AE298" s="146"/>
      <c r="AF298" s="146"/>
      <c r="AG298" s="146" t="s">
        <v>125</v>
      </c>
      <c r="AH298" s="146">
        <v>0</v>
      </c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outlineLevel="1" x14ac:dyDescent="0.2">
      <c r="A299" s="149"/>
      <c r="B299" s="150"/>
      <c r="C299" s="180" t="s">
        <v>436</v>
      </c>
      <c r="D299" s="152"/>
      <c r="E299" s="153">
        <v>24.954999999999998</v>
      </c>
      <c r="F299" s="151"/>
      <c r="G299" s="151"/>
      <c r="H299" s="151"/>
      <c r="I299" s="151"/>
      <c r="J299" s="151"/>
      <c r="K299" s="151"/>
      <c r="L299" s="151"/>
      <c r="M299" s="151"/>
      <c r="N299" s="151"/>
      <c r="O299" s="151"/>
      <c r="P299" s="151"/>
      <c r="Q299" s="151"/>
      <c r="R299" s="151"/>
      <c r="S299" s="151"/>
      <c r="T299" s="151"/>
      <c r="U299" s="151"/>
      <c r="V299" s="151"/>
      <c r="W299" s="151"/>
      <c r="X299" s="151"/>
      <c r="Y299" s="146"/>
      <c r="Z299" s="146"/>
      <c r="AA299" s="146"/>
      <c r="AB299" s="146"/>
      <c r="AC299" s="146"/>
      <c r="AD299" s="146"/>
      <c r="AE299" s="146"/>
      <c r="AF299" s="146"/>
      <c r="AG299" s="146" t="s">
        <v>125</v>
      </c>
      <c r="AH299" s="146">
        <v>0</v>
      </c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  <c r="BG299" s="146"/>
      <c r="BH299" s="146"/>
    </row>
    <row r="300" spans="1:60" outlineLevel="1" x14ac:dyDescent="0.2">
      <c r="A300" s="149"/>
      <c r="B300" s="150"/>
      <c r="C300" s="180" t="s">
        <v>437</v>
      </c>
      <c r="D300" s="152"/>
      <c r="E300" s="153">
        <v>5.92</v>
      </c>
      <c r="F300" s="151"/>
      <c r="G300" s="151"/>
      <c r="H300" s="151"/>
      <c r="I300" s="151"/>
      <c r="J300" s="151"/>
      <c r="K300" s="151"/>
      <c r="L300" s="151"/>
      <c r="M300" s="151"/>
      <c r="N300" s="151"/>
      <c r="O300" s="151"/>
      <c r="P300" s="151"/>
      <c r="Q300" s="151"/>
      <c r="R300" s="151"/>
      <c r="S300" s="151"/>
      <c r="T300" s="151"/>
      <c r="U300" s="151"/>
      <c r="V300" s="151"/>
      <c r="W300" s="151"/>
      <c r="X300" s="151"/>
      <c r="Y300" s="146"/>
      <c r="Z300" s="146"/>
      <c r="AA300" s="146"/>
      <c r="AB300" s="146"/>
      <c r="AC300" s="146"/>
      <c r="AD300" s="146"/>
      <c r="AE300" s="146"/>
      <c r="AF300" s="146"/>
      <c r="AG300" s="146" t="s">
        <v>125</v>
      </c>
      <c r="AH300" s="146">
        <v>0</v>
      </c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outlineLevel="1" x14ac:dyDescent="0.2">
      <c r="A301" s="165">
        <v>81</v>
      </c>
      <c r="B301" s="166" t="s">
        <v>438</v>
      </c>
      <c r="C301" s="179" t="s">
        <v>439</v>
      </c>
      <c r="D301" s="167" t="s">
        <v>119</v>
      </c>
      <c r="E301" s="168">
        <v>110.503</v>
      </c>
      <c r="F301" s="169"/>
      <c r="G301" s="170"/>
      <c r="H301" s="151">
        <v>40.590000000000003</v>
      </c>
      <c r="I301" s="151">
        <f>ROUND(E301*H301,2)</f>
        <v>4485.32</v>
      </c>
      <c r="J301" s="151">
        <v>189.41</v>
      </c>
      <c r="K301" s="151">
        <f>ROUND(E301*J301,2)</f>
        <v>20930.37</v>
      </c>
      <c r="L301" s="151">
        <v>21</v>
      </c>
      <c r="M301" s="151">
        <f>G301*(1+L301/100)</f>
        <v>0</v>
      </c>
      <c r="N301" s="151">
        <v>3.1E-4</v>
      </c>
      <c r="O301" s="151">
        <f>ROUND(E301*N301,2)</f>
        <v>0.03</v>
      </c>
      <c r="P301" s="151">
        <v>0</v>
      </c>
      <c r="Q301" s="151">
        <f>ROUND(E301*P301,2)</f>
        <v>0</v>
      </c>
      <c r="R301" s="151"/>
      <c r="S301" s="151" t="s">
        <v>120</v>
      </c>
      <c r="T301" s="151" t="s">
        <v>121</v>
      </c>
      <c r="U301" s="151">
        <v>0.40300000000000002</v>
      </c>
      <c r="V301" s="151">
        <f>ROUND(E301*U301,2)</f>
        <v>44.53</v>
      </c>
      <c r="W301" s="151"/>
      <c r="X301" s="151" t="s">
        <v>122</v>
      </c>
      <c r="Y301" s="146"/>
      <c r="Z301" s="146"/>
      <c r="AA301" s="146"/>
      <c r="AB301" s="146"/>
      <c r="AC301" s="146"/>
      <c r="AD301" s="146"/>
      <c r="AE301" s="146"/>
      <c r="AF301" s="146"/>
      <c r="AG301" s="146" t="s">
        <v>123</v>
      </c>
      <c r="AH301" s="146"/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1" x14ac:dyDescent="0.2">
      <c r="A302" s="149"/>
      <c r="B302" s="150"/>
      <c r="C302" s="244" t="s">
        <v>440</v>
      </c>
      <c r="D302" s="245"/>
      <c r="E302" s="245"/>
      <c r="F302" s="245"/>
      <c r="G302" s="245"/>
      <c r="H302" s="151"/>
      <c r="I302" s="151"/>
      <c r="J302" s="151"/>
      <c r="K302" s="151"/>
      <c r="L302" s="151"/>
      <c r="M302" s="151"/>
      <c r="N302" s="151"/>
      <c r="O302" s="151"/>
      <c r="P302" s="151"/>
      <c r="Q302" s="151"/>
      <c r="R302" s="151"/>
      <c r="S302" s="151"/>
      <c r="T302" s="151"/>
      <c r="U302" s="151"/>
      <c r="V302" s="151"/>
      <c r="W302" s="151"/>
      <c r="X302" s="151"/>
      <c r="Y302" s="146"/>
      <c r="Z302" s="146"/>
      <c r="AA302" s="146"/>
      <c r="AB302" s="146"/>
      <c r="AC302" s="146"/>
      <c r="AD302" s="146"/>
      <c r="AE302" s="146"/>
      <c r="AF302" s="146"/>
      <c r="AG302" s="146" t="s">
        <v>172</v>
      </c>
      <c r="AH302" s="146"/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1" x14ac:dyDescent="0.2">
      <c r="A303" s="149"/>
      <c r="B303" s="150"/>
      <c r="C303" s="180" t="s">
        <v>427</v>
      </c>
      <c r="D303" s="152"/>
      <c r="E303" s="153">
        <v>4.59</v>
      </c>
      <c r="F303" s="151"/>
      <c r="G303" s="151"/>
      <c r="H303" s="151"/>
      <c r="I303" s="151"/>
      <c r="J303" s="151"/>
      <c r="K303" s="151"/>
      <c r="L303" s="151"/>
      <c r="M303" s="151"/>
      <c r="N303" s="151"/>
      <c r="O303" s="151"/>
      <c r="P303" s="151"/>
      <c r="Q303" s="151"/>
      <c r="R303" s="151"/>
      <c r="S303" s="151"/>
      <c r="T303" s="151"/>
      <c r="U303" s="151"/>
      <c r="V303" s="151"/>
      <c r="W303" s="151"/>
      <c r="X303" s="151"/>
      <c r="Y303" s="146"/>
      <c r="Z303" s="146"/>
      <c r="AA303" s="146"/>
      <c r="AB303" s="146"/>
      <c r="AC303" s="146"/>
      <c r="AD303" s="146"/>
      <c r="AE303" s="146"/>
      <c r="AF303" s="146"/>
      <c r="AG303" s="146" t="s">
        <v>125</v>
      </c>
      <c r="AH303" s="146">
        <v>0</v>
      </c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1" x14ac:dyDescent="0.2">
      <c r="A304" s="149"/>
      <c r="B304" s="150"/>
      <c r="C304" s="180" t="s">
        <v>428</v>
      </c>
      <c r="D304" s="152"/>
      <c r="E304" s="153">
        <v>3.42</v>
      </c>
      <c r="F304" s="151"/>
      <c r="G304" s="151"/>
      <c r="H304" s="151"/>
      <c r="I304" s="151"/>
      <c r="J304" s="151"/>
      <c r="K304" s="151"/>
      <c r="L304" s="151"/>
      <c r="M304" s="151"/>
      <c r="N304" s="151"/>
      <c r="O304" s="151"/>
      <c r="P304" s="151"/>
      <c r="Q304" s="151"/>
      <c r="R304" s="151"/>
      <c r="S304" s="151"/>
      <c r="T304" s="151"/>
      <c r="U304" s="151"/>
      <c r="V304" s="151"/>
      <c r="W304" s="151"/>
      <c r="X304" s="151"/>
      <c r="Y304" s="146"/>
      <c r="Z304" s="146"/>
      <c r="AA304" s="146"/>
      <c r="AB304" s="146"/>
      <c r="AC304" s="146"/>
      <c r="AD304" s="146"/>
      <c r="AE304" s="146"/>
      <c r="AF304" s="146"/>
      <c r="AG304" s="146" t="s">
        <v>125</v>
      </c>
      <c r="AH304" s="146">
        <v>0</v>
      </c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outlineLevel="1" x14ac:dyDescent="0.2">
      <c r="A305" s="149"/>
      <c r="B305" s="150"/>
      <c r="C305" s="180" t="s">
        <v>429</v>
      </c>
      <c r="D305" s="152"/>
      <c r="E305" s="153">
        <v>1.9319999999999999</v>
      </c>
      <c r="F305" s="151"/>
      <c r="G305" s="151"/>
      <c r="H305" s="151"/>
      <c r="I305" s="151"/>
      <c r="J305" s="151"/>
      <c r="K305" s="151"/>
      <c r="L305" s="151"/>
      <c r="M305" s="151"/>
      <c r="N305" s="151"/>
      <c r="O305" s="151"/>
      <c r="P305" s="151"/>
      <c r="Q305" s="151"/>
      <c r="R305" s="151"/>
      <c r="S305" s="151"/>
      <c r="T305" s="151"/>
      <c r="U305" s="151"/>
      <c r="V305" s="151"/>
      <c r="W305" s="151"/>
      <c r="X305" s="151"/>
      <c r="Y305" s="146"/>
      <c r="Z305" s="146"/>
      <c r="AA305" s="146"/>
      <c r="AB305" s="146"/>
      <c r="AC305" s="146"/>
      <c r="AD305" s="146"/>
      <c r="AE305" s="146"/>
      <c r="AF305" s="146"/>
      <c r="AG305" s="146" t="s">
        <v>125</v>
      </c>
      <c r="AH305" s="146">
        <v>0</v>
      </c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1" x14ac:dyDescent="0.2">
      <c r="A306" s="149"/>
      <c r="B306" s="150"/>
      <c r="C306" s="180" t="s">
        <v>430</v>
      </c>
      <c r="D306" s="152"/>
      <c r="E306" s="153">
        <v>5.52</v>
      </c>
      <c r="F306" s="151"/>
      <c r="G306" s="151"/>
      <c r="H306" s="151"/>
      <c r="I306" s="151"/>
      <c r="J306" s="151"/>
      <c r="K306" s="151"/>
      <c r="L306" s="151"/>
      <c r="M306" s="151"/>
      <c r="N306" s="151"/>
      <c r="O306" s="151"/>
      <c r="P306" s="151"/>
      <c r="Q306" s="151"/>
      <c r="R306" s="151"/>
      <c r="S306" s="151"/>
      <c r="T306" s="151"/>
      <c r="U306" s="151"/>
      <c r="V306" s="151"/>
      <c r="W306" s="151"/>
      <c r="X306" s="151"/>
      <c r="Y306" s="146"/>
      <c r="Z306" s="146"/>
      <c r="AA306" s="146"/>
      <c r="AB306" s="146"/>
      <c r="AC306" s="146"/>
      <c r="AD306" s="146"/>
      <c r="AE306" s="146"/>
      <c r="AF306" s="146"/>
      <c r="AG306" s="146" t="s">
        <v>125</v>
      </c>
      <c r="AH306" s="146">
        <v>0</v>
      </c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1" x14ac:dyDescent="0.2">
      <c r="A307" s="149"/>
      <c r="B307" s="150"/>
      <c r="C307" s="180" t="s">
        <v>431</v>
      </c>
      <c r="D307" s="152"/>
      <c r="E307" s="153">
        <v>31.416</v>
      </c>
      <c r="F307" s="151"/>
      <c r="G307" s="151"/>
      <c r="H307" s="151"/>
      <c r="I307" s="151"/>
      <c r="J307" s="151"/>
      <c r="K307" s="151"/>
      <c r="L307" s="151"/>
      <c r="M307" s="151"/>
      <c r="N307" s="151"/>
      <c r="O307" s="151"/>
      <c r="P307" s="151"/>
      <c r="Q307" s="151"/>
      <c r="R307" s="151"/>
      <c r="S307" s="151"/>
      <c r="T307" s="151"/>
      <c r="U307" s="151"/>
      <c r="V307" s="151"/>
      <c r="W307" s="151"/>
      <c r="X307" s="151"/>
      <c r="Y307" s="146"/>
      <c r="Z307" s="146"/>
      <c r="AA307" s="146"/>
      <c r="AB307" s="146"/>
      <c r="AC307" s="146"/>
      <c r="AD307" s="146"/>
      <c r="AE307" s="146"/>
      <c r="AF307" s="146"/>
      <c r="AG307" s="146" t="s">
        <v>125</v>
      </c>
      <c r="AH307" s="146">
        <v>0</v>
      </c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outlineLevel="1" x14ac:dyDescent="0.2">
      <c r="A308" s="149"/>
      <c r="B308" s="150"/>
      <c r="C308" s="180" t="s">
        <v>432</v>
      </c>
      <c r="D308" s="152"/>
      <c r="E308" s="153">
        <v>12.6</v>
      </c>
      <c r="F308" s="151"/>
      <c r="G308" s="151"/>
      <c r="H308" s="151"/>
      <c r="I308" s="151"/>
      <c r="J308" s="151"/>
      <c r="K308" s="151"/>
      <c r="L308" s="151"/>
      <c r="M308" s="151"/>
      <c r="N308" s="151"/>
      <c r="O308" s="151"/>
      <c r="P308" s="151"/>
      <c r="Q308" s="151"/>
      <c r="R308" s="151"/>
      <c r="S308" s="151"/>
      <c r="T308" s="151"/>
      <c r="U308" s="151"/>
      <c r="V308" s="151"/>
      <c r="W308" s="151"/>
      <c r="X308" s="151"/>
      <c r="Y308" s="146"/>
      <c r="Z308" s="146"/>
      <c r="AA308" s="146"/>
      <c r="AB308" s="146"/>
      <c r="AC308" s="146"/>
      <c r="AD308" s="146"/>
      <c r="AE308" s="146"/>
      <c r="AF308" s="146"/>
      <c r="AG308" s="146" t="s">
        <v>125</v>
      </c>
      <c r="AH308" s="146">
        <v>0</v>
      </c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outlineLevel="1" x14ac:dyDescent="0.2">
      <c r="A309" s="149"/>
      <c r="B309" s="150"/>
      <c r="C309" s="180" t="s">
        <v>433</v>
      </c>
      <c r="D309" s="152"/>
      <c r="E309" s="153">
        <v>5.36</v>
      </c>
      <c r="F309" s="151"/>
      <c r="G309" s="151"/>
      <c r="H309" s="151"/>
      <c r="I309" s="151"/>
      <c r="J309" s="151"/>
      <c r="K309" s="151"/>
      <c r="L309" s="151"/>
      <c r="M309" s="151"/>
      <c r="N309" s="151"/>
      <c r="O309" s="151"/>
      <c r="P309" s="151"/>
      <c r="Q309" s="151"/>
      <c r="R309" s="151"/>
      <c r="S309" s="151"/>
      <c r="T309" s="151"/>
      <c r="U309" s="151"/>
      <c r="V309" s="151"/>
      <c r="W309" s="151"/>
      <c r="X309" s="151"/>
      <c r="Y309" s="146"/>
      <c r="Z309" s="146"/>
      <c r="AA309" s="146"/>
      <c r="AB309" s="146"/>
      <c r="AC309" s="146"/>
      <c r="AD309" s="146"/>
      <c r="AE309" s="146"/>
      <c r="AF309" s="146"/>
      <c r="AG309" s="146" t="s">
        <v>125</v>
      </c>
      <c r="AH309" s="146">
        <v>0</v>
      </c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outlineLevel="1" x14ac:dyDescent="0.2">
      <c r="A310" s="149"/>
      <c r="B310" s="150"/>
      <c r="C310" s="180" t="s">
        <v>434</v>
      </c>
      <c r="D310" s="152"/>
      <c r="E310" s="153">
        <v>10.83</v>
      </c>
      <c r="F310" s="151"/>
      <c r="G310" s="151"/>
      <c r="H310" s="151"/>
      <c r="I310" s="151"/>
      <c r="J310" s="151"/>
      <c r="K310" s="151"/>
      <c r="L310" s="151"/>
      <c r="M310" s="151"/>
      <c r="N310" s="151"/>
      <c r="O310" s="151"/>
      <c r="P310" s="151"/>
      <c r="Q310" s="151"/>
      <c r="R310" s="151"/>
      <c r="S310" s="151"/>
      <c r="T310" s="151"/>
      <c r="U310" s="151"/>
      <c r="V310" s="151"/>
      <c r="W310" s="151"/>
      <c r="X310" s="151"/>
      <c r="Y310" s="146"/>
      <c r="Z310" s="146"/>
      <c r="AA310" s="146"/>
      <c r="AB310" s="146"/>
      <c r="AC310" s="146"/>
      <c r="AD310" s="146"/>
      <c r="AE310" s="146"/>
      <c r="AF310" s="146"/>
      <c r="AG310" s="146" t="s">
        <v>125</v>
      </c>
      <c r="AH310" s="146">
        <v>0</v>
      </c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1" x14ac:dyDescent="0.2">
      <c r="A311" s="149"/>
      <c r="B311" s="150"/>
      <c r="C311" s="180" t="s">
        <v>435</v>
      </c>
      <c r="D311" s="152"/>
      <c r="E311" s="153">
        <v>3.96</v>
      </c>
      <c r="F311" s="151"/>
      <c r="G311" s="151"/>
      <c r="H311" s="151"/>
      <c r="I311" s="151"/>
      <c r="J311" s="151"/>
      <c r="K311" s="151"/>
      <c r="L311" s="151"/>
      <c r="M311" s="151"/>
      <c r="N311" s="151"/>
      <c r="O311" s="151"/>
      <c r="P311" s="151"/>
      <c r="Q311" s="151"/>
      <c r="R311" s="151"/>
      <c r="S311" s="151"/>
      <c r="T311" s="151"/>
      <c r="U311" s="151"/>
      <c r="V311" s="151"/>
      <c r="W311" s="151"/>
      <c r="X311" s="151"/>
      <c r="Y311" s="146"/>
      <c r="Z311" s="146"/>
      <c r="AA311" s="146"/>
      <c r="AB311" s="146"/>
      <c r="AC311" s="146"/>
      <c r="AD311" s="146"/>
      <c r="AE311" s="146"/>
      <c r="AF311" s="146"/>
      <c r="AG311" s="146" t="s">
        <v>125</v>
      </c>
      <c r="AH311" s="146">
        <v>0</v>
      </c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1" x14ac:dyDescent="0.2">
      <c r="A312" s="149"/>
      <c r="B312" s="150"/>
      <c r="C312" s="180" t="s">
        <v>436</v>
      </c>
      <c r="D312" s="152"/>
      <c r="E312" s="153">
        <v>24.954999999999998</v>
      </c>
      <c r="F312" s="151"/>
      <c r="G312" s="151"/>
      <c r="H312" s="151"/>
      <c r="I312" s="151"/>
      <c r="J312" s="151"/>
      <c r="K312" s="151"/>
      <c r="L312" s="151"/>
      <c r="M312" s="151"/>
      <c r="N312" s="151"/>
      <c r="O312" s="151"/>
      <c r="P312" s="151"/>
      <c r="Q312" s="151"/>
      <c r="R312" s="151"/>
      <c r="S312" s="151"/>
      <c r="T312" s="151"/>
      <c r="U312" s="151"/>
      <c r="V312" s="151"/>
      <c r="W312" s="151"/>
      <c r="X312" s="151"/>
      <c r="Y312" s="146"/>
      <c r="Z312" s="146"/>
      <c r="AA312" s="146"/>
      <c r="AB312" s="146"/>
      <c r="AC312" s="146"/>
      <c r="AD312" s="146"/>
      <c r="AE312" s="146"/>
      <c r="AF312" s="146"/>
      <c r="AG312" s="146" t="s">
        <v>125</v>
      </c>
      <c r="AH312" s="146">
        <v>0</v>
      </c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1" x14ac:dyDescent="0.2">
      <c r="A313" s="149"/>
      <c r="B313" s="150"/>
      <c r="C313" s="180" t="s">
        <v>437</v>
      </c>
      <c r="D313" s="152"/>
      <c r="E313" s="153">
        <v>5.92</v>
      </c>
      <c r="F313" s="151"/>
      <c r="G313" s="151"/>
      <c r="H313" s="151"/>
      <c r="I313" s="151"/>
      <c r="J313" s="151"/>
      <c r="K313" s="151"/>
      <c r="L313" s="151"/>
      <c r="M313" s="151"/>
      <c r="N313" s="151"/>
      <c r="O313" s="151"/>
      <c r="P313" s="151"/>
      <c r="Q313" s="151"/>
      <c r="R313" s="151"/>
      <c r="S313" s="151"/>
      <c r="T313" s="151"/>
      <c r="U313" s="151"/>
      <c r="V313" s="151"/>
      <c r="W313" s="151"/>
      <c r="X313" s="151"/>
      <c r="Y313" s="146"/>
      <c r="Z313" s="146"/>
      <c r="AA313" s="146"/>
      <c r="AB313" s="146"/>
      <c r="AC313" s="146"/>
      <c r="AD313" s="146"/>
      <c r="AE313" s="146"/>
      <c r="AF313" s="146"/>
      <c r="AG313" s="146" t="s">
        <v>125</v>
      </c>
      <c r="AH313" s="146">
        <v>0</v>
      </c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1" x14ac:dyDescent="0.2">
      <c r="A314" s="165">
        <v>82</v>
      </c>
      <c r="B314" s="166" t="s">
        <v>441</v>
      </c>
      <c r="C314" s="179" t="s">
        <v>442</v>
      </c>
      <c r="D314" s="167" t="s">
        <v>119</v>
      </c>
      <c r="E314" s="168">
        <v>110.503</v>
      </c>
      <c r="F314" s="169"/>
      <c r="G314" s="170"/>
      <c r="H314" s="151">
        <v>9.39</v>
      </c>
      <c r="I314" s="151">
        <f>ROUND(E314*H314,2)</f>
        <v>1037.6199999999999</v>
      </c>
      <c r="J314" s="151">
        <v>60.01</v>
      </c>
      <c r="K314" s="151">
        <f>ROUND(E314*J314,2)</f>
        <v>6631.29</v>
      </c>
      <c r="L314" s="151">
        <v>21</v>
      </c>
      <c r="M314" s="151">
        <f>G314*(1+L314/100)</f>
        <v>0</v>
      </c>
      <c r="N314" s="151">
        <v>8.0000000000000007E-5</v>
      </c>
      <c r="O314" s="151">
        <f>ROUND(E314*N314,2)</f>
        <v>0.01</v>
      </c>
      <c r="P314" s="151">
        <v>0</v>
      </c>
      <c r="Q314" s="151">
        <f>ROUND(E314*P314,2)</f>
        <v>0</v>
      </c>
      <c r="R314" s="151"/>
      <c r="S314" s="151" t="s">
        <v>120</v>
      </c>
      <c r="T314" s="151" t="s">
        <v>121</v>
      </c>
      <c r="U314" s="151">
        <v>0.156</v>
      </c>
      <c r="V314" s="151">
        <f>ROUND(E314*U314,2)</f>
        <v>17.239999999999998</v>
      </c>
      <c r="W314" s="151"/>
      <c r="X314" s="151" t="s">
        <v>122</v>
      </c>
      <c r="Y314" s="146"/>
      <c r="Z314" s="146"/>
      <c r="AA314" s="146"/>
      <c r="AB314" s="146"/>
      <c r="AC314" s="146"/>
      <c r="AD314" s="146"/>
      <c r="AE314" s="146"/>
      <c r="AF314" s="146"/>
      <c r="AG314" s="146" t="s">
        <v>123</v>
      </c>
      <c r="AH314" s="146"/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outlineLevel="1" x14ac:dyDescent="0.2">
      <c r="A315" s="149"/>
      <c r="B315" s="150"/>
      <c r="C315" s="180" t="s">
        <v>427</v>
      </c>
      <c r="D315" s="152"/>
      <c r="E315" s="153">
        <v>4.59</v>
      </c>
      <c r="F315" s="151"/>
      <c r="G315" s="151"/>
      <c r="H315" s="151"/>
      <c r="I315" s="151"/>
      <c r="J315" s="151"/>
      <c r="K315" s="151"/>
      <c r="L315" s="151"/>
      <c r="M315" s="151"/>
      <c r="N315" s="151"/>
      <c r="O315" s="151"/>
      <c r="P315" s="151"/>
      <c r="Q315" s="151"/>
      <c r="R315" s="151"/>
      <c r="S315" s="151"/>
      <c r="T315" s="151"/>
      <c r="U315" s="151"/>
      <c r="V315" s="151"/>
      <c r="W315" s="151"/>
      <c r="X315" s="151"/>
      <c r="Y315" s="146"/>
      <c r="Z315" s="146"/>
      <c r="AA315" s="146"/>
      <c r="AB315" s="146"/>
      <c r="AC315" s="146"/>
      <c r="AD315" s="146"/>
      <c r="AE315" s="146"/>
      <c r="AF315" s="146"/>
      <c r="AG315" s="146" t="s">
        <v>125</v>
      </c>
      <c r="AH315" s="146">
        <v>0</v>
      </c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outlineLevel="1" x14ac:dyDescent="0.2">
      <c r="A316" s="149"/>
      <c r="B316" s="150"/>
      <c r="C316" s="180" t="s">
        <v>428</v>
      </c>
      <c r="D316" s="152"/>
      <c r="E316" s="153">
        <v>3.42</v>
      </c>
      <c r="F316" s="151"/>
      <c r="G316" s="151"/>
      <c r="H316" s="151"/>
      <c r="I316" s="151"/>
      <c r="J316" s="151"/>
      <c r="K316" s="151"/>
      <c r="L316" s="151"/>
      <c r="M316" s="151"/>
      <c r="N316" s="151"/>
      <c r="O316" s="151"/>
      <c r="P316" s="151"/>
      <c r="Q316" s="151"/>
      <c r="R316" s="151"/>
      <c r="S316" s="151"/>
      <c r="T316" s="151"/>
      <c r="U316" s="151"/>
      <c r="V316" s="151"/>
      <c r="W316" s="151"/>
      <c r="X316" s="151"/>
      <c r="Y316" s="146"/>
      <c r="Z316" s="146"/>
      <c r="AA316" s="146"/>
      <c r="AB316" s="146"/>
      <c r="AC316" s="146"/>
      <c r="AD316" s="146"/>
      <c r="AE316" s="146"/>
      <c r="AF316" s="146"/>
      <c r="AG316" s="146" t="s">
        <v>125</v>
      </c>
      <c r="AH316" s="146">
        <v>0</v>
      </c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outlineLevel="1" x14ac:dyDescent="0.2">
      <c r="A317" s="149"/>
      <c r="B317" s="150"/>
      <c r="C317" s="180" t="s">
        <v>429</v>
      </c>
      <c r="D317" s="152"/>
      <c r="E317" s="153">
        <v>1.9319999999999999</v>
      </c>
      <c r="F317" s="151"/>
      <c r="G317" s="151"/>
      <c r="H317" s="151"/>
      <c r="I317" s="151"/>
      <c r="J317" s="151"/>
      <c r="K317" s="151"/>
      <c r="L317" s="151"/>
      <c r="M317" s="151"/>
      <c r="N317" s="151"/>
      <c r="O317" s="151"/>
      <c r="P317" s="151"/>
      <c r="Q317" s="151"/>
      <c r="R317" s="151"/>
      <c r="S317" s="151"/>
      <c r="T317" s="151"/>
      <c r="U317" s="151"/>
      <c r="V317" s="151"/>
      <c r="W317" s="151"/>
      <c r="X317" s="151"/>
      <c r="Y317" s="146"/>
      <c r="Z317" s="146"/>
      <c r="AA317" s="146"/>
      <c r="AB317" s="146"/>
      <c r="AC317" s="146"/>
      <c r="AD317" s="146"/>
      <c r="AE317" s="146"/>
      <c r="AF317" s="146"/>
      <c r="AG317" s="146" t="s">
        <v>125</v>
      </c>
      <c r="AH317" s="146">
        <v>0</v>
      </c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outlineLevel="1" x14ac:dyDescent="0.2">
      <c r="A318" s="149"/>
      <c r="B318" s="150"/>
      <c r="C318" s="180" t="s">
        <v>430</v>
      </c>
      <c r="D318" s="152"/>
      <c r="E318" s="153">
        <v>5.52</v>
      </c>
      <c r="F318" s="151"/>
      <c r="G318" s="151"/>
      <c r="H318" s="151"/>
      <c r="I318" s="151"/>
      <c r="J318" s="151"/>
      <c r="K318" s="151"/>
      <c r="L318" s="151"/>
      <c r="M318" s="151"/>
      <c r="N318" s="151"/>
      <c r="O318" s="151"/>
      <c r="P318" s="151"/>
      <c r="Q318" s="151"/>
      <c r="R318" s="151"/>
      <c r="S318" s="151"/>
      <c r="T318" s="151"/>
      <c r="U318" s="151"/>
      <c r="V318" s="151"/>
      <c r="W318" s="151"/>
      <c r="X318" s="151"/>
      <c r="Y318" s="146"/>
      <c r="Z318" s="146"/>
      <c r="AA318" s="146"/>
      <c r="AB318" s="146"/>
      <c r="AC318" s="146"/>
      <c r="AD318" s="146"/>
      <c r="AE318" s="146"/>
      <c r="AF318" s="146"/>
      <c r="AG318" s="146" t="s">
        <v>125</v>
      </c>
      <c r="AH318" s="146">
        <v>0</v>
      </c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1" x14ac:dyDescent="0.2">
      <c r="A319" s="149"/>
      <c r="B319" s="150"/>
      <c r="C319" s="180" t="s">
        <v>431</v>
      </c>
      <c r="D319" s="152"/>
      <c r="E319" s="153">
        <v>31.416</v>
      </c>
      <c r="F319" s="151"/>
      <c r="G319" s="151"/>
      <c r="H319" s="151"/>
      <c r="I319" s="151"/>
      <c r="J319" s="151"/>
      <c r="K319" s="151"/>
      <c r="L319" s="151"/>
      <c r="M319" s="151"/>
      <c r="N319" s="151"/>
      <c r="O319" s="151"/>
      <c r="P319" s="151"/>
      <c r="Q319" s="151"/>
      <c r="R319" s="151"/>
      <c r="S319" s="151"/>
      <c r="T319" s="151"/>
      <c r="U319" s="151"/>
      <c r="V319" s="151"/>
      <c r="W319" s="151"/>
      <c r="X319" s="151"/>
      <c r="Y319" s="146"/>
      <c r="Z319" s="146"/>
      <c r="AA319" s="146"/>
      <c r="AB319" s="146"/>
      <c r="AC319" s="146"/>
      <c r="AD319" s="146"/>
      <c r="AE319" s="146"/>
      <c r="AF319" s="146"/>
      <c r="AG319" s="146" t="s">
        <v>125</v>
      </c>
      <c r="AH319" s="146">
        <v>0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outlineLevel="1" x14ac:dyDescent="0.2">
      <c r="A320" s="149"/>
      <c r="B320" s="150"/>
      <c r="C320" s="180" t="s">
        <v>432</v>
      </c>
      <c r="D320" s="152"/>
      <c r="E320" s="153">
        <v>12.6</v>
      </c>
      <c r="F320" s="151"/>
      <c r="G320" s="151"/>
      <c r="H320" s="151"/>
      <c r="I320" s="151"/>
      <c r="J320" s="151"/>
      <c r="K320" s="151"/>
      <c r="L320" s="151"/>
      <c r="M320" s="151"/>
      <c r="N320" s="151"/>
      <c r="O320" s="151"/>
      <c r="P320" s="151"/>
      <c r="Q320" s="151"/>
      <c r="R320" s="151"/>
      <c r="S320" s="151"/>
      <c r="T320" s="151"/>
      <c r="U320" s="151"/>
      <c r="V320" s="151"/>
      <c r="W320" s="151"/>
      <c r="X320" s="151"/>
      <c r="Y320" s="146"/>
      <c r="Z320" s="146"/>
      <c r="AA320" s="146"/>
      <c r="AB320" s="146"/>
      <c r="AC320" s="146"/>
      <c r="AD320" s="146"/>
      <c r="AE320" s="146"/>
      <c r="AF320" s="146"/>
      <c r="AG320" s="146" t="s">
        <v>125</v>
      </c>
      <c r="AH320" s="146">
        <v>0</v>
      </c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1" x14ac:dyDescent="0.2">
      <c r="A321" s="149"/>
      <c r="B321" s="150"/>
      <c r="C321" s="180" t="s">
        <v>433</v>
      </c>
      <c r="D321" s="152"/>
      <c r="E321" s="153">
        <v>5.36</v>
      </c>
      <c r="F321" s="151"/>
      <c r="G321" s="151"/>
      <c r="H321" s="151"/>
      <c r="I321" s="151"/>
      <c r="J321" s="151"/>
      <c r="K321" s="151"/>
      <c r="L321" s="151"/>
      <c r="M321" s="151"/>
      <c r="N321" s="151"/>
      <c r="O321" s="151"/>
      <c r="P321" s="151"/>
      <c r="Q321" s="151"/>
      <c r="R321" s="151"/>
      <c r="S321" s="151"/>
      <c r="T321" s="151"/>
      <c r="U321" s="151"/>
      <c r="V321" s="151"/>
      <c r="W321" s="151"/>
      <c r="X321" s="151"/>
      <c r="Y321" s="146"/>
      <c r="Z321" s="146"/>
      <c r="AA321" s="146"/>
      <c r="AB321" s="146"/>
      <c r="AC321" s="146"/>
      <c r="AD321" s="146"/>
      <c r="AE321" s="146"/>
      <c r="AF321" s="146"/>
      <c r="AG321" s="146" t="s">
        <v>125</v>
      </c>
      <c r="AH321" s="146">
        <v>0</v>
      </c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outlineLevel="1" x14ac:dyDescent="0.2">
      <c r="A322" s="149"/>
      <c r="B322" s="150"/>
      <c r="C322" s="180" t="s">
        <v>434</v>
      </c>
      <c r="D322" s="152"/>
      <c r="E322" s="153">
        <v>10.83</v>
      </c>
      <c r="F322" s="151"/>
      <c r="G322" s="151"/>
      <c r="H322" s="151"/>
      <c r="I322" s="151"/>
      <c r="J322" s="151"/>
      <c r="K322" s="151"/>
      <c r="L322" s="151"/>
      <c r="M322" s="151"/>
      <c r="N322" s="151"/>
      <c r="O322" s="151"/>
      <c r="P322" s="151"/>
      <c r="Q322" s="151"/>
      <c r="R322" s="151"/>
      <c r="S322" s="151"/>
      <c r="T322" s="151"/>
      <c r="U322" s="151"/>
      <c r="V322" s="151"/>
      <c r="W322" s="151"/>
      <c r="X322" s="151"/>
      <c r="Y322" s="146"/>
      <c r="Z322" s="146"/>
      <c r="AA322" s="146"/>
      <c r="AB322" s="146"/>
      <c r="AC322" s="146"/>
      <c r="AD322" s="146"/>
      <c r="AE322" s="146"/>
      <c r="AF322" s="146"/>
      <c r="AG322" s="146" t="s">
        <v>125</v>
      </c>
      <c r="AH322" s="146">
        <v>0</v>
      </c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outlineLevel="1" x14ac:dyDescent="0.2">
      <c r="A323" s="149"/>
      <c r="B323" s="150"/>
      <c r="C323" s="180" t="s">
        <v>435</v>
      </c>
      <c r="D323" s="152"/>
      <c r="E323" s="153">
        <v>3.96</v>
      </c>
      <c r="F323" s="151"/>
      <c r="G323" s="151"/>
      <c r="H323" s="151"/>
      <c r="I323" s="151"/>
      <c r="J323" s="151"/>
      <c r="K323" s="151"/>
      <c r="L323" s="151"/>
      <c r="M323" s="151"/>
      <c r="N323" s="151"/>
      <c r="O323" s="151"/>
      <c r="P323" s="151"/>
      <c r="Q323" s="151"/>
      <c r="R323" s="151"/>
      <c r="S323" s="151"/>
      <c r="T323" s="151"/>
      <c r="U323" s="151"/>
      <c r="V323" s="151"/>
      <c r="W323" s="151"/>
      <c r="X323" s="151"/>
      <c r="Y323" s="146"/>
      <c r="Z323" s="146"/>
      <c r="AA323" s="146"/>
      <c r="AB323" s="146"/>
      <c r="AC323" s="146"/>
      <c r="AD323" s="146"/>
      <c r="AE323" s="146"/>
      <c r="AF323" s="146"/>
      <c r="AG323" s="146" t="s">
        <v>125</v>
      </c>
      <c r="AH323" s="146">
        <v>0</v>
      </c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outlineLevel="1" x14ac:dyDescent="0.2">
      <c r="A324" s="149"/>
      <c r="B324" s="150"/>
      <c r="C324" s="180" t="s">
        <v>436</v>
      </c>
      <c r="D324" s="152"/>
      <c r="E324" s="153">
        <v>24.954999999999998</v>
      </c>
      <c r="F324" s="151"/>
      <c r="G324" s="151"/>
      <c r="H324" s="151"/>
      <c r="I324" s="151"/>
      <c r="J324" s="151"/>
      <c r="K324" s="151"/>
      <c r="L324" s="151"/>
      <c r="M324" s="151"/>
      <c r="N324" s="151"/>
      <c r="O324" s="151"/>
      <c r="P324" s="151"/>
      <c r="Q324" s="151"/>
      <c r="R324" s="151"/>
      <c r="S324" s="151"/>
      <c r="T324" s="151"/>
      <c r="U324" s="151"/>
      <c r="V324" s="151"/>
      <c r="W324" s="151"/>
      <c r="X324" s="151"/>
      <c r="Y324" s="146"/>
      <c r="Z324" s="146"/>
      <c r="AA324" s="146"/>
      <c r="AB324" s="146"/>
      <c r="AC324" s="146"/>
      <c r="AD324" s="146"/>
      <c r="AE324" s="146"/>
      <c r="AF324" s="146"/>
      <c r="AG324" s="146" t="s">
        <v>125</v>
      </c>
      <c r="AH324" s="146">
        <v>0</v>
      </c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outlineLevel="1" x14ac:dyDescent="0.2">
      <c r="A325" s="149"/>
      <c r="B325" s="150"/>
      <c r="C325" s="180" t="s">
        <v>437</v>
      </c>
      <c r="D325" s="152"/>
      <c r="E325" s="153">
        <v>5.92</v>
      </c>
      <c r="F325" s="151"/>
      <c r="G325" s="151"/>
      <c r="H325" s="151"/>
      <c r="I325" s="151"/>
      <c r="J325" s="151"/>
      <c r="K325" s="151"/>
      <c r="L325" s="151"/>
      <c r="M325" s="151"/>
      <c r="N325" s="151"/>
      <c r="O325" s="151"/>
      <c r="P325" s="151"/>
      <c r="Q325" s="151"/>
      <c r="R325" s="151"/>
      <c r="S325" s="151"/>
      <c r="T325" s="151"/>
      <c r="U325" s="151"/>
      <c r="V325" s="151"/>
      <c r="W325" s="151"/>
      <c r="X325" s="151"/>
      <c r="Y325" s="146"/>
      <c r="Z325" s="146"/>
      <c r="AA325" s="146"/>
      <c r="AB325" s="146"/>
      <c r="AC325" s="146"/>
      <c r="AD325" s="146"/>
      <c r="AE325" s="146"/>
      <c r="AF325" s="146"/>
      <c r="AG325" s="146" t="s">
        <v>125</v>
      </c>
      <c r="AH325" s="146">
        <v>0</v>
      </c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outlineLevel="1" x14ac:dyDescent="0.2">
      <c r="A326" s="165">
        <v>83</v>
      </c>
      <c r="B326" s="166" t="s">
        <v>443</v>
      </c>
      <c r="C326" s="179" t="s">
        <v>444</v>
      </c>
      <c r="D326" s="167" t="s">
        <v>119</v>
      </c>
      <c r="E326" s="168">
        <v>110.503</v>
      </c>
      <c r="F326" s="169"/>
      <c r="G326" s="170"/>
      <c r="H326" s="151">
        <v>1.1399999999999999</v>
      </c>
      <c r="I326" s="151">
        <f>ROUND(E326*H326,2)</f>
        <v>125.97</v>
      </c>
      <c r="J326" s="151">
        <v>17.260000000000002</v>
      </c>
      <c r="K326" s="151">
        <f>ROUND(E326*J326,2)</f>
        <v>1907.28</v>
      </c>
      <c r="L326" s="151">
        <v>21</v>
      </c>
      <c r="M326" s="151">
        <f>G326*(1+L326/100)</f>
        <v>0</v>
      </c>
      <c r="N326" s="151">
        <v>1.0000000000000001E-5</v>
      </c>
      <c r="O326" s="151">
        <f>ROUND(E326*N326,2)</f>
        <v>0</v>
      </c>
      <c r="P326" s="151">
        <v>0</v>
      </c>
      <c r="Q326" s="151">
        <f>ROUND(E326*P326,2)</f>
        <v>0</v>
      </c>
      <c r="R326" s="151"/>
      <c r="S326" s="151" t="s">
        <v>120</v>
      </c>
      <c r="T326" s="151" t="s">
        <v>121</v>
      </c>
      <c r="U326" s="151">
        <v>4.4999999999999998E-2</v>
      </c>
      <c r="V326" s="151">
        <f>ROUND(E326*U326,2)</f>
        <v>4.97</v>
      </c>
      <c r="W326" s="151"/>
      <c r="X326" s="151" t="s">
        <v>122</v>
      </c>
      <c r="Y326" s="146"/>
      <c r="Z326" s="146"/>
      <c r="AA326" s="146"/>
      <c r="AB326" s="146"/>
      <c r="AC326" s="146"/>
      <c r="AD326" s="146"/>
      <c r="AE326" s="146"/>
      <c r="AF326" s="146"/>
      <c r="AG326" s="146" t="s">
        <v>123</v>
      </c>
      <c r="AH326" s="146"/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  <c r="BG326" s="146"/>
      <c r="BH326" s="146"/>
    </row>
    <row r="327" spans="1:60" outlineLevel="1" x14ac:dyDescent="0.2">
      <c r="A327" s="149"/>
      <c r="B327" s="150"/>
      <c r="C327" s="180" t="s">
        <v>427</v>
      </c>
      <c r="D327" s="152"/>
      <c r="E327" s="153">
        <v>4.59</v>
      </c>
      <c r="F327" s="151"/>
      <c r="G327" s="151"/>
      <c r="H327" s="151"/>
      <c r="I327" s="151"/>
      <c r="J327" s="151"/>
      <c r="K327" s="151"/>
      <c r="L327" s="151"/>
      <c r="M327" s="151"/>
      <c r="N327" s="151"/>
      <c r="O327" s="151"/>
      <c r="P327" s="151"/>
      <c r="Q327" s="151"/>
      <c r="R327" s="151"/>
      <c r="S327" s="151"/>
      <c r="T327" s="151"/>
      <c r="U327" s="151"/>
      <c r="V327" s="151"/>
      <c r="W327" s="151"/>
      <c r="X327" s="151"/>
      <c r="Y327" s="146"/>
      <c r="Z327" s="146"/>
      <c r="AA327" s="146"/>
      <c r="AB327" s="146"/>
      <c r="AC327" s="146"/>
      <c r="AD327" s="146"/>
      <c r="AE327" s="146"/>
      <c r="AF327" s="146"/>
      <c r="AG327" s="146" t="s">
        <v>125</v>
      </c>
      <c r="AH327" s="146">
        <v>0</v>
      </c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  <c r="BG327" s="146"/>
      <c r="BH327" s="146"/>
    </row>
    <row r="328" spans="1:60" outlineLevel="1" x14ac:dyDescent="0.2">
      <c r="A328" s="149"/>
      <c r="B328" s="150"/>
      <c r="C328" s="180" t="s">
        <v>428</v>
      </c>
      <c r="D328" s="152"/>
      <c r="E328" s="153">
        <v>3.42</v>
      </c>
      <c r="F328" s="151"/>
      <c r="G328" s="151"/>
      <c r="H328" s="151"/>
      <c r="I328" s="151"/>
      <c r="J328" s="151"/>
      <c r="K328" s="151"/>
      <c r="L328" s="151"/>
      <c r="M328" s="151"/>
      <c r="N328" s="151"/>
      <c r="O328" s="151"/>
      <c r="P328" s="151"/>
      <c r="Q328" s="151"/>
      <c r="R328" s="151"/>
      <c r="S328" s="151"/>
      <c r="T328" s="151"/>
      <c r="U328" s="151"/>
      <c r="V328" s="151"/>
      <c r="W328" s="151"/>
      <c r="X328" s="151"/>
      <c r="Y328" s="146"/>
      <c r="Z328" s="146"/>
      <c r="AA328" s="146"/>
      <c r="AB328" s="146"/>
      <c r="AC328" s="146"/>
      <c r="AD328" s="146"/>
      <c r="AE328" s="146"/>
      <c r="AF328" s="146"/>
      <c r="AG328" s="146" t="s">
        <v>125</v>
      </c>
      <c r="AH328" s="146">
        <v>0</v>
      </c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1" x14ac:dyDescent="0.2">
      <c r="A329" s="149"/>
      <c r="B329" s="150"/>
      <c r="C329" s="180" t="s">
        <v>429</v>
      </c>
      <c r="D329" s="152"/>
      <c r="E329" s="153">
        <v>1.9319999999999999</v>
      </c>
      <c r="F329" s="151"/>
      <c r="G329" s="151"/>
      <c r="H329" s="151"/>
      <c r="I329" s="151"/>
      <c r="J329" s="151"/>
      <c r="K329" s="151"/>
      <c r="L329" s="151"/>
      <c r="M329" s="151"/>
      <c r="N329" s="151"/>
      <c r="O329" s="151"/>
      <c r="P329" s="151"/>
      <c r="Q329" s="151"/>
      <c r="R329" s="151"/>
      <c r="S329" s="151"/>
      <c r="T329" s="151"/>
      <c r="U329" s="151"/>
      <c r="V329" s="151"/>
      <c r="W329" s="151"/>
      <c r="X329" s="151"/>
      <c r="Y329" s="146"/>
      <c r="Z329" s="146"/>
      <c r="AA329" s="146"/>
      <c r="AB329" s="146"/>
      <c r="AC329" s="146"/>
      <c r="AD329" s="146"/>
      <c r="AE329" s="146"/>
      <c r="AF329" s="146"/>
      <c r="AG329" s="146" t="s">
        <v>125</v>
      </c>
      <c r="AH329" s="146">
        <v>0</v>
      </c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outlineLevel="1" x14ac:dyDescent="0.2">
      <c r="A330" s="149"/>
      <c r="B330" s="150"/>
      <c r="C330" s="180" t="s">
        <v>430</v>
      </c>
      <c r="D330" s="152"/>
      <c r="E330" s="153">
        <v>5.52</v>
      </c>
      <c r="F330" s="151"/>
      <c r="G330" s="151"/>
      <c r="H330" s="151"/>
      <c r="I330" s="151"/>
      <c r="J330" s="151"/>
      <c r="K330" s="151"/>
      <c r="L330" s="151"/>
      <c r="M330" s="151"/>
      <c r="N330" s="151"/>
      <c r="O330" s="151"/>
      <c r="P330" s="151"/>
      <c r="Q330" s="151"/>
      <c r="R330" s="151"/>
      <c r="S330" s="151"/>
      <c r="T330" s="151"/>
      <c r="U330" s="151"/>
      <c r="V330" s="151"/>
      <c r="W330" s="151"/>
      <c r="X330" s="151"/>
      <c r="Y330" s="146"/>
      <c r="Z330" s="146"/>
      <c r="AA330" s="146"/>
      <c r="AB330" s="146"/>
      <c r="AC330" s="146"/>
      <c r="AD330" s="146"/>
      <c r="AE330" s="146"/>
      <c r="AF330" s="146"/>
      <c r="AG330" s="146" t="s">
        <v>125</v>
      </c>
      <c r="AH330" s="146">
        <v>0</v>
      </c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outlineLevel="1" x14ac:dyDescent="0.2">
      <c r="A331" s="149"/>
      <c r="B331" s="150"/>
      <c r="C331" s="180" t="s">
        <v>431</v>
      </c>
      <c r="D331" s="152"/>
      <c r="E331" s="153">
        <v>31.416</v>
      </c>
      <c r="F331" s="151"/>
      <c r="G331" s="151"/>
      <c r="H331" s="151"/>
      <c r="I331" s="151"/>
      <c r="J331" s="151"/>
      <c r="K331" s="151"/>
      <c r="L331" s="151"/>
      <c r="M331" s="151"/>
      <c r="N331" s="151"/>
      <c r="O331" s="151"/>
      <c r="P331" s="151"/>
      <c r="Q331" s="151"/>
      <c r="R331" s="151"/>
      <c r="S331" s="151"/>
      <c r="T331" s="151"/>
      <c r="U331" s="151"/>
      <c r="V331" s="151"/>
      <c r="W331" s="151"/>
      <c r="X331" s="151"/>
      <c r="Y331" s="146"/>
      <c r="Z331" s="146"/>
      <c r="AA331" s="146"/>
      <c r="AB331" s="146"/>
      <c r="AC331" s="146"/>
      <c r="AD331" s="146"/>
      <c r="AE331" s="146"/>
      <c r="AF331" s="146"/>
      <c r="AG331" s="146" t="s">
        <v>125</v>
      </c>
      <c r="AH331" s="146">
        <v>0</v>
      </c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outlineLevel="1" x14ac:dyDescent="0.2">
      <c r="A332" s="149"/>
      <c r="B332" s="150"/>
      <c r="C332" s="180" t="s">
        <v>432</v>
      </c>
      <c r="D332" s="152"/>
      <c r="E332" s="153">
        <v>12.6</v>
      </c>
      <c r="F332" s="151"/>
      <c r="G332" s="151"/>
      <c r="H332" s="151"/>
      <c r="I332" s="151"/>
      <c r="J332" s="151"/>
      <c r="K332" s="151"/>
      <c r="L332" s="151"/>
      <c r="M332" s="151"/>
      <c r="N332" s="151"/>
      <c r="O332" s="151"/>
      <c r="P332" s="151"/>
      <c r="Q332" s="151"/>
      <c r="R332" s="151"/>
      <c r="S332" s="151"/>
      <c r="T332" s="151"/>
      <c r="U332" s="151"/>
      <c r="V332" s="151"/>
      <c r="W332" s="151"/>
      <c r="X332" s="151"/>
      <c r="Y332" s="146"/>
      <c r="Z332" s="146"/>
      <c r="AA332" s="146"/>
      <c r="AB332" s="146"/>
      <c r="AC332" s="146"/>
      <c r="AD332" s="146"/>
      <c r="AE332" s="146"/>
      <c r="AF332" s="146"/>
      <c r="AG332" s="146" t="s">
        <v>125</v>
      </c>
      <c r="AH332" s="146">
        <v>0</v>
      </c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outlineLevel="1" x14ac:dyDescent="0.2">
      <c r="A333" s="149"/>
      <c r="B333" s="150"/>
      <c r="C333" s="180" t="s">
        <v>433</v>
      </c>
      <c r="D333" s="152"/>
      <c r="E333" s="153">
        <v>5.36</v>
      </c>
      <c r="F333" s="151"/>
      <c r="G333" s="151"/>
      <c r="H333" s="151"/>
      <c r="I333" s="151"/>
      <c r="J333" s="151"/>
      <c r="K333" s="151"/>
      <c r="L333" s="151"/>
      <c r="M333" s="151"/>
      <c r="N333" s="151"/>
      <c r="O333" s="151"/>
      <c r="P333" s="151"/>
      <c r="Q333" s="151"/>
      <c r="R333" s="151"/>
      <c r="S333" s="151"/>
      <c r="T333" s="151"/>
      <c r="U333" s="151"/>
      <c r="V333" s="151"/>
      <c r="W333" s="151"/>
      <c r="X333" s="151"/>
      <c r="Y333" s="146"/>
      <c r="Z333" s="146"/>
      <c r="AA333" s="146"/>
      <c r="AB333" s="146"/>
      <c r="AC333" s="146"/>
      <c r="AD333" s="146"/>
      <c r="AE333" s="146"/>
      <c r="AF333" s="146"/>
      <c r="AG333" s="146" t="s">
        <v>125</v>
      </c>
      <c r="AH333" s="146">
        <v>0</v>
      </c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1" x14ac:dyDescent="0.2">
      <c r="A334" s="149"/>
      <c r="B334" s="150"/>
      <c r="C334" s="180" t="s">
        <v>434</v>
      </c>
      <c r="D334" s="152"/>
      <c r="E334" s="153">
        <v>10.83</v>
      </c>
      <c r="F334" s="151"/>
      <c r="G334" s="151"/>
      <c r="H334" s="151"/>
      <c r="I334" s="151"/>
      <c r="J334" s="151"/>
      <c r="K334" s="151"/>
      <c r="L334" s="151"/>
      <c r="M334" s="151"/>
      <c r="N334" s="151"/>
      <c r="O334" s="151"/>
      <c r="P334" s="151"/>
      <c r="Q334" s="151"/>
      <c r="R334" s="151"/>
      <c r="S334" s="151"/>
      <c r="T334" s="151"/>
      <c r="U334" s="151"/>
      <c r="V334" s="151"/>
      <c r="W334" s="151"/>
      <c r="X334" s="151"/>
      <c r="Y334" s="146"/>
      <c r="Z334" s="146"/>
      <c r="AA334" s="146"/>
      <c r="AB334" s="146"/>
      <c r="AC334" s="146"/>
      <c r="AD334" s="146"/>
      <c r="AE334" s="146"/>
      <c r="AF334" s="146"/>
      <c r="AG334" s="146" t="s">
        <v>125</v>
      </c>
      <c r="AH334" s="146">
        <v>0</v>
      </c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outlineLevel="1" x14ac:dyDescent="0.2">
      <c r="A335" s="149"/>
      <c r="B335" s="150"/>
      <c r="C335" s="180" t="s">
        <v>435</v>
      </c>
      <c r="D335" s="152"/>
      <c r="E335" s="153">
        <v>3.96</v>
      </c>
      <c r="F335" s="151"/>
      <c r="G335" s="151"/>
      <c r="H335" s="151"/>
      <c r="I335" s="151"/>
      <c r="J335" s="151"/>
      <c r="K335" s="151"/>
      <c r="L335" s="151"/>
      <c r="M335" s="151"/>
      <c r="N335" s="151"/>
      <c r="O335" s="151"/>
      <c r="P335" s="151"/>
      <c r="Q335" s="151"/>
      <c r="R335" s="151"/>
      <c r="S335" s="151"/>
      <c r="T335" s="151"/>
      <c r="U335" s="151"/>
      <c r="V335" s="151"/>
      <c r="W335" s="151"/>
      <c r="X335" s="151"/>
      <c r="Y335" s="146"/>
      <c r="Z335" s="146"/>
      <c r="AA335" s="146"/>
      <c r="AB335" s="146"/>
      <c r="AC335" s="146"/>
      <c r="AD335" s="146"/>
      <c r="AE335" s="146"/>
      <c r="AF335" s="146"/>
      <c r="AG335" s="146" t="s">
        <v>125</v>
      </c>
      <c r="AH335" s="146">
        <v>0</v>
      </c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outlineLevel="1" x14ac:dyDescent="0.2">
      <c r="A336" s="149"/>
      <c r="B336" s="150"/>
      <c r="C336" s="180" t="s">
        <v>436</v>
      </c>
      <c r="D336" s="152"/>
      <c r="E336" s="153">
        <v>24.954999999999998</v>
      </c>
      <c r="F336" s="151"/>
      <c r="G336" s="151"/>
      <c r="H336" s="151"/>
      <c r="I336" s="151"/>
      <c r="J336" s="151"/>
      <c r="K336" s="151"/>
      <c r="L336" s="151"/>
      <c r="M336" s="151"/>
      <c r="N336" s="151"/>
      <c r="O336" s="151"/>
      <c r="P336" s="151"/>
      <c r="Q336" s="151"/>
      <c r="R336" s="151"/>
      <c r="S336" s="151"/>
      <c r="T336" s="151"/>
      <c r="U336" s="151"/>
      <c r="V336" s="151"/>
      <c r="W336" s="151"/>
      <c r="X336" s="151"/>
      <c r="Y336" s="146"/>
      <c r="Z336" s="146"/>
      <c r="AA336" s="146"/>
      <c r="AB336" s="146"/>
      <c r="AC336" s="146"/>
      <c r="AD336" s="146"/>
      <c r="AE336" s="146"/>
      <c r="AF336" s="146"/>
      <c r="AG336" s="146" t="s">
        <v>125</v>
      </c>
      <c r="AH336" s="146">
        <v>0</v>
      </c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  <c r="BG336" s="146"/>
      <c r="BH336" s="146"/>
    </row>
    <row r="337" spans="1:60" outlineLevel="1" x14ac:dyDescent="0.2">
      <c r="A337" s="149"/>
      <c r="B337" s="150"/>
      <c r="C337" s="180" t="s">
        <v>437</v>
      </c>
      <c r="D337" s="152"/>
      <c r="E337" s="153">
        <v>5.92</v>
      </c>
      <c r="F337" s="151"/>
      <c r="G337" s="151"/>
      <c r="H337" s="151"/>
      <c r="I337" s="151"/>
      <c r="J337" s="151"/>
      <c r="K337" s="151"/>
      <c r="L337" s="151"/>
      <c r="M337" s="151"/>
      <c r="N337" s="151"/>
      <c r="O337" s="151"/>
      <c r="P337" s="151"/>
      <c r="Q337" s="151"/>
      <c r="R337" s="151"/>
      <c r="S337" s="151"/>
      <c r="T337" s="151"/>
      <c r="U337" s="151"/>
      <c r="V337" s="151"/>
      <c r="W337" s="151"/>
      <c r="X337" s="151"/>
      <c r="Y337" s="146"/>
      <c r="Z337" s="146"/>
      <c r="AA337" s="146"/>
      <c r="AB337" s="146"/>
      <c r="AC337" s="146"/>
      <c r="AD337" s="146"/>
      <c r="AE337" s="146"/>
      <c r="AF337" s="146"/>
      <c r="AG337" s="146" t="s">
        <v>125</v>
      </c>
      <c r="AH337" s="146">
        <v>0</v>
      </c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x14ac:dyDescent="0.2">
      <c r="A338" s="159" t="s">
        <v>115</v>
      </c>
      <c r="B338" s="160" t="s">
        <v>81</v>
      </c>
      <c r="C338" s="178" t="s">
        <v>82</v>
      </c>
      <c r="D338" s="161"/>
      <c r="E338" s="162"/>
      <c r="F338" s="163"/>
      <c r="G338" s="164"/>
      <c r="H338" s="158"/>
      <c r="I338" s="158">
        <f>SUM(I339:I347)</f>
        <v>9156.73</v>
      </c>
      <c r="J338" s="158"/>
      <c r="K338" s="158">
        <f>SUM(K339:K347)</f>
        <v>21467.980000000003</v>
      </c>
      <c r="L338" s="158"/>
      <c r="M338" s="158">
        <f>SUM(M339:M347)</f>
        <v>0</v>
      </c>
      <c r="N338" s="158"/>
      <c r="O338" s="158">
        <f>SUM(O339:O347)</f>
        <v>0.14000000000000001</v>
      </c>
      <c r="P338" s="158"/>
      <c r="Q338" s="158">
        <f>SUM(Q339:Q347)</f>
        <v>0</v>
      </c>
      <c r="R338" s="158"/>
      <c r="S338" s="158"/>
      <c r="T338" s="158"/>
      <c r="U338" s="158"/>
      <c r="V338" s="158">
        <f>SUM(V339:V347)</f>
        <v>44.14</v>
      </c>
      <c r="W338" s="158"/>
      <c r="X338" s="158"/>
      <c r="AG338" t="s">
        <v>116</v>
      </c>
    </row>
    <row r="339" spans="1:60" outlineLevel="1" x14ac:dyDescent="0.2">
      <c r="A339" s="165">
        <v>84</v>
      </c>
      <c r="B339" s="166" t="s">
        <v>445</v>
      </c>
      <c r="C339" s="179" t="s">
        <v>446</v>
      </c>
      <c r="D339" s="167" t="s">
        <v>119</v>
      </c>
      <c r="E339" s="168">
        <v>191.76400000000001</v>
      </c>
      <c r="F339" s="169"/>
      <c r="G339" s="170"/>
      <c r="H339" s="151">
        <v>0.09</v>
      </c>
      <c r="I339" s="151">
        <f>ROUND(E339*H339,2)</f>
        <v>17.260000000000002</v>
      </c>
      <c r="J339" s="151">
        <v>33.11</v>
      </c>
      <c r="K339" s="151">
        <f>ROUND(E339*J339,2)</f>
        <v>6349.31</v>
      </c>
      <c r="L339" s="151">
        <v>21</v>
      </c>
      <c r="M339" s="151">
        <f>G339*(1+L339/100)</f>
        <v>0</v>
      </c>
      <c r="N339" s="151">
        <v>0</v>
      </c>
      <c r="O339" s="151">
        <f>ROUND(E339*N339,2)</f>
        <v>0</v>
      </c>
      <c r="P339" s="151">
        <v>0</v>
      </c>
      <c r="Q339" s="151">
        <f>ROUND(E339*P339,2)</f>
        <v>0</v>
      </c>
      <c r="R339" s="151"/>
      <c r="S339" s="151" t="s">
        <v>120</v>
      </c>
      <c r="T339" s="151" t="s">
        <v>121</v>
      </c>
      <c r="U339" s="151">
        <v>6.9709999999999994E-2</v>
      </c>
      <c r="V339" s="151">
        <f>ROUND(E339*U339,2)</f>
        <v>13.37</v>
      </c>
      <c r="W339" s="151"/>
      <c r="X339" s="151" t="s">
        <v>122</v>
      </c>
      <c r="Y339" s="146"/>
      <c r="Z339" s="146"/>
      <c r="AA339" s="146"/>
      <c r="AB339" s="146"/>
      <c r="AC339" s="146"/>
      <c r="AD339" s="146"/>
      <c r="AE339" s="146"/>
      <c r="AF339" s="146"/>
      <c r="AG339" s="146" t="s">
        <v>123</v>
      </c>
      <c r="AH339" s="146"/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outlineLevel="1" x14ac:dyDescent="0.2">
      <c r="A340" s="149"/>
      <c r="B340" s="150"/>
      <c r="C340" s="180" t="s">
        <v>447</v>
      </c>
      <c r="D340" s="152"/>
      <c r="E340" s="153">
        <v>127.104</v>
      </c>
      <c r="F340" s="151"/>
      <c r="G340" s="151"/>
      <c r="H340" s="151"/>
      <c r="I340" s="151"/>
      <c r="J340" s="151"/>
      <c r="K340" s="151"/>
      <c r="L340" s="151"/>
      <c r="M340" s="151"/>
      <c r="N340" s="151"/>
      <c r="O340" s="151"/>
      <c r="P340" s="151"/>
      <c r="Q340" s="151"/>
      <c r="R340" s="151"/>
      <c r="S340" s="151"/>
      <c r="T340" s="151"/>
      <c r="U340" s="151"/>
      <c r="V340" s="151"/>
      <c r="W340" s="151"/>
      <c r="X340" s="151"/>
      <c r="Y340" s="146"/>
      <c r="Z340" s="146"/>
      <c r="AA340" s="146"/>
      <c r="AB340" s="146"/>
      <c r="AC340" s="146"/>
      <c r="AD340" s="146"/>
      <c r="AE340" s="146"/>
      <c r="AF340" s="146"/>
      <c r="AG340" s="146" t="s">
        <v>125</v>
      </c>
      <c r="AH340" s="146">
        <v>0</v>
      </c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outlineLevel="1" x14ac:dyDescent="0.2">
      <c r="A341" s="149"/>
      <c r="B341" s="150"/>
      <c r="C341" s="180" t="s">
        <v>222</v>
      </c>
      <c r="D341" s="152"/>
      <c r="E341" s="153">
        <v>64.66</v>
      </c>
      <c r="F341" s="151"/>
      <c r="G341" s="151"/>
      <c r="H341" s="151"/>
      <c r="I341" s="151"/>
      <c r="J341" s="151"/>
      <c r="K341" s="151"/>
      <c r="L341" s="151"/>
      <c r="M341" s="151"/>
      <c r="N341" s="151"/>
      <c r="O341" s="151"/>
      <c r="P341" s="151"/>
      <c r="Q341" s="151"/>
      <c r="R341" s="151"/>
      <c r="S341" s="151"/>
      <c r="T341" s="151"/>
      <c r="U341" s="151"/>
      <c r="V341" s="151"/>
      <c r="W341" s="151"/>
      <c r="X341" s="151"/>
      <c r="Y341" s="146"/>
      <c r="Z341" s="146"/>
      <c r="AA341" s="146"/>
      <c r="AB341" s="146"/>
      <c r="AC341" s="146"/>
      <c r="AD341" s="146"/>
      <c r="AE341" s="146"/>
      <c r="AF341" s="146"/>
      <c r="AG341" s="146" t="s">
        <v>125</v>
      </c>
      <c r="AH341" s="146">
        <v>0</v>
      </c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outlineLevel="1" x14ac:dyDescent="0.2">
      <c r="A342" s="165">
        <v>85</v>
      </c>
      <c r="B342" s="166" t="s">
        <v>448</v>
      </c>
      <c r="C342" s="179" t="s">
        <v>449</v>
      </c>
      <c r="D342" s="167" t="s">
        <v>119</v>
      </c>
      <c r="E342" s="168">
        <v>191.76400000000001</v>
      </c>
      <c r="F342" s="169"/>
      <c r="G342" s="170"/>
      <c r="H342" s="151">
        <v>22.13</v>
      </c>
      <c r="I342" s="151">
        <f>ROUND(E342*H342,2)</f>
        <v>4243.74</v>
      </c>
      <c r="J342" s="151">
        <v>28.77</v>
      </c>
      <c r="K342" s="151">
        <f>ROUND(E342*J342,2)</f>
        <v>5517.05</v>
      </c>
      <c r="L342" s="151">
        <v>21</v>
      </c>
      <c r="M342" s="151">
        <f>G342*(1+L342/100)</f>
        <v>0</v>
      </c>
      <c r="N342" s="151">
        <v>4.0000000000000002E-4</v>
      </c>
      <c r="O342" s="151">
        <f>ROUND(E342*N342,2)</f>
        <v>0.08</v>
      </c>
      <c r="P342" s="151">
        <v>0</v>
      </c>
      <c r="Q342" s="151">
        <f>ROUND(E342*P342,2)</f>
        <v>0</v>
      </c>
      <c r="R342" s="151"/>
      <c r="S342" s="151" t="s">
        <v>120</v>
      </c>
      <c r="T342" s="151" t="s">
        <v>121</v>
      </c>
      <c r="U342" s="151">
        <v>5.8549999999999998E-2</v>
      </c>
      <c r="V342" s="151">
        <f>ROUND(E342*U342,2)</f>
        <v>11.23</v>
      </c>
      <c r="W342" s="151"/>
      <c r="X342" s="151" t="s">
        <v>122</v>
      </c>
      <c r="Y342" s="146"/>
      <c r="Z342" s="146"/>
      <c r="AA342" s="146"/>
      <c r="AB342" s="146"/>
      <c r="AC342" s="146"/>
      <c r="AD342" s="146"/>
      <c r="AE342" s="146"/>
      <c r="AF342" s="146"/>
      <c r="AG342" s="146" t="s">
        <v>123</v>
      </c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outlineLevel="1" x14ac:dyDescent="0.2">
      <c r="A343" s="149"/>
      <c r="B343" s="150"/>
      <c r="C343" s="180" t="s">
        <v>447</v>
      </c>
      <c r="D343" s="152"/>
      <c r="E343" s="153">
        <v>127.104</v>
      </c>
      <c r="F343" s="151"/>
      <c r="G343" s="151"/>
      <c r="H343" s="151"/>
      <c r="I343" s="151"/>
      <c r="J343" s="151"/>
      <c r="K343" s="151"/>
      <c r="L343" s="151"/>
      <c r="M343" s="151"/>
      <c r="N343" s="151"/>
      <c r="O343" s="151"/>
      <c r="P343" s="151"/>
      <c r="Q343" s="151"/>
      <c r="R343" s="151"/>
      <c r="S343" s="151"/>
      <c r="T343" s="151"/>
      <c r="U343" s="151"/>
      <c r="V343" s="151"/>
      <c r="W343" s="151"/>
      <c r="X343" s="151"/>
      <c r="Y343" s="146"/>
      <c r="Z343" s="146"/>
      <c r="AA343" s="146"/>
      <c r="AB343" s="146"/>
      <c r="AC343" s="146"/>
      <c r="AD343" s="146"/>
      <c r="AE343" s="146"/>
      <c r="AF343" s="146"/>
      <c r="AG343" s="146" t="s">
        <v>125</v>
      </c>
      <c r="AH343" s="146">
        <v>0</v>
      </c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outlineLevel="1" x14ac:dyDescent="0.2">
      <c r="A344" s="149"/>
      <c r="B344" s="150"/>
      <c r="C344" s="180" t="s">
        <v>222</v>
      </c>
      <c r="D344" s="152"/>
      <c r="E344" s="153">
        <v>64.66</v>
      </c>
      <c r="F344" s="151"/>
      <c r="G344" s="151"/>
      <c r="H344" s="151"/>
      <c r="I344" s="151"/>
      <c r="J344" s="151"/>
      <c r="K344" s="151"/>
      <c r="L344" s="151"/>
      <c r="M344" s="151"/>
      <c r="N344" s="151"/>
      <c r="O344" s="151"/>
      <c r="P344" s="151"/>
      <c r="Q344" s="151"/>
      <c r="R344" s="151"/>
      <c r="S344" s="151"/>
      <c r="T344" s="151"/>
      <c r="U344" s="151"/>
      <c r="V344" s="151"/>
      <c r="W344" s="151"/>
      <c r="X344" s="151"/>
      <c r="Y344" s="146"/>
      <c r="Z344" s="146"/>
      <c r="AA344" s="146"/>
      <c r="AB344" s="146"/>
      <c r="AC344" s="146"/>
      <c r="AD344" s="146"/>
      <c r="AE344" s="146"/>
      <c r="AF344" s="146"/>
      <c r="AG344" s="146" t="s">
        <v>125</v>
      </c>
      <c r="AH344" s="146">
        <v>0</v>
      </c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ht="22.5" outlineLevel="1" x14ac:dyDescent="0.2">
      <c r="A345" s="165">
        <v>86</v>
      </c>
      <c r="B345" s="166" t="s">
        <v>450</v>
      </c>
      <c r="C345" s="179" t="s">
        <v>451</v>
      </c>
      <c r="D345" s="167" t="s">
        <v>119</v>
      </c>
      <c r="E345" s="168">
        <v>191.76400000000001</v>
      </c>
      <c r="F345" s="169"/>
      <c r="G345" s="170"/>
      <c r="H345" s="151">
        <v>25.53</v>
      </c>
      <c r="I345" s="151">
        <f>ROUND(E345*H345,2)</f>
        <v>4895.7299999999996</v>
      </c>
      <c r="J345" s="151">
        <v>50.07</v>
      </c>
      <c r="K345" s="151">
        <f>ROUND(E345*J345,2)</f>
        <v>9601.6200000000008</v>
      </c>
      <c r="L345" s="151">
        <v>21</v>
      </c>
      <c r="M345" s="151">
        <f>G345*(1+L345/100)</f>
        <v>0</v>
      </c>
      <c r="N345" s="151">
        <v>2.9E-4</v>
      </c>
      <c r="O345" s="151">
        <f>ROUND(E345*N345,2)</f>
        <v>0.06</v>
      </c>
      <c r="P345" s="151">
        <v>0</v>
      </c>
      <c r="Q345" s="151">
        <f>ROUND(E345*P345,2)</f>
        <v>0</v>
      </c>
      <c r="R345" s="151"/>
      <c r="S345" s="151" t="s">
        <v>120</v>
      </c>
      <c r="T345" s="151" t="s">
        <v>121</v>
      </c>
      <c r="U345" s="151">
        <v>0.10191</v>
      </c>
      <c r="V345" s="151">
        <f>ROUND(E345*U345,2)</f>
        <v>19.54</v>
      </c>
      <c r="W345" s="151"/>
      <c r="X345" s="151" t="s">
        <v>122</v>
      </c>
      <c r="Y345" s="146"/>
      <c r="Z345" s="146"/>
      <c r="AA345" s="146"/>
      <c r="AB345" s="146"/>
      <c r="AC345" s="146"/>
      <c r="AD345" s="146"/>
      <c r="AE345" s="146"/>
      <c r="AF345" s="146"/>
      <c r="AG345" s="146" t="s">
        <v>123</v>
      </c>
      <c r="AH345" s="146"/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outlineLevel="1" x14ac:dyDescent="0.2">
      <c r="A346" s="149"/>
      <c r="B346" s="150"/>
      <c r="C346" s="180" t="s">
        <v>447</v>
      </c>
      <c r="D346" s="152"/>
      <c r="E346" s="153">
        <v>127.104</v>
      </c>
      <c r="F346" s="151"/>
      <c r="G346" s="151"/>
      <c r="H346" s="151"/>
      <c r="I346" s="151"/>
      <c r="J346" s="151"/>
      <c r="K346" s="151"/>
      <c r="L346" s="151"/>
      <c r="M346" s="151"/>
      <c r="N346" s="151"/>
      <c r="O346" s="151"/>
      <c r="P346" s="151"/>
      <c r="Q346" s="151"/>
      <c r="R346" s="151"/>
      <c r="S346" s="151"/>
      <c r="T346" s="151"/>
      <c r="U346" s="151"/>
      <c r="V346" s="151"/>
      <c r="W346" s="151"/>
      <c r="X346" s="151"/>
      <c r="Y346" s="146"/>
      <c r="Z346" s="146"/>
      <c r="AA346" s="146"/>
      <c r="AB346" s="146"/>
      <c r="AC346" s="146"/>
      <c r="AD346" s="146"/>
      <c r="AE346" s="146"/>
      <c r="AF346" s="146"/>
      <c r="AG346" s="146" t="s">
        <v>125</v>
      </c>
      <c r="AH346" s="146">
        <v>0</v>
      </c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outlineLevel="1" x14ac:dyDescent="0.2">
      <c r="A347" s="149"/>
      <c r="B347" s="150"/>
      <c r="C347" s="180" t="s">
        <v>222</v>
      </c>
      <c r="D347" s="152"/>
      <c r="E347" s="153">
        <v>64.66</v>
      </c>
      <c r="F347" s="151"/>
      <c r="G347" s="151"/>
      <c r="H347" s="151"/>
      <c r="I347" s="151"/>
      <c r="J347" s="151"/>
      <c r="K347" s="151"/>
      <c r="L347" s="151"/>
      <c r="M347" s="151"/>
      <c r="N347" s="151"/>
      <c r="O347" s="151"/>
      <c r="P347" s="151"/>
      <c r="Q347" s="151"/>
      <c r="R347" s="151"/>
      <c r="S347" s="151"/>
      <c r="T347" s="151"/>
      <c r="U347" s="151"/>
      <c r="V347" s="151"/>
      <c r="W347" s="151"/>
      <c r="X347" s="151"/>
      <c r="Y347" s="146"/>
      <c r="Z347" s="146"/>
      <c r="AA347" s="146"/>
      <c r="AB347" s="146"/>
      <c r="AC347" s="146"/>
      <c r="AD347" s="146"/>
      <c r="AE347" s="146"/>
      <c r="AF347" s="146"/>
      <c r="AG347" s="146" t="s">
        <v>125</v>
      </c>
      <c r="AH347" s="146">
        <v>0</v>
      </c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x14ac:dyDescent="0.2">
      <c r="A348" s="159" t="s">
        <v>115</v>
      </c>
      <c r="B348" s="160" t="s">
        <v>83</v>
      </c>
      <c r="C348" s="178" t="s">
        <v>84</v>
      </c>
      <c r="D348" s="161"/>
      <c r="E348" s="162"/>
      <c r="F348" s="163"/>
      <c r="G348" s="164"/>
      <c r="H348" s="158"/>
      <c r="I348" s="158">
        <f>SUM(I349:I351)</f>
        <v>0</v>
      </c>
      <c r="J348" s="158"/>
      <c r="K348" s="158">
        <f>SUM(K349:K351)</f>
        <v>3250</v>
      </c>
      <c r="L348" s="158"/>
      <c r="M348" s="158">
        <f>SUM(M349:M351)</f>
        <v>0</v>
      </c>
      <c r="N348" s="158"/>
      <c r="O348" s="158">
        <f>SUM(O349:O351)</f>
        <v>0</v>
      </c>
      <c r="P348" s="158"/>
      <c r="Q348" s="158">
        <f>SUM(Q349:Q351)</f>
        <v>0</v>
      </c>
      <c r="R348" s="158"/>
      <c r="S348" s="158"/>
      <c r="T348" s="158"/>
      <c r="U348" s="158"/>
      <c r="V348" s="158">
        <f>SUM(V349:V351)</f>
        <v>0</v>
      </c>
      <c r="W348" s="158"/>
      <c r="X348" s="158"/>
      <c r="AG348" t="s">
        <v>116</v>
      </c>
    </row>
    <row r="349" spans="1:60" ht="22.5" outlineLevel="1" x14ac:dyDescent="0.2">
      <c r="A349" s="165">
        <v>87</v>
      </c>
      <c r="B349" s="166" t="s">
        <v>452</v>
      </c>
      <c r="C349" s="179" t="s">
        <v>453</v>
      </c>
      <c r="D349" s="167" t="s">
        <v>152</v>
      </c>
      <c r="E349" s="168">
        <v>4.5</v>
      </c>
      <c r="F349" s="169"/>
      <c r="G349" s="170"/>
      <c r="H349" s="151">
        <v>0</v>
      </c>
      <c r="I349" s="151">
        <f>ROUND(E349*H349,2)</f>
        <v>0</v>
      </c>
      <c r="J349" s="151">
        <v>500</v>
      </c>
      <c r="K349" s="151">
        <f>ROUND(E349*J349,2)</f>
        <v>2250</v>
      </c>
      <c r="L349" s="151">
        <v>21</v>
      </c>
      <c r="M349" s="151">
        <f>G349*(1+L349/100)</f>
        <v>0</v>
      </c>
      <c r="N349" s="151">
        <v>0</v>
      </c>
      <c r="O349" s="151">
        <f>ROUND(E349*N349,2)</f>
        <v>0</v>
      </c>
      <c r="P349" s="151">
        <v>0</v>
      </c>
      <c r="Q349" s="151">
        <f>ROUND(E349*P349,2)</f>
        <v>0</v>
      </c>
      <c r="R349" s="151"/>
      <c r="S349" s="151" t="s">
        <v>230</v>
      </c>
      <c r="T349" s="151" t="s">
        <v>231</v>
      </c>
      <c r="U349" s="151">
        <v>0</v>
      </c>
      <c r="V349" s="151">
        <f>ROUND(E349*U349,2)</f>
        <v>0</v>
      </c>
      <c r="W349" s="151"/>
      <c r="X349" s="151" t="s">
        <v>122</v>
      </c>
      <c r="Y349" s="146"/>
      <c r="Z349" s="146"/>
      <c r="AA349" s="146"/>
      <c r="AB349" s="146"/>
      <c r="AC349" s="146"/>
      <c r="AD349" s="146"/>
      <c r="AE349" s="146"/>
      <c r="AF349" s="146"/>
      <c r="AG349" s="146" t="s">
        <v>123</v>
      </c>
      <c r="AH349" s="146"/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outlineLevel="1" x14ac:dyDescent="0.2">
      <c r="A350" s="149"/>
      <c r="B350" s="150"/>
      <c r="C350" s="180" t="s">
        <v>454</v>
      </c>
      <c r="D350" s="152"/>
      <c r="E350" s="153">
        <v>4.5</v>
      </c>
      <c r="F350" s="151"/>
      <c r="G350" s="151"/>
      <c r="H350" s="151"/>
      <c r="I350" s="151"/>
      <c r="J350" s="151"/>
      <c r="K350" s="151"/>
      <c r="L350" s="151"/>
      <c r="M350" s="151"/>
      <c r="N350" s="151"/>
      <c r="O350" s="151"/>
      <c r="P350" s="151"/>
      <c r="Q350" s="151"/>
      <c r="R350" s="151"/>
      <c r="S350" s="151"/>
      <c r="T350" s="151"/>
      <c r="U350" s="151"/>
      <c r="V350" s="151"/>
      <c r="W350" s="151"/>
      <c r="X350" s="151"/>
      <c r="Y350" s="146"/>
      <c r="Z350" s="146"/>
      <c r="AA350" s="146"/>
      <c r="AB350" s="146"/>
      <c r="AC350" s="146"/>
      <c r="AD350" s="146"/>
      <c r="AE350" s="146"/>
      <c r="AF350" s="146"/>
      <c r="AG350" s="146" t="s">
        <v>125</v>
      </c>
      <c r="AH350" s="146">
        <v>0</v>
      </c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1" x14ac:dyDescent="0.2">
      <c r="A351" s="171">
        <v>88</v>
      </c>
      <c r="B351" s="172" t="s">
        <v>455</v>
      </c>
      <c r="C351" s="184" t="s">
        <v>456</v>
      </c>
      <c r="D351" s="173" t="s">
        <v>225</v>
      </c>
      <c r="E351" s="174">
        <v>1</v>
      </c>
      <c r="F351" s="175"/>
      <c r="G351" s="176"/>
      <c r="H351" s="151">
        <v>0</v>
      </c>
      <c r="I351" s="151">
        <f>ROUND(E351*H351,2)</f>
        <v>0</v>
      </c>
      <c r="J351" s="151">
        <v>1000</v>
      </c>
      <c r="K351" s="151">
        <f>ROUND(E351*J351,2)</f>
        <v>1000</v>
      </c>
      <c r="L351" s="151">
        <v>21</v>
      </c>
      <c r="M351" s="151">
        <f>G351*(1+L351/100)</f>
        <v>0</v>
      </c>
      <c r="N351" s="151">
        <v>0</v>
      </c>
      <c r="O351" s="151">
        <f>ROUND(E351*N351,2)</f>
        <v>0</v>
      </c>
      <c r="P351" s="151">
        <v>0</v>
      </c>
      <c r="Q351" s="151">
        <f>ROUND(E351*P351,2)</f>
        <v>0</v>
      </c>
      <c r="R351" s="151"/>
      <c r="S351" s="151" t="s">
        <v>230</v>
      </c>
      <c r="T351" s="151" t="s">
        <v>231</v>
      </c>
      <c r="U351" s="151">
        <v>0</v>
      </c>
      <c r="V351" s="151">
        <f>ROUND(E351*U351,2)</f>
        <v>0</v>
      </c>
      <c r="W351" s="151"/>
      <c r="X351" s="151" t="s">
        <v>122</v>
      </c>
      <c r="Y351" s="146"/>
      <c r="Z351" s="146"/>
      <c r="AA351" s="146"/>
      <c r="AB351" s="146"/>
      <c r="AC351" s="146"/>
      <c r="AD351" s="146"/>
      <c r="AE351" s="146"/>
      <c r="AF351" s="146"/>
      <c r="AG351" s="146" t="s">
        <v>123</v>
      </c>
      <c r="AH351" s="146"/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x14ac:dyDescent="0.2">
      <c r="A352" s="159" t="s">
        <v>115</v>
      </c>
      <c r="B352" s="160" t="s">
        <v>85</v>
      </c>
      <c r="C352" s="178" t="s">
        <v>86</v>
      </c>
      <c r="D352" s="161"/>
      <c r="E352" s="162"/>
      <c r="F352" s="163"/>
      <c r="G352" s="164"/>
      <c r="H352" s="158"/>
      <c r="I352" s="158">
        <f>SUM(I353:I359)</f>
        <v>0</v>
      </c>
      <c r="J352" s="158"/>
      <c r="K352" s="158">
        <f>SUM(K353:K359)</f>
        <v>31694.709999999995</v>
      </c>
      <c r="L352" s="158"/>
      <c r="M352" s="158">
        <f>SUM(M353:M359)</f>
        <v>0</v>
      </c>
      <c r="N352" s="158"/>
      <c r="O352" s="158">
        <f>SUM(O353:O359)</f>
        <v>0</v>
      </c>
      <c r="P352" s="158"/>
      <c r="Q352" s="158">
        <f>SUM(Q353:Q359)</f>
        <v>0</v>
      </c>
      <c r="R352" s="158"/>
      <c r="S352" s="158"/>
      <c r="T352" s="158"/>
      <c r="U352" s="158"/>
      <c r="V352" s="158">
        <f>SUM(V353:V359)</f>
        <v>24.119999999999997</v>
      </c>
      <c r="W352" s="158"/>
      <c r="X352" s="158"/>
      <c r="AG352" t="s">
        <v>116</v>
      </c>
    </row>
    <row r="353" spans="1:60" outlineLevel="1" x14ac:dyDescent="0.2">
      <c r="A353" s="165">
        <v>89</v>
      </c>
      <c r="B353" s="166" t="s">
        <v>457</v>
      </c>
      <c r="C353" s="179" t="s">
        <v>458</v>
      </c>
      <c r="D353" s="167" t="s">
        <v>248</v>
      </c>
      <c r="E353" s="168">
        <v>6.5735299999999999</v>
      </c>
      <c r="F353" s="169"/>
      <c r="G353" s="170"/>
      <c r="H353" s="151">
        <v>0</v>
      </c>
      <c r="I353" s="151">
        <f>ROUND(E353*H353,2)</f>
        <v>0</v>
      </c>
      <c r="J353" s="151">
        <v>1375</v>
      </c>
      <c r="K353" s="151">
        <f>ROUND(E353*J353,2)</f>
        <v>9038.6</v>
      </c>
      <c r="L353" s="151">
        <v>21</v>
      </c>
      <c r="M353" s="151">
        <f>G353*(1+L353/100)</f>
        <v>0</v>
      </c>
      <c r="N353" s="151">
        <v>0</v>
      </c>
      <c r="O353" s="151">
        <f>ROUND(E353*N353,2)</f>
        <v>0</v>
      </c>
      <c r="P353" s="151">
        <v>0</v>
      </c>
      <c r="Q353" s="151">
        <f>ROUND(E353*P353,2)</f>
        <v>0</v>
      </c>
      <c r="R353" s="151"/>
      <c r="S353" s="151" t="s">
        <v>120</v>
      </c>
      <c r="T353" s="151" t="s">
        <v>121</v>
      </c>
      <c r="U353" s="151">
        <v>0</v>
      </c>
      <c r="V353" s="151">
        <f>ROUND(E353*U353,2)</f>
        <v>0</v>
      </c>
      <c r="W353" s="151"/>
      <c r="X353" s="151" t="s">
        <v>122</v>
      </c>
      <c r="Y353" s="146"/>
      <c r="Z353" s="146"/>
      <c r="AA353" s="146"/>
      <c r="AB353" s="146"/>
      <c r="AC353" s="146"/>
      <c r="AD353" s="146"/>
      <c r="AE353" s="146"/>
      <c r="AF353" s="146"/>
      <c r="AG353" s="146" t="s">
        <v>123</v>
      </c>
      <c r="AH353" s="146"/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outlineLevel="1" x14ac:dyDescent="0.2">
      <c r="A354" s="149"/>
      <c r="B354" s="150"/>
      <c r="C354" s="180" t="s">
        <v>459</v>
      </c>
      <c r="D354" s="152"/>
      <c r="E354" s="153">
        <v>6.5735299999999999</v>
      </c>
      <c r="F354" s="151"/>
      <c r="G354" s="151"/>
      <c r="H354" s="151"/>
      <c r="I354" s="151"/>
      <c r="J354" s="151"/>
      <c r="K354" s="151"/>
      <c r="L354" s="151"/>
      <c r="M354" s="151"/>
      <c r="N354" s="151"/>
      <c r="O354" s="151"/>
      <c r="P354" s="151"/>
      <c r="Q354" s="151"/>
      <c r="R354" s="151"/>
      <c r="S354" s="151"/>
      <c r="T354" s="151"/>
      <c r="U354" s="151"/>
      <c r="V354" s="151"/>
      <c r="W354" s="151"/>
      <c r="X354" s="151"/>
      <c r="Y354" s="146"/>
      <c r="Z354" s="146"/>
      <c r="AA354" s="146"/>
      <c r="AB354" s="146"/>
      <c r="AC354" s="146"/>
      <c r="AD354" s="146"/>
      <c r="AE354" s="146"/>
      <c r="AF354" s="146"/>
      <c r="AG354" s="146" t="s">
        <v>125</v>
      </c>
      <c r="AH354" s="146">
        <v>0</v>
      </c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  <c r="BG354" s="146"/>
      <c r="BH354" s="146"/>
    </row>
    <row r="355" spans="1:60" ht="22.5" outlineLevel="1" x14ac:dyDescent="0.2">
      <c r="A355" s="171">
        <v>90</v>
      </c>
      <c r="B355" s="172" t="s">
        <v>460</v>
      </c>
      <c r="C355" s="184" t="s">
        <v>461</v>
      </c>
      <c r="D355" s="173" t="s">
        <v>248</v>
      </c>
      <c r="E355" s="174">
        <v>3.4</v>
      </c>
      <c r="F355" s="175"/>
      <c r="G355" s="176"/>
      <c r="H355" s="151">
        <v>0</v>
      </c>
      <c r="I355" s="151">
        <f>ROUND(E355*H355,2)</f>
        <v>0</v>
      </c>
      <c r="J355" s="151">
        <v>2500</v>
      </c>
      <c r="K355" s="151">
        <f>ROUND(E355*J355,2)</f>
        <v>8500</v>
      </c>
      <c r="L355" s="151">
        <v>21</v>
      </c>
      <c r="M355" s="151">
        <f>G355*(1+L355/100)</f>
        <v>0</v>
      </c>
      <c r="N355" s="151">
        <v>0</v>
      </c>
      <c r="O355" s="151">
        <f>ROUND(E355*N355,2)</f>
        <v>0</v>
      </c>
      <c r="P355" s="151">
        <v>0</v>
      </c>
      <c r="Q355" s="151">
        <f>ROUND(E355*P355,2)</f>
        <v>0</v>
      </c>
      <c r="R355" s="151"/>
      <c r="S355" s="151" t="s">
        <v>120</v>
      </c>
      <c r="T355" s="151" t="s">
        <v>121</v>
      </c>
      <c r="U355" s="151">
        <v>0</v>
      </c>
      <c r="V355" s="151">
        <f>ROUND(E355*U355,2)</f>
        <v>0</v>
      </c>
      <c r="W355" s="151"/>
      <c r="X355" s="151" t="s">
        <v>122</v>
      </c>
      <c r="Y355" s="146"/>
      <c r="Z355" s="146"/>
      <c r="AA355" s="146"/>
      <c r="AB355" s="146"/>
      <c r="AC355" s="146"/>
      <c r="AD355" s="146"/>
      <c r="AE355" s="146"/>
      <c r="AF355" s="146"/>
      <c r="AG355" s="146" t="s">
        <v>123</v>
      </c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  <c r="BG355" s="146"/>
      <c r="BH355" s="146"/>
    </row>
    <row r="356" spans="1:60" outlineLevel="1" x14ac:dyDescent="0.2">
      <c r="A356" s="165">
        <v>91</v>
      </c>
      <c r="B356" s="166" t="s">
        <v>462</v>
      </c>
      <c r="C356" s="179" t="s">
        <v>463</v>
      </c>
      <c r="D356" s="167" t="s">
        <v>248</v>
      </c>
      <c r="E356" s="168">
        <v>16.84449</v>
      </c>
      <c r="F356" s="169"/>
      <c r="G356" s="170"/>
      <c r="H356" s="151">
        <v>0</v>
      </c>
      <c r="I356" s="151">
        <f>ROUND(E356*H356,2)</f>
        <v>0</v>
      </c>
      <c r="J356" s="151">
        <v>226</v>
      </c>
      <c r="K356" s="151">
        <f>ROUND(E356*J356,2)</f>
        <v>3806.85</v>
      </c>
      <c r="L356" s="151">
        <v>21</v>
      </c>
      <c r="M356" s="151">
        <f>G356*(1+L356/100)</f>
        <v>0</v>
      </c>
      <c r="N356" s="151">
        <v>0</v>
      </c>
      <c r="O356" s="151">
        <f>ROUND(E356*N356,2)</f>
        <v>0</v>
      </c>
      <c r="P356" s="151">
        <v>0</v>
      </c>
      <c r="Q356" s="151">
        <f>ROUND(E356*P356,2)</f>
        <v>0</v>
      </c>
      <c r="R356" s="151"/>
      <c r="S356" s="151" t="s">
        <v>120</v>
      </c>
      <c r="T356" s="151" t="s">
        <v>121</v>
      </c>
      <c r="U356" s="151">
        <v>0.49</v>
      </c>
      <c r="V356" s="151">
        <f>ROUND(E356*U356,2)</f>
        <v>8.25</v>
      </c>
      <c r="W356" s="151"/>
      <c r="X356" s="151" t="s">
        <v>464</v>
      </c>
      <c r="Y356" s="146"/>
      <c r="Z356" s="146"/>
      <c r="AA356" s="146"/>
      <c r="AB356" s="146"/>
      <c r="AC356" s="146"/>
      <c r="AD356" s="146"/>
      <c r="AE356" s="146"/>
      <c r="AF356" s="146"/>
      <c r="AG356" s="146" t="s">
        <v>465</v>
      </c>
      <c r="AH356" s="146"/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  <c r="BG356" s="146"/>
      <c r="BH356" s="146"/>
    </row>
    <row r="357" spans="1:60" outlineLevel="1" x14ac:dyDescent="0.2">
      <c r="A357" s="149"/>
      <c r="B357" s="150"/>
      <c r="C357" s="244" t="s">
        <v>466</v>
      </c>
      <c r="D357" s="245"/>
      <c r="E357" s="245"/>
      <c r="F357" s="245"/>
      <c r="G357" s="245"/>
      <c r="H357" s="151"/>
      <c r="I357" s="151"/>
      <c r="J357" s="151"/>
      <c r="K357" s="151"/>
      <c r="L357" s="151"/>
      <c r="M357" s="151"/>
      <c r="N357" s="151"/>
      <c r="O357" s="151"/>
      <c r="P357" s="151"/>
      <c r="Q357" s="151"/>
      <c r="R357" s="151"/>
      <c r="S357" s="151"/>
      <c r="T357" s="151"/>
      <c r="U357" s="151"/>
      <c r="V357" s="151"/>
      <c r="W357" s="151"/>
      <c r="X357" s="151"/>
      <c r="Y357" s="146"/>
      <c r="Z357" s="146"/>
      <c r="AA357" s="146"/>
      <c r="AB357" s="146"/>
      <c r="AC357" s="146"/>
      <c r="AD357" s="146"/>
      <c r="AE357" s="146"/>
      <c r="AF357" s="146"/>
      <c r="AG357" s="146" t="s">
        <v>172</v>
      </c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outlineLevel="1" x14ac:dyDescent="0.2">
      <c r="A358" s="171">
        <v>92</v>
      </c>
      <c r="B358" s="172" t="s">
        <v>467</v>
      </c>
      <c r="C358" s="184" t="s">
        <v>468</v>
      </c>
      <c r="D358" s="173" t="s">
        <v>248</v>
      </c>
      <c r="E358" s="174">
        <v>320.04527000000002</v>
      </c>
      <c r="F358" s="175"/>
      <c r="G358" s="176"/>
      <c r="H358" s="151">
        <v>0</v>
      </c>
      <c r="I358" s="151">
        <f>ROUND(E358*H358,2)</f>
        <v>0</v>
      </c>
      <c r="J358" s="151">
        <v>15.6</v>
      </c>
      <c r="K358" s="151">
        <f>ROUND(E358*J358,2)</f>
        <v>4992.71</v>
      </c>
      <c r="L358" s="151">
        <v>21</v>
      </c>
      <c r="M358" s="151">
        <f>G358*(1+L358/100)</f>
        <v>0</v>
      </c>
      <c r="N358" s="151">
        <v>0</v>
      </c>
      <c r="O358" s="151">
        <f>ROUND(E358*N358,2)</f>
        <v>0</v>
      </c>
      <c r="P358" s="151">
        <v>0</v>
      </c>
      <c r="Q358" s="151">
        <f>ROUND(E358*P358,2)</f>
        <v>0</v>
      </c>
      <c r="R358" s="151"/>
      <c r="S358" s="151" t="s">
        <v>120</v>
      </c>
      <c r="T358" s="151" t="s">
        <v>121</v>
      </c>
      <c r="U358" s="151">
        <v>0</v>
      </c>
      <c r="V358" s="151">
        <f>ROUND(E358*U358,2)</f>
        <v>0</v>
      </c>
      <c r="W358" s="151"/>
      <c r="X358" s="151" t="s">
        <v>464</v>
      </c>
      <c r="Y358" s="146"/>
      <c r="Z358" s="146"/>
      <c r="AA358" s="146"/>
      <c r="AB358" s="146"/>
      <c r="AC358" s="146"/>
      <c r="AD358" s="146"/>
      <c r="AE358" s="146"/>
      <c r="AF358" s="146"/>
      <c r="AG358" s="146" t="s">
        <v>465</v>
      </c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outlineLevel="1" x14ac:dyDescent="0.2">
      <c r="A359" s="171">
        <v>93</v>
      </c>
      <c r="B359" s="172" t="s">
        <v>469</v>
      </c>
      <c r="C359" s="184" t="s">
        <v>470</v>
      </c>
      <c r="D359" s="173" t="s">
        <v>248</v>
      </c>
      <c r="E359" s="174">
        <v>16.84449</v>
      </c>
      <c r="F359" s="175"/>
      <c r="G359" s="176"/>
      <c r="H359" s="151">
        <v>0</v>
      </c>
      <c r="I359" s="151">
        <f>ROUND(E359*H359,2)</f>
        <v>0</v>
      </c>
      <c r="J359" s="151">
        <v>318</v>
      </c>
      <c r="K359" s="151">
        <f>ROUND(E359*J359,2)</f>
        <v>5356.55</v>
      </c>
      <c r="L359" s="151">
        <v>21</v>
      </c>
      <c r="M359" s="151">
        <f>G359*(1+L359/100)</f>
        <v>0</v>
      </c>
      <c r="N359" s="151">
        <v>0</v>
      </c>
      <c r="O359" s="151">
        <f>ROUND(E359*N359,2)</f>
        <v>0</v>
      </c>
      <c r="P359" s="151">
        <v>0</v>
      </c>
      <c r="Q359" s="151">
        <f>ROUND(E359*P359,2)</f>
        <v>0</v>
      </c>
      <c r="R359" s="151"/>
      <c r="S359" s="151" t="s">
        <v>120</v>
      </c>
      <c r="T359" s="151" t="s">
        <v>121</v>
      </c>
      <c r="U359" s="151">
        <v>0.94199999999999995</v>
      </c>
      <c r="V359" s="151">
        <f>ROUND(E359*U359,2)</f>
        <v>15.87</v>
      </c>
      <c r="W359" s="151"/>
      <c r="X359" s="151" t="s">
        <v>464</v>
      </c>
      <c r="Y359" s="146"/>
      <c r="Z359" s="146"/>
      <c r="AA359" s="146"/>
      <c r="AB359" s="146"/>
      <c r="AC359" s="146"/>
      <c r="AD359" s="146"/>
      <c r="AE359" s="146"/>
      <c r="AF359" s="146"/>
      <c r="AG359" s="146" t="s">
        <v>465</v>
      </c>
      <c r="AH359" s="146"/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  <c r="BG359" s="146"/>
      <c r="BH359" s="146"/>
    </row>
    <row r="360" spans="1:60" x14ac:dyDescent="0.2">
      <c r="A360" s="159" t="s">
        <v>115</v>
      </c>
      <c r="B360" s="160" t="s">
        <v>88</v>
      </c>
      <c r="C360" s="178" t="s">
        <v>30</v>
      </c>
      <c r="D360" s="161"/>
      <c r="E360" s="162"/>
      <c r="F360" s="163"/>
      <c r="G360" s="164"/>
      <c r="H360" s="158"/>
      <c r="I360" s="158">
        <f>SUM(I361:I367)</f>
        <v>0</v>
      </c>
      <c r="J360" s="158"/>
      <c r="K360" s="158">
        <f>SUM(K361:K367)</f>
        <v>108011.32</v>
      </c>
      <c r="L360" s="158"/>
      <c r="M360" s="158">
        <f>SUM(M361:M367)</f>
        <v>0</v>
      </c>
      <c r="N360" s="158"/>
      <c r="O360" s="158">
        <f>SUM(O361:O367)</f>
        <v>0</v>
      </c>
      <c r="P360" s="158"/>
      <c r="Q360" s="158">
        <f>SUM(Q361:Q367)</f>
        <v>0</v>
      </c>
      <c r="R360" s="158"/>
      <c r="S360" s="158"/>
      <c r="T360" s="158"/>
      <c r="U360" s="158"/>
      <c r="V360" s="158">
        <f>SUM(V361:V367)</f>
        <v>0</v>
      </c>
      <c r="W360" s="158"/>
      <c r="X360" s="158"/>
      <c r="AG360" t="s">
        <v>116</v>
      </c>
    </row>
    <row r="361" spans="1:60" ht="22.5" outlineLevel="1" x14ac:dyDescent="0.2">
      <c r="A361" s="171">
        <v>94</v>
      </c>
      <c r="B361" s="172" t="s">
        <v>471</v>
      </c>
      <c r="C361" s="184" t="s">
        <v>472</v>
      </c>
      <c r="D361" s="173" t="s">
        <v>473</v>
      </c>
      <c r="E361" s="174">
        <v>1</v>
      </c>
      <c r="F361" s="175"/>
      <c r="G361" s="176"/>
      <c r="H361" s="151">
        <v>0</v>
      </c>
      <c r="I361" s="151">
        <f>ROUND(E361*H361,2)</f>
        <v>0</v>
      </c>
      <c r="J361" s="151">
        <v>50000</v>
      </c>
      <c r="K361" s="151">
        <f>ROUND(E361*J361,2)</f>
        <v>50000</v>
      </c>
      <c r="L361" s="151">
        <v>21</v>
      </c>
      <c r="M361" s="151">
        <f>G361*(1+L361/100)</f>
        <v>0</v>
      </c>
      <c r="N361" s="151">
        <v>0</v>
      </c>
      <c r="O361" s="151">
        <f>ROUND(E361*N361,2)</f>
        <v>0</v>
      </c>
      <c r="P361" s="151">
        <v>0</v>
      </c>
      <c r="Q361" s="151">
        <f>ROUND(E361*P361,2)</f>
        <v>0</v>
      </c>
      <c r="R361" s="151"/>
      <c r="S361" s="151" t="s">
        <v>230</v>
      </c>
      <c r="T361" s="151" t="s">
        <v>231</v>
      </c>
      <c r="U361" s="151">
        <v>0</v>
      </c>
      <c r="V361" s="151">
        <f>ROUND(E361*U361,2)</f>
        <v>0</v>
      </c>
      <c r="W361" s="151"/>
      <c r="X361" s="151" t="s">
        <v>122</v>
      </c>
      <c r="Y361" s="146"/>
      <c r="Z361" s="146"/>
      <c r="AA361" s="146"/>
      <c r="AB361" s="146"/>
      <c r="AC361" s="146"/>
      <c r="AD361" s="146"/>
      <c r="AE361" s="146"/>
      <c r="AF361" s="146"/>
      <c r="AG361" s="146" t="s">
        <v>123</v>
      </c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  <c r="BG361" s="146"/>
      <c r="BH361" s="146"/>
    </row>
    <row r="362" spans="1:60" outlineLevel="1" x14ac:dyDescent="0.2">
      <c r="A362" s="165">
        <v>95</v>
      </c>
      <c r="B362" s="166" t="s">
        <v>474</v>
      </c>
      <c r="C362" s="179" t="s">
        <v>475</v>
      </c>
      <c r="D362" s="167" t="s">
        <v>476</v>
      </c>
      <c r="E362" s="168">
        <v>1</v>
      </c>
      <c r="F362" s="169"/>
      <c r="G362" s="170"/>
      <c r="H362" s="151">
        <v>0</v>
      </c>
      <c r="I362" s="151">
        <f>ROUND(E362*H362,2)</f>
        <v>0</v>
      </c>
      <c r="J362" s="151">
        <v>23011.32</v>
      </c>
      <c r="K362" s="151">
        <f>ROUND(E362*J362,2)</f>
        <v>23011.32</v>
      </c>
      <c r="L362" s="151">
        <v>21</v>
      </c>
      <c r="M362" s="151">
        <f>G362*(1+L362/100)</f>
        <v>0</v>
      </c>
      <c r="N362" s="151">
        <v>0</v>
      </c>
      <c r="O362" s="151">
        <f>ROUND(E362*N362,2)</f>
        <v>0</v>
      </c>
      <c r="P362" s="151">
        <v>0</v>
      </c>
      <c r="Q362" s="151">
        <f>ROUND(E362*P362,2)</f>
        <v>0</v>
      </c>
      <c r="R362" s="151"/>
      <c r="S362" s="151" t="s">
        <v>120</v>
      </c>
      <c r="T362" s="151" t="s">
        <v>231</v>
      </c>
      <c r="U362" s="151">
        <v>0</v>
      </c>
      <c r="V362" s="151">
        <f>ROUND(E362*U362,2)</f>
        <v>0</v>
      </c>
      <c r="W362" s="151"/>
      <c r="X362" s="151" t="s">
        <v>477</v>
      </c>
      <c r="Y362" s="146"/>
      <c r="Z362" s="146"/>
      <c r="AA362" s="146"/>
      <c r="AB362" s="146"/>
      <c r="AC362" s="146"/>
      <c r="AD362" s="146"/>
      <c r="AE362" s="146"/>
      <c r="AF362" s="146"/>
      <c r="AG362" s="146" t="s">
        <v>478</v>
      </c>
      <c r="AH362" s="146"/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outlineLevel="1" x14ac:dyDescent="0.2">
      <c r="A363" s="149"/>
      <c r="B363" s="150"/>
      <c r="C363" s="244" t="s">
        <v>479</v>
      </c>
      <c r="D363" s="245"/>
      <c r="E363" s="245"/>
      <c r="F363" s="245"/>
      <c r="G363" s="245"/>
      <c r="H363" s="151"/>
      <c r="I363" s="151"/>
      <c r="J363" s="151"/>
      <c r="K363" s="151"/>
      <c r="L363" s="151"/>
      <c r="M363" s="151"/>
      <c r="N363" s="151"/>
      <c r="O363" s="151"/>
      <c r="P363" s="151"/>
      <c r="Q363" s="151"/>
      <c r="R363" s="151"/>
      <c r="S363" s="151"/>
      <c r="T363" s="151"/>
      <c r="U363" s="151"/>
      <c r="V363" s="151"/>
      <c r="W363" s="151"/>
      <c r="X363" s="151"/>
      <c r="Y363" s="146"/>
      <c r="Z363" s="146"/>
      <c r="AA363" s="146"/>
      <c r="AB363" s="146"/>
      <c r="AC363" s="146"/>
      <c r="AD363" s="146"/>
      <c r="AE363" s="146"/>
      <c r="AF363" s="146"/>
      <c r="AG363" s="146" t="s">
        <v>172</v>
      </c>
      <c r="AH363" s="146"/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ht="22.5" outlineLevel="1" x14ac:dyDescent="0.2">
      <c r="A364" s="165">
        <v>96</v>
      </c>
      <c r="B364" s="166" t="s">
        <v>480</v>
      </c>
      <c r="C364" s="179" t="s">
        <v>481</v>
      </c>
      <c r="D364" s="167" t="s">
        <v>476</v>
      </c>
      <c r="E364" s="168">
        <v>1</v>
      </c>
      <c r="F364" s="169"/>
      <c r="G364" s="170"/>
      <c r="H364" s="151">
        <v>0</v>
      </c>
      <c r="I364" s="151">
        <f>ROUND(E364*H364,2)</f>
        <v>0</v>
      </c>
      <c r="J364" s="151">
        <v>20000</v>
      </c>
      <c r="K364" s="151">
        <f>ROUND(E364*J364,2)</f>
        <v>20000</v>
      </c>
      <c r="L364" s="151">
        <v>21</v>
      </c>
      <c r="M364" s="151">
        <f>G364*(1+L364/100)</f>
        <v>0</v>
      </c>
      <c r="N364" s="151">
        <v>0</v>
      </c>
      <c r="O364" s="151">
        <f>ROUND(E364*N364,2)</f>
        <v>0</v>
      </c>
      <c r="P364" s="151">
        <v>0</v>
      </c>
      <c r="Q364" s="151">
        <f>ROUND(E364*P364,2)</f>
        <v>0</v>
      </c>
      <c r="R364" s="151"/>
      <c r="S364" s="151" t="s">
        <v>120</v>
      </c>
      <c r="T364" s="151" t="s">
        <v>231</v>
      </c>
      <c r="U364" s="151">
        <v>0</v>
      </c>
      <c r="V364" s="151">
        <f>ROUND(E364*U364,2)</f>
        <v>0</v>
      </c>
      <c r="W364" s="151"/>
      <c r="X364" s="151" t="s">
        <v>477</v>
      </c>
      <c r="Y364" s="146"/>
      <c r="Z364" s="146"/>
      <c r="AA364" s="146"/>
      <c r="AB364" s="146"/>
      <c r="AC364" s="146"/>
      <c r="AD364" s="146"/>
      <c r="AE364" s="146"/>
      <c r="AF364" s="146"/>
      <c r="AG364" s="146" t="s">
        <v>482</v>
      </c>
      <c r="AH364" s="146"/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  <c r="BG364" s="146"/>
      <c r="BH364" s="146"/>
    </row>
    <row r="365" spans="1:60" ht="45" outlineLevel="1" x14ac:dyDescent="0.2">
      <c r="A365" s="149"/>
      <c r="B365" s="150"/>
      <c r="C365" s="244" t="s">
        <v>483</v>
      </c>
      <c r="D365" s="245"/>
      <c r="E365" s="245"/>
      <c r="F365" s="245"/>
      <c r="G365" s="245"/>
      <c r="H365" s="151"/>
      <c r="I365" s="151"/>
      <c r="J365" s="151"/>
      <c r="K365" s="151"/>
      <c r="L365" s="151"/>
      <c r="M365" s="151"/>
      <c r="N365" s="151"/>
      <c r="O365" s="151"/>
      <c r="P365" s="151"/>
      <c r="Q365" s="151"/>
      <c r="R365" s="151"/>
      <c r="S365" s="151"/>
      <c r="T365" s="151"/>
      <c r="U365" s="151"/>
      <c r="V365" s="151"/>
      <c r="W365" s="151"/>
      <c r="X365" s="151"/>
      <c r="Y365" s="146"/>
      <c r="Z365" s="146"/>
      <c r="AA365" s="146"/>
      <c r="AB365" s="146"/>
      <c r="AC365" s="146"/>
      <c r="AD365" s="146"/>
      <c r="AE365" s="146"/>
      <c r="AF365" s="146"/>
      <c r="AG365" s="146" t="s">
        <v>172</v>
      </c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77" t="str">
        <f>C365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65" s="146"/>
      <c r="BC365" s="146"/>
      <c r="BD365" s="146"/>
      <c r="BE365" s="146"/>
      <c r="BF365" s="146"/>
      <c r="BG365" s="146"/>
      <c r="BH365" s="146"/>
    </row>
    <row r="366" spans="1:60" outlineLevel="1" x14ac:dyDescent="0.2">
      <c r="A366" s="165">
        <v>97</v>
      </c>
      <c r="B366" s="166" t="s">
        <v>484</v>
      </c>
      <c r="C366" s="179" t="s">
        <v>485</v>
      </c>
      <c r="D366" s="167" t="s">
        <v>476</v>
      </c>
      <c r="E366" s="168">
        <v>1</v>
      </c>
      <c r="F366" s="169"/>
      <c r="G366" s="170"/>
      <c r="H366" s="151">
        <v>0</v>
      </c>
      <c r="I366" s="151">
        <f>ROUND(E366*H366,2)</f>
        <v>0</v>
      </c>
      <c r="J366" s="151">
        <v>15000</v>
      </c>
      <c r="K366" s="151">
        <f>ROUND(E366*J366,2)</f>
        <v>15000</v>
      </c>
      <c r="L366" s="151">
        <v>21</v>
      </c>
      <c r="M366" s="151">
        <f>G366*(1+L366/100)</f>
        <v>0</v>
      </c>
      <c r="N366" s="151">
        <v>0</v>
      </c>
      <c r="O366" s="151">
        <f>ROUND(E366*N366,2)</f>
        <v>0</v>
      </c>
      <c r="P366" s="151">
        <v>0</v>
      </c>
      <c r="Q366" s="151">
        <f>ROUND(E366*P366,2)</f>
        <v>0</v>
      </c>
      <c r="R366" s="151"/>
      <c r="S366" s="151" t="s">
        <v>120</v>
      </c>
      <c r="T366" s="151" t="s">
        <v>231</v>
      </c>
      <c r="U366" s="151">
        <v>0</v>
      </c>
      <c r="V366" s="151">
        <f>ROUND(E366*U366,2)</f>
        <v>0</v>
      </c>
      <c r="W366" s="151"/>
      <c r="X366" s="151" t="s">
        <v>477</v>
      </c>
      <c r="Y366" s="146"/>
      <c r="Z366" s="146"/>
      <c r="AA366" s="146"/>
      <c r="AB366" s="146"/>
      <c r="AC366" s="146"/>
      <c r="AD366" s="146"/>
      <c r="AE366" s="146"/>
      <c r="AF366" s="146"/>
      <c r="AG366" s="146" t="s">
        <v>482</v>
      </c>
      <c r="AH366" s="146"/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ht="22.5" outlineLevel="1" x14ac:dyDescent="0.2">
      <c r="A367" s="149"/>
      <c r="B367" s="150"/>
      <c r="C367" s="244" t="s">
        <v>486</v>
      </c>
      <c r="D367" s="245"/>
      <c r="E367" s="245"/>
      <c r="F367" s="245"/>
      <c r="G367" s="245"/>
      <c r="H367" s="151"/>
      <c r="I367" s="151"/>
      <c r="J367" s="151"/>
      <c r="K367" s="151"/>
      <c r="L367" s="151"/>
      <c r="M367" s="151"/>
      <c r="N367" s="151"/>
      <c r="O367" s="151"/>
      <c r="P367" s="151"/>
      <c r="Q367" s="151"/>
      <c r="R367" s="151"/>
      <c r="S367" s="151"/>
      <c r="T367" s="151"/>
      <c r="U367" s="151"/>
      <c r="V367" s="151"/>
      <c r="W367" s="151"/>
      <c r="X367" s="151"/>
      <c r="Y367" s="146"/>
      <c r="Z367" s="146"/>
      <c r="AA367" s="146"/>
      <c r="AB367" s="146"/>
      <c r="AC367" s="146"/>
      <c r="AD367" s="146"/>
      <c r="AE367" s="146"/>
      <c r="AF367" s="146"/>
      <c r="AG367" s="146" t="s">
        <v>172</v>
      </c>
      <c r="AH367" s="146"/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77" t="str">
        <f>C367</f>
        <v>Náklady na vyhotovení dokumentace skutečného provedení stavby a její předání objednateli v požadované formě a požadovaném počtu.</v>
      </c>
      <c r="BB367" s="146"/>
      <c r="BC367" s="146"/>
      <c r="BD367" s="146"/>
      <c r="BE367" s="146"/>
      <c r="BF367" s="146"/>
      <c r="BG367" s="146"/>
      <c r="BH367" s="146"/>
    </row>
    <row r="368" spans="1:60" x14ac:dyDescent="0.2">
      <c r="A368" s="3"/>
      <c r="B368" s="4"/>
      <c r="C368" s="185"/>
      <c r="D368" s="6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AE368">
        <v>15</v>
      </c>
      <c r="AF368">
        <v>21</v>
      </c>
      <c r="AG368" t="s">
        <v>102</v>
      </c>
    </row>
    <row r="369" spans="3:33" x14ac:dyDescent="0.2">
      <c r="C369" s="186"/>
      <c r="D369" s="10"/>
      <c r="AG369" t="s">
        <v>487</v>
      </c>
    </row>
    <row r="370" spans="3:33" x14ac:dyDescent="0.2">
      <c r="D370" s="10"/>
    </row>
    <row r="371" spans="3:33" x14ac:dyDescent="0.2">
      <c r="D371" s="10"/>
    </row>
    <row r="372" spans="3:33" x14ac:dyDescent="0.2">
      <c r="D372" s="10"/>
    </row>
    <row r="373" spans="3:33" x14ac:dyDescent="0.2">
      <c r="D373" s="10"/>
    </row>
    <row r="374" spans="3:33" x14ac:dyDescent="0.2">
      <c r="D374" s="10"/>
    </row>
    <row r="375" spans="3:33" x14ac:dyDescent="0.2">
      <c r="D375" s="10"/>
    </row>
    <row r="376" spans="3:33" x14ac:dyDescent="0.2">
      <c r="D376" s="10"/>
    </row>
    <row r="377" spans="3:33" x14ac:dyDescent="0.2">
      <c r="D377" s="10"/>
    </row>
    <row r="378" spans="3:33" x14ac:dyDescent="0.2">
      <c r="D378" s="10"/>
    </row>
    <row r="379" spans="3:33" x14ac:dyDescent="0.2">
      <c r="D379" s="10"/>
    </row>
    <row r="380" spans="3:33" x14ac:dyDescent="0.2">
      <c r="D380" s="10"/>
    </row>
    <row r="381" spans="3:33" x14ac:dyDescent="0.2">
      <c r="D381" s="10"/>
    </row>
    <row r="382" spans="3:33" x14ac:dyDescent="0.2">
      <c r="D382" s="10"/>
    </row>
    <row r="383" spans="3:33" x14ac:dyDescent="0.2">
      <c r="D383" s="10"/>
    </row>
    <row r="384" spans="3:33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0">
    <mergeCell ref="C221:G221"/>
    <mergeCell ref="A1:G1"/>
    <mergeCell ref="C2:G2"/>
    <mergeCell ref="C3:G3"/>
    <mergeCell ref="C4:G4"/>
    <mergeCell ref="C51:G51"/>
    <mergeCell ref="C96:G96"/>
    <mergeCell ref="C204:G204"/>
    <mergeCell ref="C207:G207"/>
    <mergeCell ref="C212:G212"/>
    <mergeCell ref="C215:G215"/>
    <mergeCell ref="C218:G218"/>
    <mergeCell ref="C365:G365"/>
    <mergeCell ref="C367:G367"/>
    <mergeCell ref="C224:G224"/>
    <mergeCell ref="C232:G232"/>
    <mergeCell ref="C262:G262"/>
    <mergeCell ref="C302:G302"/>
    <mergeCell ref="C357:G357"/>
    <mergeCell ref="C363:G36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D.1.1 Pol'!Názvy_tisku</vt:lpstr>
      <vt:lpstr>oadresa</vt:lpstr>
      <vt:lpstr>Stavba!Objednatel</vt:lpstr>
      <vt:lpstr>Stavba!Objekt</vt:lpstr>
      <vt:lpstr>'SO01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Churý</dc:creator>
  <cp:lastModifiedBy>Lenka</cp:lastModifiedBy>
  <cp:lastPrinted>2019-03-19T12:27:02Z</cp:lastPrinted>
  <dcterms:created xsi:type="dcterms:W3CDTF">2009-04-08T07:15:50Z</dcterms:created>
  <dcterms:modified xsi:type="dcterms:W3CDTF">2021-09-13T17:01:07Z</dcterms:modified>
</cp:coreProperties>
</file>