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kzuz-my.sharepoint.com/personal/60672_ukzuz_cz/Documents/HO/ROK 2024/Základní chemikálie 2024 - 2026/"/>
    </mc:Choice>
  </mc:AlternateContent>
  <xr:revisionPtr revIDLastSave="3" documentId="8_{98FAB744-B14C-4BB2-BBE8-36E92C8725D9}" xr6:coauthVersionLast="47" xr6:coauthVersionMax="47" xr10:uidLastSave="{E50DC183-ADA1-4738-9744-57EAC7FDEA30}"/>
  <bookViews>
    <workbookView xWindow="-120" yWindow="-120" windowWidth="29040" windowHeight="17520" xr2:uid="{E1729A7B-D7CB-4831-A2E0-CE995B3D7927}"/>
  </bookViews>
  <sheets>
    <sheet name="VZ - Zákl. druhy chemikálií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0" i="1" l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K31" i="1" s="1"/>
  <c r="I32" i="1"/>
  <c r="I33" i="1"/>
  <c r="K33" i="1" s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K63" i="1" s="1"/>
  <c r="I9" i="1"/>
  <c r="K30" i="1"/>
  <c r="K32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16" i="1"/>
  <c r="K17" i="1"/>
  <c r="K18" i="1"/>
  <c r="K19" i="1"/>
  <c r="K20" i="1"/>
  <c r="K21" i="1"/>
  <c r="K22" i="1"/>
  <c r="K23" i="1"/>
  <c r="K24" i="1"/>
  <c r="K25" i="1"/>
  <c r="K14" i="1"/>
  <c r="K15" i="1"/>
  <c r="E71" i="1" l="1"/>
  <c r="E72" i="1" s="1"/>
  <c r="K29" i="1"/>
  <c r="K28" i="1"/>
  <c r="K27" i="1"/>
  <c r="K26" i="1"/>
  <c r="K13" i="1"/>
  <c r="K12" i="1"/>
  <c r="K11" i="1"/>
  <c r="K10" i="1"/>
  <c r="K9" i="1"/>
  <c r="K64" i="1" l="1"/>
  <c r="D71" i="1" l="1"/>
  <c r="D7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Ing.Jana Martináková</author>
    <author>Martináková Jana</author>
  </authors>
  <commentList>
    <comment ref="D8" authorId="0" shapeId="0" xr:uid="{15BC84EA-EDA0-4550-A077-3398B62E2006}">
      <text>
        <r>
          <rPr>
            <b/>
            <u/>
            <sz val="8"/>
            <color indexed="81"/>
            <rFont val="Tahoma"/>
            <family val="2"/>
            <charset val="238"/>
          </rPr>
          <t>Předpokládaný odběr</t>
        </r>
        <r>
          <rPr>
            <b/>
            <sz val="8"/>
            <color indexed="81"/>
            <rFont val="Tahoma"/>
            <family val="2"/>
            <charset val="238"/>
          </rPr>
          <t xml:space="preserve"> udává předpokládaný počet l/kg odebraných v daném roce. U balení standardně nabízených nebo odebíraných v menších objemech než je l/kg je uveden patřičný objem přepočtený na l/kg … např.  pol. č. 9 ... balení 0,5 kg, běžně jsou odebírány 4 balení, tj. hodnota 4*0,5 = předpokládaný odběr je 2 kg.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G8" authorId="1" shapeId="0" xr:uid="{E12104C9-7B87-4F02-8DD1-36C3850E844F}">
      <text>
        <r>
          <rPr>
            <b/>
            <sz val="8"/>
            <color indexed="81"/>
            <rFont val="Tahoma"/>
            <family val="2"/>
            <charset val="238"/>
          </rPr>
          <t xml:space="preserve">Z důvodu </t>
        </r>
        <r>
          <rPr>
            <b/>
            <u/>
            <sz val="8"/>
            <color indexed="81"/>
            <rFont val="Tahoma"/>
            <family val="2"/>
            <charset val="238"/>
          </rPr>
          <t>zachování funkčnosti vzorce</t>
        </r>
        <r>
          <rPr>
            <b/>
            <sz val="8"/>
            <color indexed="81"/>
            <rFont val="Tahoma"/>
            <family val="2"/>
            <charset val="238"/>
          </rPr>
          <t xml:space="preserve"> je nutné, abyste </t>
        </r>
        <r>
          <rPr>
            <b/>
            <u/>
            <sz val="8"/>
            <color indexed="81"/>
            <rFont val="Tahoma"/>
            <family val="2"/>
            <charset val="238"/>
          </rPr>
          <t xml:space="preserve">velikost balení </t>
        </r>
        <r>
          <rPr>
            <b/>
            <sz val="8"/>
            <color indexed="81"/>
            <rFont val="Tahoma"/>
            <family val="2"/>
            <charset val="238"/>
          </rPr>
          <t xml:space="preserve">uváděli v l/kg. Pokud je produkt ve vašem sortimentu standardně nabízený v menší množství, např. 500 g … uvedete 0,5 
</t>
        </r>
      </text>
    </comment>
  </commentList>
</comments>
</file>

<file path=xl/sharedStrings.xml><?xml version="1.0" encoding="utf-8"?>
<sst xmlns="http://schemas.openxmlformats.org/spreadsheetml/2006/main" count="186" uniqueCount="136">
  <si>
    <t xml:space="preserve">VYPLŇUJTE JEN ZELEZNĚ PODBARVENÁ POLÍČKA, </t>
  </si>
  <si>
    <t>nevyplněné řádky (nenabízené položky) nemažte, pouze do sloupce G (velikost balení) napište "1".</t>
  </si>
  <si>
    <t xml:space="preserve">Položka č. </t>
  </si>
  <si>
    <t>Název chemikálie</t>
  </si>
  <si>
    <t>Požadovaná velikost balení v l/kg</t>
  </si>
  <si>
    <t xml:space="preserve">Katalogové číslo </t>
  </si>
  <si>
    <t>Velikost balení (l/kg)</t>
  </si>
  <si>
    <t>Poznámka</t>
  </si>
  <si>
    <t>1.</t>
  </si>
  <si>
    <t xml:space="preserve">aceton p.a. </t>
  </si>
  <si>
    <t>l</t>
  </si>
  <si>
    <t>2.</t>
  </si>
  <si>
    <t>acetonitril p.a.</t>
  </si>
  <si>
    <t>5.</t>
  </si>
  <si>
    <t>citronan sodný dihydrát p.a.</t>
  </si>
  <si>
    <t>kg</t>
  </si>
  <si>
    <t>6.</t>
  </si>
  <si>
    <t>cyklohexan p.a.</t>
  </si>
  <si>
    <t>7.</t>
  </si>
  <si>
    <t>diethyleter p.a.</t>
  </si>
  <si>
    <t>8.</t>
  </si>
  <si>
    <t>diethyleter stabilizovaný p.a.</t>
  </si>
  <si>
    <t>0,5 kg</t>
  </si>
  <si>
    <t>12.</t>
  </si>
  <si>
    <t>dichlormethan p.a.</t>
  </si>
  <si>
    <t>14.</t>
  </si>
  <si>
    <t xml:space="preserve">dusičnan amonný p.a. </t>
  </si>
  <si>
    <t>16.</t>
  </si>
  <si>
    <t>ethyl-acetát p.a.</t>
  </si>
  <si>
    <t>18.</t>
  </si>
  <si>
    <t xml:space="preserve">fluorid amonný p.a. </t>
  </si>
  <si>
    <t>19.</t>
  </si>
  <si>
    <t>glycerin bezvodý</t>
  </si>
  <si>
    <t>hexan p.a.</t>
  </si>
  <si>
    <t>21.</t>
  </si>
  <si>
    <t>28.</t>
  </si>
  <si>
    <t>hydroxid sodný perly č.</t>
  </si>
  <si>
    <t>29.</t>
  </si>
  <si>
    <t>hydroxid sodný perly p.a.</t>
  </si>
  <si>
    <t>31.</t>
  </si>
  <si>
    <t xml:space="preserve">chlorid barnatý dihydrát p.a. </t>
  </si>
  <si>
    <t>33.</t>
  </si>
  <si>
    <t>chlorid draselný p.a.</t>
  </si>
  <si>
    <t>34.</t>
  </si>
  <si>
    <t>chlorid hořečnatý hexahydrát p.a.</t>
  </si>
  <si>
    <t>35.</t>
  </si>
  <si>
    <t>chlorid sodný p.a.</t>
  </si>
  <si>
    <t>36.</t>
  </si>
  <si>
    <t>chlorid vápenatý dihydrát p.a.</t>
  </si>
  <si>
    <t>37.</t>
  </si>
  <si>
    <t xml:space="preserve">chlornan sodný roztok tech. </t>
  </si>
  <si>
    <t>39.</t>
  </si>
  <si>
    <t xml:space="preserve">chloroform p.a. - stabil. Amylenem </t>
  </si>
  <si>
    <t>40.</t>
  </si>
  <si>
    <t>isopropylalkohol, p.a.</t>
  </si>
  <si>
    <t>41.</t>
  </si>
  <si>
    <t>jodid draselný p.a.</t>
  </si>
  <si>
    <t>42.</t>
  </si>
  <si>
    <t>kys. ascorbová p.a.</t>
  </si>
  <si>
    <t>43.</t>
  </si>
  <si>
    <t>kys. boritá p.a.</t>
  </si>
  <si>
    <t>44.</t>
  </si>
  <si>
    <t xml:space="preserve">kys. citronová bezvodá p.a. </t>
  </si>
  <si>
    <t>45.</t>
  </si>
  <si>
    <t>kys. citronová monohydrát p.a.</t>
  </si>
  <si>
    <t>46.</t>
  </si>
  <si>
    <t xml:space="preserve">kys. dusičná 65% p.a. </t>
  </si>
  <si>
    <t>47.</t>
  </si>
  <si>
    <t xml:space="preserve">kys. ethylendiaminotetracotová p.a. </t>
  </si>
  <si>
    <t>48.</t>
  </si>
  <si>
    <t>kys. chlorovodíková 35% dle specifikace Ph.Eur</t>
  </si>
  <si>
    <t>49.</t>
  </si>
  <si>
    <t>kys. chlorovodíková 35 % p.a.</t>
  </si>
  <si>
    <t>50.</t>
  </si>
  <si>
    <t>kys. chlorovodíková dýmavá 37% p.p.</t>
  </si>
  <si>
    <t>51.</t>
  </si>
  <si>
    <t xml:space="preserve">kys. octová 99% p.a. </t>
  </si>
  <si>
    <t>53.</t>
  </si>
  <si>
    <t>kys. octová 99,8% p.a.</t>
  </si>
  <si>
    <t>54.</t>
  </si>
  <si>
    <t xml:space="preserve">kys. sírová 96% chem. č. </t>
  </si>
  <si>
    <t>55.</t>
  </si>
  <si>
    <t>kys. sírová 96% p.a.</t>
  </si>
  <si>
    <t>octan sodný bezvodý p.a.</t>
  </si>
  <si>
    <t>peroxid vodíku 30% p.a. nestabilizovaný</t>
  </si>
  <si>
    <t>peroxid vodíku 35% p.a.</t>
  </si>
  <si>
    <t>petrolether 40-65°C p.a.</t>
  </si>
  <si>
    <t>písek mořský</t>
  </si>
  <si>
    <t>síran draselný p.a.</t>
  </si>
  <si>
    <t>síran hořečnatý heptahydrát p.a.</t>
  </si>
  <si>
    <t>toluen p.a.</t>
  </si>
  <si>
    <t>triethanolamin p.a.</t>
  </si>
  <si>
    <t>tris(hydroxymethyl)aminomethan</t>
  </si>
  <si>
    <t>0,25 kg</t>
  </si>
  <si>
    <t>uhličitan sodný bezvodý p.a</t>
  </si>
  <si>
    <t>vinan disodný dihydrát p.a.</t>
  </si>
  <si>
    <t>x</t>
  </si>
  <si>
    <t>Náklady na dopravu, balné a další manipulační poplatky (Kč/objednávka), bez DPH při objednávce do 2000 Kč bez DPH (vč.)</t>
  </si>
  <si>
    <t>Náklady na dopravu, balné a další manipulační poplatky (Kč/objednávka), bez DPH při objednávce nad 2000 Kč bez DPH</t>
  </si>
  <si>
    <t>hydroxid draselný šupiny p.a.</t>
  </si>
  <si>
    <t>salicylan sodný p.a.</t>
  </si>
  <si>
    <t>síran měďnatý pentahydrát p.a.</t>
  </si>
  <si>
    <t>methanol p.a.</t>
  </si>
  <si>
    <t>Účastník:</t>
  </si>
  <si>
    <t>Příloha č. 3  - Rámcový přehled vybraných chemikálií</t>
  </si>
  <si>
    <t xml:space="preserve">Předpokládaný odběr v l/kg za 1 rok CELKEM </t>
  </si>
  <si>
    <t>Cena za balení v Kč bez DPH</t>
  </si>
  <si>
    <t>Cena celkem v Kč bez DPH</t>
  </si>
  <si>
    <t xml:space="preserve">Procentuální výše nabízené slevy z katalogových cen ostatních chemikálií nespecifikovaných výše </t>
  </si>
  <si>
    <t>Cenová nabídka celkem vč. vedl. nákladů v Kč vč. DPH</t>
  </si>
  <si>
    <t>CELKEM v Kč bez DPH</t>
  </si>
  <si>
    <t>Cena v Kč za měrnou jednotku  l/kg v Kč bez DPH</t>
  </si>
  <si>
    <t xml:space="preserve">2,5 l </t>
  </si>
  <si>
    <t xml:space="preserve">glycin p. a. </t>
  </si>
  <si>
    <t xml:space="preserve">kyselina trichloroctová p. a. </t>
  </si>
  <si>
    <t>chloroform GPR Rectapur (stabilizovaný ethanolem )</t>
  </si>
  <si>
    <t>3.</t>
  </si>
  <si>
    <t>4.</t>
  </si>
  <si>
    <t>9.</t>
  </si>
  <si>
    <t>10.</t>
  </si>
  <si>
    <t>11.</t>
  </si>
  <si>
    <t>13.</t>
  </si>
  <si>
    <t>15.</t>
  </si>
  <si>
    <t>17.</t>
  </si>
  <si>
    <t>20.</t>
  </si>
  <si>
    <t>22.</t>
  </si>
  <si>
    <t>23.</t>
  </si>
  <si>
    <t>24.</t>
  </si>
  <si>
    <t>25.</t>
  </si>
  <si>
    <t>26.</t>
  </si>
  <si>
    <t>27.</t>
  </si>
  <si>
    <t>30.</t>
  </si>
  <si>
    <t>32.</t>
  </si>
  <si>
    <t>38.</t>
  </si>
  <si>
    <t>52.</t>
  </si>
  <si>
    <t>Cenová nabídka celkem vč. vedl. nákladů v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</si>
</sst>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0" x14ac:knownFonts="1"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u/>
      <sz val="8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sz val="8"/>
      <name val="Calibri"/>
      <family val="2"/>
      <charset val="238"/>
      <scheme val="minor"/>
    </font>
    <font>
      <b/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27"/>
        <bgColor indexed="64"/>
      </patternFill>
    </fill>
    <fill>
      <patternFill patternType="mediumGray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5"/>
        <bgColor indexed="64"/>
      </patternFill>
    </fill>
    <fill>
      <patternFill patternType="lightGray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0" fontId="1" fillId="2" borderId="0" xfId="0" applyFont="1" applyFill="1" applyProtection="1">
      <protection locked="0"/>
    </xf>
    <xf numFmtId="0" fontId="2" fillId="2" borderId="0" xfId="0" applyFont="1" applyFill="1" applyProtection="1">
      <protection locked="0"/>
    </xf>
    <xf numFmtId="0" fontId="3" fillId="0" borderId="0" xfId="0" applyFont="1" applyProtection="1">
      <protection locked="0"/>
    </xf>
    <xf numFmtId="0" fontId="3" fillId="2" borderId="0" xfId="0" applyFont="1" applyFill="1" applyProtection="1"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2" fontId="3" fillId="3" borderId="3" xfId="0" applyNumberFormat="1" applyFont="1" applyFill="1" applyBorder="1" applyAlignment="1" applyProtection="1">
      <alignment horizontal="center" vertical="center" wrapText="1"/>
      <protection locked="0"/>
    </xf>
    <xf numFmtId="2" fontId="3" fillId="4" borderId="4" xfId="0" applyNumberFormat="1" applyFont="1" applyFill="1" applyBorder="1" applyAlignment="1" applyProtection="1">
      <alignment horizontal="center" vertical="center" wrapText="1"/>
      <protection locked="0"/>
    </xf>
    <xf numFmtId="2" fontId="3" fillId="0" borderId="5" xfId="0" applyNumberFormat="1" applyFont="1" applyBorder="1" applyAlignment="1" applyProtection="1">
      <alignment horizontal="center" vertical="center" wrapText="1"/>
      <protection locked="0"/>
    </xf>
    <xf numFmtId="0" fontId="3" fillId="5" borderId="6" xfId="0" applyFont="1" applyFill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2" fontId="3" fillId="7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left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8" borderId="3" xfId="0" applyFont="1" applyFill="1" applyBorder="1" applyAlignment="1" applyProtection="1">
      <alignment wrapText="1"/>
      <protection locked="0"/>
    </xf>
    <xf numFmtId="0" fontId="2" fillId="8" borderId="21" xfId="0" applyFont="1" applyFill="1" applyBorder="1" applyAlignment="1" applyProtection="1">
      <alignment wrapText="1"/>
      <protection locked="0"/>
    </xf>
    <xf numFmtId="0" fontId="2" fillId="8" borderId="22" xfId="0" applyFont="1" applyFill="1" applyBorder="1" applyAlignment="1" applyProtection="1">
      <alignment wrapText="1"/>
      <protection locked="0"/>
    </xf>
    <xf numFmtId="0" fontId="2" fillId="8" borderId="4" xfId="0" applyFont="1" applyFill="1" applyBorder="1" applyAlignment="1" applyProtection="1">
      <alignment wrapText="1"/>
      <protection locked="0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right" vertical="center" wrapText="1"/>
    </xf>
    <xf numFmtId="0" fontId="2" fillId="4" borderId="13" xfId="0" applyFont="1" applyFill="1" applyBorder="1" applyAlignment="1" applyProtection="1">
      <alignment horizontal="center" vertical="center" wrapText="1"/>
    </xf>
    <xf numFmtId="4" fontId="2" fillId="6" borderId="14" xfId="0" applyNumberFormat="1" applyFont="1" applyFill="1" applyBorder="1" applyAlignment="1" applyProtection="1">
      <alignment wrapText="1"/>
    </xf>
    <xf numFmtId="0" fontId="2" fillId="4" borderId="4" xfId="0" applyFont="1" applyFill="1" applyBorder="1" applyAlignment="1" applyProtection="1">
      <alignment wrapText="1"/>
    </xf>
    <xf numFmtId="0" fontId="2" fillId="0" borderId="0" xfId="0" applyFont="1" applyAlignment="1" applyProtection="1">
      <protection locked="0"/>
    </xf>
    <xf numFmtId="0" fontId="3" fillId="9" borderId="23" xfId="0" applyFont="1" applyFill="1" applyBorder="1" applyAlignment="1" applyProtection="1">
      <protection locked="0"/>
    </xf>
    <xf numFmtId="0" fontId="3" fillId="9" borderId="19" xfId="0" applyFont="1" applyFill="1" applyBorder="1" applyAlignment="1" applyProtection="1">
      <protection locked="0"/>
    </xf>
    <xf numFmtId="0" fontId="3" fillId="10" borderId="17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9" fontId="3" fillId="10" borderId="17" xfId="0" applyNumberFormat="1" applyFont="1" applyFill="1" applyBorder="1" applyAlignment="1" applyProtection="1">
      <alignment horizontal="center" vertical="center"/>
      <protection locked="0"/>
    </xf>
    <xf numFmtId="0" fontId="3" fillId="9" borderId="17" xfId="0" applyFont="1" applyFill="1" applyBorder="1" applyAlignment="1" applyProtection="1">
      <alignment horizontal="right" vertical="center"/>
    </xf>
    <xf numFmtId="0" fontId="8" fillId="0" borderId="18" xfId="0" applyFont="1" applyFill="1" applyBorder="1" applyAlignment="1" applyProtection="1">
      <alignment horizontal="right" vertical="center" wrapText="1"/>
    </xf>
    <xf numFmtId="0" fontId="2" fillId="0" borderId="8" xfId="0" applyFont="1" applyFill="1" applyBorder="1" applyAlignment="1" applyProtection="1">
      <alignment horizontal="center" vertical="center" wrapText="1"/>
    </xf>
    <xf numFmtId="0" fontId="9" fillId="0" borderId="9" xfId="0" applyFont="1" applyBorder="1" applyAlignment="1" applyProtection="1">
      <alignment horizontal="left" vertical="center" wrapText="1"/>
    </xf>
    <xf numFmtId="0" fontId="9" fillId="0" borderId="9" xfId="0" applyFont="1" applyBorder="1" applyAlignment="1" applyProtection="1">
      <alignment horizontal="center" vertical="center" wrapText="1"/>
    </xf>
    <xf numFmtId="0" fontId="8" fillId="0" borderId="10" xfId="0" applyFont="1" applyBorder="1" applyAlignment="1" applyProtection="1">
      <alignment horizontal="right" vertical="center" wrapText="1"/>
    </xf>
    <xf numFmtId="0" fontId="9" fillId="0" borderId="9" xfId="0" applyFont="1" applyFill="1" applyBorder="1" applyAlignment="1" applyProtection="1">
      <alignment horizontal="left" vertical="center" wrapText="1"/>
    </xf>
    <xf numFmtId="0" fontId="9" fillId="0" borderId="9" xfId="0" applyFont="1" applyFill="1" applyBorder="1" applyAlignment="1" applyProtection="1">
      <alignment horizontal="center" vertical="center" wrapText="1"/>
    </xf>
    <xf numFmtId="0" fontId="8" fillId="0" borderId="16" xfId="0" applyFont="1" applyFill="1" applyBorder="1" applyAlignment="1" applyProtection="1">
      <alignment horizontal="right" vertical="center" wrapText="1"/>
    </xf>
    <xf numFmtId="0" fontId="9" fillId="0" borderId="17" xfId="0" applyFont="1" applyFill="1" applyBorder="1" applyAlignment="1" applyProtection="1">
      <alignment horizontal="left" vertical="center" wrapText="1"/>
    </xf>
    <xf numFmtId="0" fontId="9" fillId="0" borderId="17" xfId="0" applyFont="1" applyFill="1" applyBorder="1" applyAlignment="1" applyProtection="1">
      <alignment horizontal="center" wrapText="1"/>
    </xf>
    <xf numFmtId="0" fontId="9" fillId="0" borderId="17" xfId="0" applyFont="1" applyFill="1" applyBorder="1" applyAlignment="1" applyProtection="1">
      <alignment horizontal="center" vertical="center" wrapText="1"/>
    </xf>
    <xf numFmtId="0" fontId="9" fillId="0" borderId="17" xfId="0" applyFont="1" applyFill="1" applyBorder="1" applyAlignment="1" applyProtection="1">
      <alignment wrapText="1"/>
    </xf>
    <xf numFmtId="164" fontId="9" fillId="0" borderId="17" xfId="0" applyNumberFormat="1" applyFont="1" applyFill="1" applyBorder="1" applyAlignment="1" applyProtection="1">
      <alignment horizontal="left" wrapText="1"/>
    </xf>
    <xf numFmtId="0" fontId="9" fillId="0" borderId="17" xfId="0" applyFont="1" applyFill="1" applyBorder="1" applyAlignment="1" applyProtection="1">
      <alignment vertical="center" wrapText="1"/>
    </xf>
    <xf numFmtId="0" fontId="9" fillId="0" borderId="20" xfId="0" applyFont="1" applyFill="1" applyBorder="1" applyAlignment="1" applyProtection="1">
      <alignment horizontal="left" vertical="center" wrapText="1"/>
    </xf>
    <xf numFmtId="0" fontId="9" fillId="0" borderId="20" xfId="0" applyFont="1" applyFill="1" applyBorder="1" applyAlignment="1" applyProtection="1">
      <alignment horizontal="left" wrapText="1"/>
    </xf>
    <xf numFmtId="0" fontId="9" fillId="0" borderId="20" xfId="0" applyFont="1" applyFill="1" applyBorder="1" applyAlignment="1" applyProtection="1">
      <alignment wrapText="1"/>
    </xf>
    <xf numFmtId="0" fontId="3" fillId="0" borderId="3" xfId="0" applyFont="1" applyBorder="1" applyAlignment="1" applyProtection="1">
      <alignment horizontal="left" vertical="center" wrapText="1"/>
    </xf>
    <xf numFmtId="0" fontId="3" fillId="0" borderId="21" xfId="0" applyFont="1" applyBorder="1" applyAlignment="1" applyProtection="1">
      <alignment horizontal="left" vertical="center" wrapText="1"/>
    </xf>
    <xf numFmtId="0" fontId="3" fillId="0" borderId="22" xfId="0" applyFont="1" applyBorder="1" applyAlignment="1" applyProtection="1">
      <alignment horizontal="left" vertical="center" wrapText="1"/>
    </xf>
    <xf numFmtId="0" fontId="3" fillId="9" borderId="23" xfId="0" applyFont="1" applyFill="1" applyBorder="1" applyAlignment="1" applyProtection="1">
      <alignment horizontal="left" vertical="center" wrapText="1"/>
      <protection locked="0"/>
    </xf>
    <xf numFmtId="0" fontId="3" fillId="9" borderId="19" xfId="0" applyFont="1" applyFill="1" applyBorder="1" applyAlignment="1" applyProtection="1">
      <alignment horizontal="left" vertical="center" wrapText="1"/>
      <protection locked="0"/>
    </xf>
    <xf numFmtId="0" fontId="3" fillId="9" borderId="24" xfId="0" applyFont="1" applyFill="1" applyBorder="1" applyAlignment="1" applyProtection="1">
      <alignment horizontal="left" vertical="center" wrapText="1"/>
      <protection locked="0"/>
    </xf>
    <xf numFmtId="0" fontId="3" fillId="9" borderId="23" xfId="0" applyFont="1" applyFill="1" applyBorder="1" applyAlignment="1" applyProtection="1">
      <alignment horizontal="center" vertical="center" wrapText="1"/>
      <protection locked="0"/>
    </xf>
    <xf numFmtId="0" fontId="3" fillId="9" borderId="19" xfId="0" applyFont="1" applyFill="1" applyBorder="1" applyAlignment="1" applyProtection="1">
      <alignment horizontal="center" vertical="center" wrapText="1"/>
      <protection locked="0"/>
    </xf>
    <xf numFmtId="0" fontId="3" fillId="9" borderId="24" xfId="0" applyFont="1" applyFill="1" applyBorder="1" applyAlignment="1" applyProtection="1">
      <alignment horizontal="center" vertical="center"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1936A2-31CB-410D-BB8B-386A5E7F311B}">
  <sheetPr>
    <pageSetUpPr fitToPage="1"/>
  </sheetPr>
  <dimension ref="A1:M72"/>
  <sheetViews>
    <sheetView tabSelected="1" zoomScale="110" zoomScaleNormal="110" workbookViewId="0">
      <selection activeCell="O11" sqref="O11"/>
    </sheetView>
  </sheetViews>
  <sheetFormatPr defaultRowHeight="15" x14ac:dyDescent="0.25"/>
  <cols>
    <col min="1" max="1" width="8.85546875" style="2"/>
    <col min="2" max="2" width="43.42578125" style="2" customWidth="1"/>
    <col min="3" max="3" width="10" style="2" customWidth="1"/>
    <col min="4" max="4" width="20.5703125" style="2" customWidth="1"/>
    <col min="5" max="5" width="1.140625" style="2" customWidth="1"/>
    <col min="6" max="6" width="16.42578125" style="2" customWidth="1"/>
    <col min="7" max="7" width="9.140625" style="2" customWidth="1"/>
    <col min="8" max="8" width="10.5703125" style="2" customWidth="1"/>
    <col min="9" max="9" width="15.42578125" style="2" customWidth="1"/>
    <col min="10" max="10" width="1.5703125" style="2" customWidth="1"/>
    <col min="11" max="11" width="20" style="2" customWidth="1"/>
    <col min="12" max="12" width="9.42578125" style="2" customWidth="1"/>
    <col min="13" max="13" width="8.7109375" style="3"/>
  </cols>
  <sheetData>
    <row r="1" spans="1:12" x14ac:dyDescent="0.25">
      <c r="I1" s="2" t="s">
        <v>104</v>
      </c>
    </row>
    <row r="2" spans="1:12" ht="15.75" x14ac:dyDescent="0.25">
      <c r="A2" s="1" t="s">
        <v>103</v>
      </c>
    </row>
    <row r="3" spans="1:12" ht="15.75" x14ac:dyDescent="0.25">
      <c r="A3" s="4"/>
      <c r="B3" s="5"/>
      <c r="I3" s="6"/>
    </row>
    <row r="4" spans="1:12" ht="15.75" x14ac:dyDescent="0.25">
      <c r="A4" s="1"/>
      <c r="I4" s="6"/>
    </row>
    <row r="5" spans="1:12" x14ac:dyDescent="0.25">
      <c r="A5" s="7" t="s">
        <v>0</v>
      </c>
      <c r="B5" s="5"/>
      <c r="I5" s="6"/>
    </row>
    <row r="6" spans="1:12" x14ac:dyDescent="0.25">
      <c r="A6" s="7" t="s">
        <v>1</v>
      </c>
      <c r="B6" s="5"/>
      <c r="C6" s="5"/>
      <c r="D6" s="5"/>
      <c r="E6" s="7"/>
      <c r="F6" s="7"/>
      <c r="I6" s="6"/>
    </row>
    <row r="7" spans="1:12" ht="16.5" thickBot="1" x14ac:dyDescent="0.3">
      <c r="A7" s="1"/>
      <c r="I7" s="6"/>
    </row>
    <row r="8" spans="1:12" ht="45.75" thickBot="1" x14ac:dyDescent="0.3">
      <c r="A8" s="8" t="s">
        <v>2</v>
      </c>
      <c r="B8" s="9" t="s">
        <v>3</v>
      </c>
      <c r="C8" s="9" t="s">
        <v>4</v>
      </c>
      <c r="D8" s="10" t="s">
        <v>105</v>
      </c>
      <c r="E8" s="11"/>
      <c r="F8" s="12" t="s">
        <v>5</v>
      </c>
      <c r="G8" s="13" t="s">
        <v>6</v>
      </c>
      <c r="H8" s="14" t="s">
        <v>106</v>
      </c>
      <c r="I8" s="15" t="s">
        <v>111</v>
      </c>
      <c r="J8" s="11"/>
      <c r="K8" s="16" t="s">
        <v>107</v>
      </c>
      <c r="L8" s="17" t="s">
        <v>7</v>
      </c>
    </row>
    <row r="9" spans="1:12" ht="15.75" thickBot="1" x14ac:dyDescent="0.3">
      <c r="A9" s="24" t="s">
        <v>8</v>
      </c>
      <c r="B9" s="38" t="s">
        <v>9</v>
      </c>
      <c r="C9" s="39" t="s">
        <v>10</v>
      </c>
      <c r="D9" s="40">
        <v>125</v>
      </c>
      <c r="E9" s="11"/>
      <c r="F9" s="18"/>
      <c r="G9" s="18"/>
      <c r="H9" s="18"/>
      <c r="I9" s="25">
        <f>IF(G9=0,0,H9/G9)</f>
        <v>0</v>
      </c>
      <c r="J9" s="26"/>
      <c r="K9" s="27">
        <f t="shared" ref="K9:K15" si="0">D9*I9</f>
        <v>0</v>
      </c>
      <c r="L9" s="19"/>
    </row>
    <row r="10" spans="1:12" ht="15.75" thickBot="1" x14ac:dyDescent="0.3">
      <c r="A10" s="37" t="s">
        <v>11</v>
      </c>
      <c r="B10" s="41" t="s">
        <v>12</v>
      </c>
      <c r="C10" s="42" t="s">
        <v>10</v>
      </c>
      <c r="D10" s="43">
        <v>150</v>
      </c>
      <c r="E10" s="11"/>
      <c r="F10" s="18"/>
      <c r="G10" s="18"/>
      <c r="H10" s="18"/>
      <c r="I10" s="25">
        <f t="shared" ref="I10:I63" si="1">IF(G10=0,0,H10/G10)</f>
        <v>0</v>
      </c>
      <c r="J10" s="26"/>
      <c r="K10" s="27">
        <f t="shared" si="0"/>
        <v>0</v>
      </c>
      <c r="L10" s="19"/>
    </row>
    <row r="11" spans="1:12" ht="15.75" thickBot="1" x14ac:dyDescent="0.3">
      <c r="A11" s="24" t="s">
        <v>116</v>
      </c>
      <c r="B11" s="44" t="s">
        <v>14</v>
      </c>
      <c r="C11" s="45" t="s">
        <v>15</v>
      </c>
      <c r="D11" s="36">
        <v>15</v>
      </c>
      <c r="E11" s="11"/>
      <c r="F11" s="18"/>
      <c r="G11" s="18"/>
      <c r="H11" s="18"/>
      <c r="I11" s="25">
        <f t="shared" si="1"/>
        <v>0</v>
      </c>
      <c r="J11" s="26"/>
      <c r="K11" s="27">
        <f t="shared" si="0"/>
        <v>0</v>
      </c>
      <c r="L11" s="19"/>
    </row>
    <row r="12" spans="1:12" ht="15.75" thickBot="1" x14ac:dyDescent="0.3">
      <c r="A12" s="24" t="s">
        <v>117</v>
      </c>
      <c r="B12" s="44" t="s">
        <v>17</v>
      </c>
      <c r="C12" s="45" t="s">
        <v>10</v>
      </c>
      <c r="D12" s="36">
        <v>108</v>
      </c>
      <c r="E12" s="11"/>
      <c r="F12" s="18"/>
      <c r="G12" s="18"/>
      <c r="H12" s="18"/>
      <c r="I12" s="25">
        <f t="shared" si="1"/>
        <v>0</v>
      </c>
      <c r="J12" s="26"/>
      <c r="K12" s="27">
        <f t="shared" si="0"/>
        <v>0</v>
      </c>
      <c r="L12" s="19"/>
    </row>
    <row r="13" spans="1:12" ht="15.75" thickBot="1" x14ac:dyDescent="0.3">
      <c r="A13" s="37" t="s">
        <v>13</v>
      </c>
      <c r="B13" s="44" t="s">
        <v>19</v>
      </c>
      <c r="C13" s="46" t="s">
        <v>10</v>
      </c>
      <c r="D13" s="36">
        <v>25</v>
      </c>
      <c r="E13" s="11"/>
      <c r="F13" s="18"/>
      <c r="G13" s="18"/>
      <c r="H13" s="18"/>
      <c r="I13" s="25">
        <f t="shared" si="1"/>
        <v>0</v>
      </c>
      <c r="J13" s="26"/>
      <c r="K13" s="27">
        <f t="shared" si="0"/>
        <v>0</v>
      </c>
      <c r="L13" s="19"/>
    </row>
    <row r="14" spans="1:12" ht="15.75" thickBot="1" x14ac:dyDescent="0.3">
      <c r="A14" s="24" t="s">
        <v>16</v>
      </c>
      <c r="B14" s="44" t="s">
        <v>21</v>
      </c>
      <c r="C14" s="46" t="s">
        <v>10</v>
      </c>
      <c r="D14" s="36">
        <v>23</v>
      </c>
      <c r="E14" s="11"/>
      <c r="F14" s="18"/>
      <c r="G14" s="18"/>
      <c r="H14" s="18"/>
      <c r="I14" s="25">
        <f t="shared" si="1"/>
        <v>0</v>
      </c>
      <c r="J14" s="26"/>
      <c r="K14" s="27">
        <f t="shared" si="0"/>
        <v>0</v>
      </c>
      <c r="L14" s="19"/>
    </row>
    <row r="15" spans="1:12" ht="15.75" thickBot="1" x14ac:dyDescent="0.3">
      <c r="A15" s="24" t="s">
        <v>18</v>
      </c>
      <c r="B15" s="47" t="s">
        <v>24</v>
      </c>
      <c r="C15" s="45" t="s">
        <v>10</v>
      </c>
      <c r="D15" s="36">
        <v>7</v>
      </c>
      <c r="E15" s="11"/>
      <c r="F15" s="18"/>
      <c r="G15" s="18"/>
      <c r="H15" s="18"/>
      <c r="I15" s="25">
        <f t="shared" si="1"/>
        <v>0</v>
      </c>
      <c r="J15" s="26"/>
      <c r="K15" s="27">
        <f t="shared" si="0"/>
        <v>0</v>
      </c>
      <c r="L15" s="19"/>
    </row>
    <row r="16" spans="1:12" ht="15.75" thickBot="1" x14ac:dyDescent="0.3">
      <c r="A16" s="37" t="s">
        <v>20</v>
      </c>
      <c r="B16" s="44" t="s">
        <v>26</v>
      </c>
      <c r="C16" s="45" t="s">
        <v>15</v>
      </c>
      <c r="D16" s="36">
        <v>100</v>
      </c>
      <c r="E16" s="11"/>
      <c r="F16" s="18"/>
      <c r="G16" s="18"/>
      <c r="H16" s="18"/>
      <c r="I16" s="25">
        <f t="shared" si="1"/>
        <v>0</v>
      </c>
      <c r="J16" s="26"/>
      <c r="K16" s="27">
        <f t="shared" ref="K16:K25" si="2">D16*I16</f>
        <v>0</v>
      </c>
      <c r="L16" s="19"/>
    </row>
    <row r="17" spans="1:12" ht="15.75" thickBot="1" x14ac:dyDescent="0.3">
      <c r="A17" s="24" t="s">
        <v>118</v>
      </c>
      <c r="B17" s="47" t="s">
        <v>28</v>
      </c>
      <c r="C17" s="45" t="s">
        <v>10</v>
      </c>
      <c r="D17" s="36">
        <v>7</v>
      </c>
      <c r="E17" s="11"/>
      <c r="F17" s="18"/>
      <c r="G17" s="18"/>
      <c r="H17" s="18"/>
      <c r="I17" s="25">
        <f t="shared" si="1"/>
        <v>0</v>
      </c>
      <c r="J17" s="26"/>
      <c r="K17" s="27">
        <f t="shared" si="2"/>
        <v>0</v>
      </c>
      <c r="L17" s="19"/>
    </row>
    <row r="18" spans="1:12" ht="15.75" thickBot="1" x14ac:dyDescent="0.3">
      <c r="A18" s="24" t="s">
        <v>119</v>
      </c>
      <c r="B18" s="47" t="s">
        <v>30</v>
      </c>
      <c r="C18" s="45" t="s">
        <v>15</v>
      </c>
      <c r="D18" s="36">
        <v>10</v>
      </c>
      <c r="E18" s="11"/>
      <c r="F18" s="18"/>
      <c r="G18" s="18"/>
      <c r="H18" s="18"/>
      <c r="I18" s="25">
        <f t="shared" si="1"/>
        <v>0</v>
      </c>
      <c r="J18" s="26"/>
      <c r="K18" s="27">
        <f t="shared" si="2"/>
        <v>0</v>
      </c>
      <c r="L18" s="19"/>
    </row>
    <row r="19" spans="1:12" ht="15.75" thickBot="1" x14ac:dyDescent="0.3">
      <c r="A19" s="37" t="s">
        <v>120</v>
      </c>
      <c r="B19" s="47" t="s">
        <v>32</v>
      </c>
      <c r="C19" s="45" t="s">
        <v>10</v>
      </c>
      <c r="D19" s="36">
        <v>10</v>
      </c>
      <c r="E19" s="11"/>
      <c r="F19" s="18"/>
      <c r="G19" s="18"/>
      <c r="H19" s="18"/>
      <c r="I19" s="25">
        <f t="shared" si="1"/>
        <v>0</v>
      </c>
      <c r="J19" s="26"/>
      <c r="K19" s="27">
        <f t="shared" si="2"/>
        <v>0</v>
      </c>
      <c r="L19" s="19"/>
    </row>
    <row r="20" spans="1:12" ht="15.75" thickBot="1" x14ac:dyDescent="0.3">
      <c r="A20" s="24" t="s">
        <v>23</v>
      </c>
      <c r="B20" s="44" t="s">
        <v>113</v>
      </c>
      <c r="C20" s="45" t="s">
        <v>15</v>
      </c>
      <c r="D20" s="36">
        <v>15</v>
      </c>
      <c r="E20" s="11"/>
      <c r="F20" s="18"/>
      <c r="G20" s="18"/>
      <c r="H20" s="18"/>
      <c r="I20" s="25">
        <f t="shared" si="1"/>
        <v>0</v>
      </c>
      <c r="J20" s="26"/>
      <c r="K20" s="27">
        <f t="shared" si="2"/>
        <v>0</v>
      </c>
      <c r="L20" s="19"/>
    </row>
    <row r="21" spans="1:12" ht="15.75" thickBot="1" x14ac:dyDescent="0.3">
      <c r="A21" s="24" t="s">
        <v>121</v>
      </c>
      <c r="B21" s="47" t="s">
        <v>33</v>
      </c>
      <c r="C21" s="45" t="s">
        <v>10</v>
      </c>
      <c r="D21" s="36">
        <v>98</v>
      </c>
      <c r="E21" s="11"/>
      <c r="F21" s="18"/>
      <c r="G21" s="18"/>
      <c r="H21" s="18"/>
      <c r="I21" s="25">
        <f t="shared" si="1"/>
        <v>0</v>
      </c>
      <c r="J21" s="26"/>
      <c r="K21" s="27">
        <f t="shared" si="2"/>
        <v>0</v>
      </c>
      <c r="L21" s="19"/>
    </row>
    <row r="22" spans="1:12" ht="15.75" thickBot="1" x14ac:dyDescent="0.3">
      <c r="A22" s="37" t="s">
        <v>25</v>
      </c>
      <c r="B22" s="47" t="s">
        <v>99</v>
      </c>
      <c r="C22" s="45" t="s">
        <v>15</v>
      </c>
      <c r="D22" s="36">
        <v>55</v>
      </c>
      <c r="E22" s="11"/>
      <c r="F22" s="18"/>
      <c r="G22" s="18"/>
      <c r="H22" s="18"/>
      <c r="I22" s="25">
        <f t="shared" si="1"/>
        <v>0</v>
      </c>
      <c r="J22" s="26"/>
      <c r="K22" s="27">
        <f t="shared" si="2"/>
        <v>0</v>
      </c>
      <c r="L22" s="19"/>
    </row>
    <row r="23" spans="1:12" ht="15.75" thickBot="1" x14ac:dyDescent="0.3">
      <c r="A23" s="24" t="s">
        <v>122</v>
      </c>
      <c r="B23" s="47" t="s">
        <v>36</v>
      </c>
      <c r="C23" s="45" t="s">
        <v>15</v>
      </c>
      <c r="D23" s="36">
        <v>20</v>
      </c>
      <c r="E23" s="11"/>
      <c r="F23" s="18"/>
      <c r="G23" s="18"/>
      <c r="H23" s="18"/>
      <c r="I23" s="25">
        <f t="shared" si="1"/>
        <v>0</v>
      </c>
      <c r="J23" s="26"/>
      <c r="K23" s="27">
        <f t="shared" si="2"/>
        <v>0</v>
      </c>
      <c r="L23" s="19"/>
    </row>
    <row r="24" spans="1:12" ht="15.75" thickBot="1" x14ac:dyDescent="0.3">
      <c r="A24" s="24" t="s">
        <v>27</v>
      </c>
      <c r="B24" s="48" t="s">
        <v>38</v>
      </c>
      <c r="C24" s="45" t="s">
        <v>15</v>
      </c>
      <c r="D24" s="36">
        <v>160</v>
      </c>
      <c r="E24" s="11"/>
      <c r="F24" s="18"/>
      <c r="G24" s="18"/>
      <c r="H24" s="18"/>
      <c r="I24" s="25">
        <f t="shared" si="1"/>
        <v>0</v>
      </c>
      <c r="J24" s="26"/>
      <c r="K24" s="27">
        <f t="shared" si="2"/>
        <v>0</v>
      </c>
      <c r="L24" s="19"/>
    </row>
    <row r="25" spans="1:12" ht="15.75" thickBot="1" x14ac:dyDescent="0.3">
      <c r="A25" s="37" t="s">
        <v>123</v>
      </c>
      <c r="B25" s="49" t="s">
        <v>40</v>
      </c>
      <c r="C25" s="45" t="s">
        <v>15</v>
      </c>
      <c r="D25" s="36">
        <v>16</v>
      </c>
      <c r="E25" s="11"/>
      <c r="F25" s="18"/>
      <c r="G25" s="18"/>
      <c r="H25" s="18"/>
      <c r="I25" s="25">
        <f t="shared" si="1"/>
        <v>0</v>
      </c>
      <c r="J25" s="26"/>
      <c r="K25" s="27">
        <f t="shared" si="2"/>
        <v>0</v>
      </c>
      <c r="L25" s="19"/>
    </row>
    <row r="26" spans="1:12" ht="15.75" thickBot="1" x14ac:dyDescent="0.3">
      <c r="A26" s="24" t="s">
        <v>29</v>
      </c>
      <c r="B26" s="44" t="s">
        <v>42</v>
      </c>
      <c r="C26" s="45" t="s">
        <v>15</v>
      </c>
      <c r="D26" s="36">
        <v>17</v>
      </c>
      <c r="E26" s="11"/>
      <c r="F26" s="18"/>
      <c r="G26" s="18"/>
      <c r="H26" s="18"/>
      <c r="I26" s="25">
        <f t="shared" si="1"/>
        <v>0</v>
      </c>
      <c r="J26" s="26"/>
      <c r="K26" s="27">
        <f>D26*I26</f>
        <v>0</v>
      </c>
      <c r="L26" s="19"/>
    </row>
    <row r="27" spans="1:12" ht="15.75" thickBot="1" x14ac:dyDescent="0.3">
      <c r="A27" s="24" t="s">
        <v>31</v>
      </c>
      <c r="B27" s="48" t="s">
        <v>44</v>
      </c>
      <c r="C27" s="45" t="s">
        <v>15</v>
      </c>
      <c r="D27" s="36">
        <v>14</v>
      </c>
      <c r="E27" s="11"/>
      <c r="F27" s="18"/>
      <c r="G27" s="18"/>
      <c r="H27" s="18"/>
      <c r="I27" s="25">
        <f t="shared" si="1"/>
        <v>0</v>
      </c>
      <c r="J27" s="26"/>
      <c r="K27" s="27">
        <f>D27*I27</f>
        <v>0</v>
      </c>
      <c r="L27" s="19"/>
    </row>
    <row r="28" spans="1:12" ht="15.75" thickBot="1" x14ac:dyDescent="0.3">
      <c r="A28" s="37" t="s">
        <v>124</v>
      </c>
      <c r="B28" s="44" t="s">
        <v>46</v>
      </c>
      <c r="C28" s="45" t="s">
        <v>15</v>
      </c>
      <c r="D28" s="36">
        <v>18</v>
      </c>
      <c r="E28" s="11"/>
      <c r="F28" s="18"/>
      <c r="G28" s="18"/>
      <c r="H28" s="18"/>
      <c r="I28" s="25">
        <f t="shared" si="1"/>
        <v>0</v>
      </c>
      <c r="J28" s="26"/>
      <c r="K28" s="27">
        <f>D28*I28</f>
        <v>0</v>
      </c>
      <c r="L28" s="19"/>
    </row>
    <row r="29" spans="1:12" ht="15.75" thickBot="1" x14ac:dyDescent="0.3">
      <c r="A29" s="24" t="s">
        <v>34</v>
      </c>
      <c r="B29" s="50" t="s">
        <v>48</v>
      </c>
      <c r="C29" s="45" t="s">
        <v>15</v>
      </c>
      <c r="D29" s="36">
        <v>33</v>
      </c>
      <c r="E29" s="11"/>
      <c r="F29" s="18"/>
      <c r="G29" s="18"/>
      <c r="H29" s="18"/>
      <c r="I29" s="25">
        <f t="shared" si="1"/>
        <v>0</v>
      </c>
      <c r="J29" s="26"/>
      <c r="K29" s="27">
        <f>D29*I29</f>
        <v>0</v>
      </c>
      <c r="L29" s="19"/>
    </row>
    <row r="30" spans="1:12" ht="15.75" thickBot="1" x14ac:dyDescent="0.3">
      <c r="A30" s="24" t="s">
        <v>125</v>
      </c>
      <c r="B30" s="44" t="s">
        <v>50</v>
      </c>
      <c r="C30" s="45" t="s">
        <v>10</v>
      </c>
      <c r="D30" s="36">
        <v>10</v>
      </c>
      <c r="E30" s="11"/>
      <c r="F30" s="18"/>
      <c r="G30" s="18"/>
      <c r="H30" s="18"/>
      <c r="I30" s="25">
        <f t="shared" si="1"/>
        <v>0</v>
      </c>
      <c r="J30" s="26"/>
      <c r="K30" s="27">
        <f t="shared" ref="K30:K63" si="3">D30*I30</f>
        <v>0</v>
      </c>
      <c r="L30" s="19"/>
    </row>
    <row r="31" spans="1:12" ht="15.75" thickBot="1" x14ac:dyDescent="0.3">
      <c r="A31" s="37" t="s">
        <v>126</v>
      </c>
      <c r="B31" s="44" t="s">
        <v>115</v>
      </c>
      <c r="C31" s="45" t="s">
        <v>112</v>
      </c>
      <c r="D31" s="36">
        <v>10</v>
      </c>
      <c r="E31" s="11"/>
      <c r="F31" s="18"/>
      <c r="G31" s="18"/>
      <c r="H31" s="18"/>
      <c r="I31" s="25">
        <f t="shared" si="1"/>
        <v>0</v>
      </c>
      <c r="J31" s="26"/>
      <c r="K31" s="27">
        <f t="shared" si="3"/>
        <v>0</v>
      </c>
      <c r="L31" s="19"/>
    </row>
    <row r="32" spans="1:12" ht="15.75" thickBot="1" x14ac:dyDescent="0.3">
      <c r="A32" s="24" t="s">
        <v>127</v>
      </c>
      <c r="B32" s="50" t="s">
        <v>52</v>
      </c>
      <c r="C32" s="45" t="s">
        <v>10</v>
      </c>
      <c r="D32" s="36">
        <v>53</v>
      </c>
      <c r="E32" s="11"/>
      <c r="F32" s="18"/>
      <c r="G32" s="18"/>
      <c r="H32" s="18"/>
      <c r="I32" s="25">
        <f t="shared" si="1"/>
        <v>0</v>
      </c>
      <c r="J32" s="26"/>
      <c r="K32" s="27">
        <f t="shared" si="3"/>
        <v>0</v>
      </c>
      <c r="L32" s="19"/>
    </row>
    <row r="33" spans="1:12" ht="15.75" thickBot="1" x14ac:dyDescent="0.3">
      <c r="A33" s="24" t="s">
        <v>128</v>
      </c>
      <c r="B33" s="51" t="s">
        <v>54</v>
      </c>
      <c r="C33" s="45" t="s">
        <v>10</v>
      </c>
      <c r="D33" s="36">
        <v>8</v>
      </c>
      <c r="E33" s="11"/>
      <c r="F33" s="18"/>
      <c r="G33" s="18"/>
      <c r="H33" s="18"/>
      <c r="I33" s="25">
        <f t="shared" si="1"/>
        <v>0</v>
      </c>
      <c r="J33" s="26"/>
      <c r="K33" s="27">
        <f t="shared" si="3"/>
        <v>0</v>
      </c>
      <c r="L33" s="19"/>
    </row>
    <row r="34" spans="1:12" ht="15.75" thickBot="1" x14ac:dyDescent="0.3">
      <c r="A34" s="37" t="s">
        <v>129</v>
      </c>
      <c r="B34" s="44" t="s">
        <v>56</v>
      </c>
      <c r="C34" s="46" t="s">
        <v>15</v>
      </c>
      <c r="D34" s="36">
        <v>4.5</v>
      </c>
      <c r="E34" s="11"/>
      <c r="F34" s="18"/>
      <c r="G34" s="18"/>
      <c r="H34" s="18"/>
      <c r="I34" s="25">
        <f t="shared" si="1"/>
        <v>0</v>
      </c>
      <c r="J34" s="26"/>
      <c r="K34" s="27">
        <f t="shared" si="3"/>
        <v>0</v>
      </c>
      <c r="L34" s="19"/>
    </row>
    <row r="35" spans="1:12" ht="15.75" thickBot="1" x14ac:dyDescent="0.3">
      <c r="A35" s="24" t="s">
        <v>130</v>
      </c>
      <c r="B35" s="44" t="s">
        <v>58</v>
      </c>
      <c r="C35" s="45" t="s">
        <v>15</v>
      </c>
      <c r="D35" s="36">
        <v>20</v>
      </c>
      <c r="E35" s="11"/>
      <c r="F35" s="18"/>
      <c r="G35" s="18"/>
      <c r="H35" s="18"/>
      <c r="I35" s="25">
        <f t="shared" si="1"/>
        <v>0</v>
      </c>
      <c r="J35" s="26"/>
      <c r="K35" s="27">
        <f t="shared" si="3"/>
        <v>0</v>
      </c>
      <c r="L35" s="19"/>
    </row>
    <row r="36" spans="1:12" ht="15.75" thickBot="1" x14ac:dyDescent="0.3">
      <c r="A36" s="24" t="s">
        <v>35</v>
      </c>
      <c r="B36" s="47" t="s">
        <v>60</v>
      </c>
      <c r="C36" s="45" t="s">
        <v>15</v>
      </c>
      <c r="D36" s="36">
        <v>20</v>
      </c>
      <c r="E36" s="11"/>
      <c r="F36" s="18"/>
      <c r="G36" s="18"/>
      <c r="H36" s="18"/>
      <c r="I36" s="25">
        <f t="shared" si="1"/>
        <v>0</v>
      </c>
      <c r="J36" s="26"/>
      <c r="K36" s="27">
        <f t="shared" si="3"/>
        <v>0</v>
      </c>
      <c r="L36" s="19"/>
    </row>
    <row r="37" spans="1:12" ht="15.75" thickBot="1" x14ac:dyDescent="0.3">
      <c r="A37" s="37" t="s">
        <v>37</v>
      </c>
      <c r="B37" s="44" t="s">
        <v>62</v>
      </c>
      <c r="C37" s="45" t="s">
        <v>15</v>
      </c>
      <c r="D37" s="36">
        <v>19</v>
      </c>
      <c r="E37" s="11"/>
      <c r="F37" s="18"/>
      <c r="G37" s="18"/>
      <c r="H37" s="18"/>
      <c r="I37" s="25">
        <f t="shared" si="1"/>
        <v>0</v>
      </c>
      <c r="J37" s="26"/>
      <c r="K37" s="27">
        <f t="shared" si="3"/>
        <v>0</v>
      </c>
      <c r="L37" s="19"/>
    </row>
    <row r="38" spans="1:12" ht="15.75" thickBot="1" x14ac:dyDescent="0.3">
      <c r="A38" s="24" t="s">
        <v>131</v>
      </c>
      <c r="B38" s="48" t="s">
        <v>64</v>
      </c>
      <c r="C38" s="45" t="s">
        <v>15</v>
      </c>
      <c r="D38" s="36">
        <v>15</v>
      </c>
      <c r="E38" s="11"/>
      <c r="F38" s="18"/>
      <c r="G38" s="18"/>
      <c r="H38" s="18"/>
      <c r="I38" s="25">
        <f t="shared" si="1"/>
        <v>0</v>
      </c>
      <c r="J38" s="26"/>
      <c r="K38" s="27">
        <f t="shared" si="3"/>
        <v>0</v>
      </c>
      <c r="L38" s="19"/>
    </row>
    <row r="39" spans="1:12" ht="15.75" thickBot="1" x14ac:dyDescent="0.3">
      <c r="A39" s="24" t="s">
        <v>39</v>
      </c>
      <c r="B39" s="47" t="s">
        <v>66</v>
      </c>
      <c r="C39" s="45" t="s">
        <v>10</v>
      </c>
      <c r="D39" s="36">
        <v>331</v>
      </c>
      <c r="E39" s="11"/>
      <c r="F39" s="18"/>
      <c r="G39" s="18"/>
      <c r="H39" s="18"/>
      <c r="I39" s="25">
        <f t="shared" si="1"/>
        <v>0</v>
      </c>
      <c r="J39" s="26"/>
      <c r="K39" s="27">
        <f t="shared" si="3"/>
        <v>0</v>
      </c>
      <c r="L39" s="19"/>
    </row>
    <row r="40" spans="1:12" ht="15.75" thickBot="1" x14ac:dyDescent="0.3">
      <c r="A40" s="37" t="s">
        <v>132</v>
      </c>
      <c r="B40" s="47" t="s">
        <v>68</v>
      </c>
      <c r="C40" s="45" t="s">
        <v>15</v>
      </c>
      <c r="D40" s="36">
        <v>3</v>
      </c>
      <c r="E40" s="11"/>
      <c r="F40" s="18"/>
      <c r="G40" s="18"/>
      <c r="H40" s="18"/>
      <c r="I40" s="25">
        <f t="shared" si="1"/>
        <v>0</v>
      </c>
      <c r="J40" s="26"/>
      <c r="K40" s="27">
        <f t="shared" si="3"/>
        <v>0</v>
      </c>
      <c r="L40" s="19"/>
    </row>
    <row r="41" spans="1:12" ht="15.75" thickBot="1" x14ac:dyDescent="0.3">
      <c r="A41" s="24" t="s">
        <v>41</v>
      </c>
      <c r="B41" s="47" t="s">
        <v>72</v>
      </c>
      <c r="C41" s="45" t="s">
        <v>10</v>
      </c>
      <c r="D41" s="36">
        <v>156</v>
      </c>
      <c r="E41" s="11"/>
      <c r="F41" s="18"/>
      <c r="G41" s="18"/>
      <c r="H41" s="18"/>
      <c r="I41" s="25">
        <f t="shared" si="1"/>
        <v>0</v>
      </c>
      <c r="J41" s="26"/>
      <c r="K41" s="27">
        <f t="shared" si="3"/>
        <v>0</v>
      </c>
      <c r="L41" s="19"/>
    </row>
    <row r="42" spans="1:12" ht="15.75" thickBot="1" x14ac:dyDescent="0.3">
      <c r="A42" s="24" t="s">
        <v>43</v>
      </c>
      <c r="B42" s="47" t="s">
        <v>70</v>
      </c>
      <c r="C42" s="45" t="s">
        <v>10</v>
      </c>
      <c r="D42" s="36">
        <v>250</v>
      </c>
      <c r="E42" s="11"/>
      <c r="F42" s="18"/>
      <c r="G42" s="18"/>
      <c r="H42" s="18"/>
      <c r="I42" s="25">
        <f t="shared" si="1"/>
        <v>0</v>
      </c>
      <c r="J42" s="26"/>
      <c r="K42" s="27">
        <f t="shared" si="3"/>
        <v>0</v>
      </c>
      <c r="L42" s="19"/>
    </row>
    <row r="43" spans="1:12" ht="15.75" thickBot="1" x14ac:dyDescent="0.3">
      <c r="A43" s="37" t="s">
        <v>45</v>
      </c>
      <c r="B43" s="47" t="s">
        <v>74</v>
      </c>
      <c r="C43" s="45" t="s">
        <v>10</v>
      </c>
      <c r="D43" s="36">
        <v>25</v>
      </c>
      <c r="E43" s="11"/>
      <c r="F43" s="18"/>
      <c r="G43" s="18"/>
      <c r="H43" s="18"/>
      <c r="I43" s="25">
        <f t="shared" si="1"/>
        <v>0</v>
      </c>
      <c r="J43" s="26"/>
      <c r="K43" s="27">
        <f t="shared" si="3"/>
        <v>0</v>
      </c>
      <c r="L43" s="19"/>
    </row>
    <row r="44" spans="1:12" ht="15.75" thickBot="1" x14ac:dyDescent="0.3">
      <c r="A44" s="24" t="s">
        <v>47</v>
      </c>
      <c r="B44" s="47" t="s">
        <v>76</v>
      </c>
      <c r="C44" s="45" t="s">
        <v>10</v>
      </c>
      <c r="D44" s="36">
        <v>110</v>
      </c>
      <c r="E44" s="11"/>
      <c r="F44" s="18"/>
      <c r="G44" s="18"/>
      <c r="H44" s="18"/>
      <c r="I44" s="25">
        <f t="shared" si="1"/>
        <v>0</v>
      </c>
      <c r="J44" s="26"/>
      <c r="K44" s="27">
        <f t="shared" si="3"/>
        <v>0</v>
      </c>
      <c r="L44" s="19"/>
    </row>
    <row r="45" spans="1:12" ht="15.75" thickBot="1" x14ac:dyDescent="0.3">
      <c r="A45" s="24" t="s">
        <v>49</v>
      </c>
      <c r="B45" s="47" t="s">
        <v>78</v>
      </c>
      <c r="C45" s="45" t="s">
        <v>10</v>
      </c>
      <c r="D45" s="36">
        <v>10</v>
      </c>
      <c r="E45" s="11"/>
      <c r="F45" s="18"/>
      <c r="G45" s="18"/>
      <c r="H45" s="18"/>
      <c r="I45" s="25">
        <f t="shared" si="1"/>
        <v>0</v>
      </c>
      <c r="J45" s="26"/>
      <c r="K45" s="27">
        <f t="shared" si="3"/>
        <v>0</v>
      </c>
      <c r="L45" s="19"/>
    </row>
    <row r="46" spans="1:12" ht="15.75" thickBot="1" x14ac:dyDescent="0.3">
      <c r="A46" s="37" t="s">
        <v>133</v>
      </c>
      <c r="B46" s="47" t="s">
        <v>80</v>
      </c>
      <c r="C46" s="45" t="s">
        <v>10</v>
      </c>
      <c r="D46" s="36">
        <v>31</v>
      </c>
      <c r="E46" s="11"/>
      <c r="F46" s="18"/>
      <c r="G46" s="18"/>
      <c r="H46" s="18"/>
      <c r="I46" s="25">
        <f t="shared" si="1"/>
        <v>0</v>
      </c>
      <c r="J46" s="26"/>
      <c r="K46" s="27">
        <f t="shared" si="3"/>
        <v>0</v>
      </c>
      <c r="L46" s="19"/>
    </row>
    <row r="47" spans="1:12" ht="15.75" thickBot="1" x14ac:dyDescent="0.3">
      <c r="A47" s="24" t="s">
        <v>51</v>
      </c>
      <c r="B47" s="47" t="s">
        <v>82</v>
      </c>
      <c r="C47" s="45" t="s">
        <v>10</v>
      </c>
      <c r="D47" s="36">
        <v>166</v>
      </c>
      <c r="E47" s="11"/>
      <c r="F47" s="18"/>
      <c r="G47" s="18"/>
      <c r="H47" s="18"/>
      <c r="I47" s="25">
        <f t="shared" si="1"/>
        <v>0</v>
      </c>
      <c r="J47" s="26"/>
      <c r="K47" s="27">
        <f t="shared" si="3"/>
        <v>0</v>
      </c>
      <c r="L47" s="19"/>
    </row>
    <row r="48" spans="1:12" ht="15.75" thickBot="1" x14ac:dyDescent="0.3">
      <c r="A48" s="24" t="s">
        <v>53</v>
      </c>
      <c r="B48" s="48" t="s">
        <v>114</v>
      </c>
      <c r="C48" s="45" t="s">
        <v>15</v>
      </c>
      <c r="D48" s="36">
        <v>8</v>
      </c>
      <c r="E48" s="11"/>
      <c r="F48" s="18"/>
      <c r="G48" s="18"/>
      <c r="H48" s="18"/>
      <c r="I48" s="25">
        <f t="shared" si="1"/>
        <v>0</v>
      </c>
      <c r="J48" s="26"/>
      <c r="K48" s="27">
        <f t="shared" si="3"/>
        <v>0</v>
      </c>
      <c r="L48" s="19"/>
    </row>
    <row r="49" spans="1:12" ht="15.75" thickBot="1" x14ac:dyDescent="0.3">
      <c r="A49" s="37" t="s">
        <v>55</v>
      </c>
      <c r="B49" s="47" t="s">
        <v>102</v>
      </c>
      <c r="C49" s="45" t="s">
        <v>10</v>
      </c>
      <c r="D49" s="36">
        <v>85</v>
      </c>
      <c r="E49" s="11"/>
      <c r="F49" s="18"/>
      <c r="G49" s="18"/>
      <c r="H49" s="18"/>
      <c r="I49" s="25">
        <f t="shared" si="1"/>
        <v>0</v>
      </c>
      <c r="J49" s="26"/>
      <c r="K49" s="27">
        <f t="shared" si="3"/>
        <v>0</v>
      </c>
      <c r="L49" s="19"/>
    </row>
    <row r="50" spans="1:12" ht="15.75" thickBot="1" x14ac:dyDescent="0.3">
      <c r="A50" s="24" t="s">
        <v>57</v>
      </c>
      <c r="B50" s="44" t="s">
        <v>83</v>
      </c>
      <c r="C50" s="45" t="s">
        <v>15</v>
      </c>
      <c r="D50" s="36">
        <v>5</v>
      </c>
      <c r="E50" s="11">
        <v>5</v>
      </c>
      <c r="F50" s="18"/>
      <c r="G50" s="18"/>
      <c r="H50" s="18"/>
      <c r="I50" s="25">
        <f t="shared" si="1"/>
        <v>0</v>
      </c>
      <c r="J50" s="26"/>
      <c r="K50" s="27">
        <f t="shared" si="3"/>
        <v>0</v>
      </c>
      <c r="L50" s="19"/>
    </row>
    <row r="51" spans="1:12" ht="15.75" thickBot="1" x14ac:dyDescent="0.3">
      <c r="A51" s="24" t="s">
        <v>59</v>
      </c>
      <c r="B51" s="47" t="s">
        <v>84</v>
      </c>
      <c r="C51" s="45" t="s">
        <v>10</v>
      </c>
      <c r="D51" s="36">
        <v>46</v>
      </c>
      <c r="E51" s="11"/>
      <c r="F51" s="18"/>
      <c r="G51" s="18"/>
      <c r="H51" s="18"/>
      <c r="I51" s="25">
        <f t="shared" si="1"/>
        <v>0</v>
      </c>
      <c r="J51" s="26"/>
      <c r="K51" s="27">
        <f t="shared" si="3"/>
        <v>0</v>
      </c>
      <c r="L51" s="19"/>
    </row>
    <row r="52" spans="1:12" ht="15.75" thickBot="1" x14ac:dyDescent="0.3">
      <c r="A52" s="37" t="s">
        <v>61</v>
      </c>
      <c r="B52" s="52" t="s">
        <v>85</v>
      </c>
      <c r="C52" s="45" t="s">
        <v>10</v>
      </c>
      <c r="D52" s="36">
        <v>40</v>
      </c>
      <c r="E52" s="11"/>
      <c r="F52" s="18"/>
      <c r="G52" s="18"/>
      <c r="H52" s="18"/>
      <c r="I52" s="25">
        <f t="shared" si="1"/>
        <v>0</v>
      </c>
      <c r="J52" s="26"/>
      <c r="K52" s="27">
        <f t="shared" si="3"/>
        <v>0</v>
      </c>
      <c r="L52" s="19"/>
    </row>
    <row r="53" spans="1:12" ht="15.75" thickBot="1" x14ac:dyDescent="0.3">
      <c r="A53" s="24" t="s">
        <v>63</v>
      </c>
      <c r="B53" s="44" t="s">
        <v>86</v>
      </c>
      <c r="C53" s="45" t="s">
        <v>10</v>
      </c>
      <c r="D53" s="36">
        <v>145</v>
      </c>
      <c r="E53" s="11"/>
      <c r="F53" s="18"/>
      <c r="G53" s="18"/>
      <c r="H53" s="18"/>
      <c r="I53" s="25">
        <f t="shared" si="1"/>
        <v>0</v>
      </c>
      <c r="J53" s="26"/>
      <c r="K53" s="27">
        <f t="shared" si="3"/>
        <v>0</v>
      </c>
      <c r="L53" s="19"/>
    </row>
    <row r="54" spans="1:12" ht="15.75" thickBot="1" x14ac:dyDescent="0.3">
      <c r="A54" s="24" t="s">
        <v>65</v>
      </c>
      <c r="B54" s="44" t="s">
        <v>87</v>
      </c>
      <c r="C54" s="45" t="s">
        <v>15</v>
      </c>
      <c r="D54" s="36">
        <v>14</v>
      </c>
      <c r="E54" s="11"/>
      <c r="F54" s="18"/>
      <c r="G54" s="18"/>
      <c r="H54" s="18"/>
      <c r="I54" s="25">
        <f t="shared" si="1"/>
        <v>0</v>
      </c>
      <c r="J54" s="26"/>
      <c r="K54" s="27">
        <f t="shared" si="3"/>
        <v>0</v>
      </c>
      <c r="L54" s="19"/>
    </row>
    <row r="55" spans="1:12" ht="15.75" thickBot="1" x14ac:dyDescent="0.3">
      <c r="A55" s="37" t="s">
        <v>67</v>
      </c>
      <c r="B55" s="44" t="s">
        <v>100</v>
      </c>
      <c r="C55" s="45" t="s">
        <v>22</v>
      </c>
      <c r="D55" s="36">
        <v>12</v>
      </c>
      <c r="E55" s="11"/>
      <c r="F55" s="18"/>
      <c r="G55" s="18"/>
      <c r="H55" s="18"/>
      <c r="I55" s="25">
        <f t="shared" si="1"/>
        <v>0</v>
      </c>
      <c r="J55" s="26"/>
      <c r="K55" s="27">
        <f t="shared" si="3"/>
        <v>0</v>
      </c>
      <c r="L55" s="19"/>
    </row>
    <row r="56" spans="1:12" ht="15.75" thickBot="1" x14ac:dyDescent="0.3">
      <c r="A56" s="24" t="s">
        <v>69</v>
      </c>
      <c r="B56" s="52" t="s">
        <v>88</v>
      </c>
      <c r="C56" s="45" t="s">
        <v>15</v>
      </c>
      <c r="D56" s="36">
        <v>30</v>
      </c>
      <c r="E56" s="11"/>
      <c r="F56" s="18"/>
      <c r="G56" s="18"/>
      <c r="H56" s="18"/>
      <c r="I56" s="25">
        <f t="shared" si="1"/>
        <v>0</v>
      </c>
      <c r="J56" s="26"/>
      <c r="K56" s="27">
        <f t="shared" si="3"/>
        <v>0</v>
      </c>
      <c r="L56" s="19"/>
    </row>
    <row r="57" spans="1:12" ht="15.75" thickBot="1" x14ac:dyDescent="0.3">
      <c r="A57" s="24" t="s">
        <v>71</v>
      </c>
      <c r="B57" s="44" t="s">
        <v>89</v>
      </c>
      <c r="C57" s="45" t="s">
        <v>15</v>
      </c>
      <c r="D57" s="36">
        <v>25</v>
      </c>
      <c r="E57" s="11"/>
      <c r="F57" s="18"/>
      <c r="G57" s="18"/>
      <c r="H57" s="18"/>
      <c r="I57" s="25">
        <f t="shared" si="1"/>
        <v>0</v>
      </c>
      <c r="J57" s="26"/>
      <c r="K57" s="27">
        <f t="shared" si="3"/>
        <v>0</v>
      </c>
      <c r="L57" s="19"/>
    </row>
    <row r="58" spans="1:12" ht="15.75" thickBot="1" x14ac:dyDescent="0.3">
      <c r="A58" s="37" t="s">
        <v>73</v>
      </c>
      <c r="B58" s="44" t="s">
        <v>101</v>
      </c>
      <c r="C58" s="45" t="s">
        <v>15</v>
      </c>
      <c r="D58" s="36">
        <v>6</v>
      </c>
      <c r="E58" s="11"/>
      <c r="F58" s="18"/>
      <c r="G58" s="18"/>
      <c r="H58" s="18"/>
      <c r="I58" s="25">
        <f t="shared" si="1"/>
        <v>0</v>
      </c>
      <c r="J58" s="26"/>
      <c r="K58" s="27">
        <f t="shared" si="3"/>
        <v>0</v>
      </c>
      <c r="L58" s="19"/>
    </row>
    <row r="59" spans="1:12" ht="15.75" thickBot="1" x14ac:dyDescent="0.3">
      <c r="A59" s="24" t="s">
        <v>75</v>
      </c>
      <c r="B59" s="44" t="s">
        <v>90</v>
      </c>
      <c r="C59" s="45" t="s">
        <v>10</v>
      </c>
      <c r="D59" s="36">
        <v>15</v>
      </c>
      <c r="E59" s="11"/>
      <c r="F59" s="18"/>
      <c r="G59" s="18"/>
      <c r="H59" s="18"/>
      <c r="I59" s="25">
        <f t="shared" si="1"/>
        <v>0</v>
      </c>
      <c r="J59" s="26"/>
      <c r="K59" s="27">
        <f t="shared" si="3"/>
        <v>0</v>
      </c>
      <c r="L59" s="19"/>
    </row>
    <row r="60" spans="1:12" ht="15.75" thickBot="1" x14ac:dyDescent="0.3">
      <c r="A60" s="24" t="s">
        <v>134</v>
      </c>
      <c r="B60" s="48" t="s">
        <v>91</v>
      </c>
      <c r="C60" s="45" t="s">
        <v>10</v>
      </c>
      <c r="D60" s="36">
        <v>7</v>
      </c>
      <c r="E60" s="11"/>
      <c r="F60" s="18"/>
      <c r="G60" s="18"/>
      <c r="H60" s="18"/>
      <c r="I60" s="25">
        <f t="shared" si="1"/>
        <v>0</v>
      </c>
      <c r="J60" s="26"/>
      <c r="K60" s="27">
        <f t="shared" si="3"/>
        <v>0</v>
      </c>
      <c r="L60" s="19"/>
    </row>
    <row r="61" spans="1:12" ht="15.75" thickBot="1" x14ac:dyDescent="0.3">
      <c r="A61" s="37" t="s">
        <v>77</v>
      </c>
      <c r="B61" s="48" t="s">
        <v>92</v>
      </c>
      <c r="C61" s="45" t="s">
        <v>93</v>
      </c>
      <c r="D61" s="36">
        <v>6</v>
      </c>
      <c r="E61" s="11"/>
      <c r="F61" s="18"/>
      <c r="G61" s="18"/>
      <c r="H61" s="18"/>
      <c r="I61" s="25">
        <f t="shared" si="1"/>
        <v>0</v>
      </c>
      <c r="J61" s="26"/>
      <c r="K61" s="27">
        <f t="shared" si="3"/>
        <v>0</v>
      </c>
      <c r="L61" s="19"/>
    </row>
    <row r="62" spans="1:12" ht="15.75" thickBot="1" x14ac:dyDescent="0.3">
      <c r="A62" s="24" t="s">
        <v>79</v>
      </c>
      <c r="B62" s="44" t="s">
        <v>94</v>
      </c>
      <c r="C62" s="45" t="s">
        <v>15</v>
      </c>
      <c r="D62" s="36">
        <v>12</v>
      </c>
      <c r="E62" s="11"/>
      <c r="F62" s="18"/>
      <c r="G62" s="18"/>
      <c r="H62" s="18"/>
      <c r="I62" s="25">
        <f t="shared" si="1"/>
        <v>0</v>
      </c>
      <c r="J62" s="26"/>
      <c r="K62" s="27">
        <f t="shared" si="3"/>
        <v>0</v>
      </c>
      <c r="L62" s="19"/>
    </row>
    <row r="63" spans="1:12" ht="15.75" thickBot="1" x14ac:dyDescent="0.3">
      <c r="A63" s="24" t="s">
        <v>81</v>
      </c>
      <c r="B63" s="48" t="s">
        <v>95</v>
      </c>
      <c r="C63" s="45" t="s">
        <v>22</v>
      </c>
      <c r="D63" s="36">
        <v>5</v>
      </c>
      <c r="E63" s="11"/>
      <c r="F63" s="18"/>
      <c r="G63" s="18"/>
      <c r="H63" s="18"/>
      <c r="I63" s="25">
        <f t="shared" si="1"/>
        <v>0</v>
      </c>
      <c r="J63" s="26"/>
      <c r="K63" s="27">
        <f t="shared" si="3"/>
        <v>0</v>
      </c>
      <c r="L63" s="19"/>
    </row>
    <row r="64" spans="1:12" ht="15.75" thickBot="1" x14ac:dyDescent="0.3">
      <c r="A64" s="53" t="s">
        <v>110</v>
      </c>
      <c r="B64" s="54"/>
      <c r="C64" s="54"/>
      <c r="D64" s="55"/>
      <c r="E64" s="11"/>
      <c r="F64" s="20"/>
      <c r="G64" s="21"/>
      <c r="H64" s="22"/>
      <c r="I64" s="25" t="s">
        <v>96</v>
      </c>
      <c r="J64" s="28"/>
      <c r="K64" s="27">
        <f>SUM(K9:K63)</f>
        <v>0</v>
      </c>
      <c r="L64" s="23"/>
    </row>
    <row r="66" spans="1:5" ht="29.45" customHeight="1" x14ac:dyDescent="0.25">
      <c r="A66" s="56" t="s">
        <v>97</v>
      </c>
      <c r="B66" s="57"/>
      <c r="C66" s="58"/>
      <c r="D66" s="32">
        <v>0</v>
      </c>
      <c r="E66" s="6"/>
    </row>
    <row r="67" spans="1:5" ht="28.7" customHeight="1" x14ac:dyDescent="0.25">
      <c r="A67" s="56" t="s">
        <v>98</v>
      </c>
      <c r="B67" s="57"/>
      <c r="C67" s="57"/>
      <c r="D67" s="32">
        <v>0</v>
      </c>
      <c r="E67" s="6"/>
    </row>
    <row r="68" spans="1:5" x14ac:dyDescent="0.25">
      <c r="A68" s="29"/>
      <c r="B68" s="29"/>
      <c r="C68" s="29"/>
      <c r="D68" s="33"/>
    </row>
    <row r="69" spans="1:5" ht="31.5" customHeight="1" x14ac:dyDescent="0.25">
      <c r="A69" s="59" t="s">
        <v>108</v>
      </c>
      <c r="B69" s="60"/>
      <c r="C69" s="61"/>
      <c r="D69" s="34">
        <v>0.15</v>
      </c>
    </row>
    <row r="70" spans="1:5" x14ac:dyDescent="0.25">
      <c r="A70" s="29"/>
      <c r="B70" s="29"/>
      <c r="C70" s="29"/>
      <c r="D70" s="33"/>
    </row>
    <row r="71" spans="1:5" x14ac:dyDescent="0.25">
      <c r="A71" s="30" t="s">
        <v>135</v>
      </c>
      <c r="B71" s="31"/>
      <c r="C71" s="31"/>
      <c r="D71" s="35">
        <f>K64+(D66*25)+(D67*50)</f>
        <v>0</v>
      </c>
      <c r="E71" s="6" t="e">
        <f>#REF!+C66*10</f>
        <v>#REF!</v>
      </c>
    </row>
    <row r="72" spans="1:5" x14ac:dyDescent="0.25">
      <c r="A72" s="30" t="s">
        <v>109</v>
      </c>
      <c r="B72" s="31"/>
      <c r="C72" s="31"/>
      <c r="D72" s="35">
        <f>D71*1.21</f>
        <v>0</v>
      </c>
      <c r="E72" s="6" t="e">
        <f>E71*1.21</f>
        <v>#REF!</v>
      </c>
    </row>
  </sheetData>
  <sheetProtection selectLockedCells="1"/>
  <sortState xmlns:xlrd2="http://schemas.microsoft.com/office/spreadsheetml/2017/richdata2" ref="A9:L63">
    <sortCondition ref="B9:B63"/>
  </sortState>
  <mergeCells count="4">
    <mergeCell ref="A64:D64"/>
    <mergeCell ref="A66:C66"/>
    <mergeCell ref="A67:C67"/>
    <mergeCell ref="A69:C69"/>
  </mergeCells>
  <phoneticPr fontId="7" type="noConversion"/>
  <pageMargins left="0.17" right="0.17" top="0.78740157499999996" bottom="0.78740157499999996" header="0.3" footer="0.3"/>
  <pageSetup paperSize="9" scale="82" fitToHeight="0" orientation="portrait" r:id="rId1"/>
  <headerFooter>
    <oddHeader>&amp;R&amp;"Arial,Tučné"&amp;8Příloha č. 1&amp;"Arial,Obyčejné" - Rámcový přehled vybraných druhů chemikálií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VZ - Zákl. druhy chemikálií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Skoupá Lenka</dc:creator>
  <cp:lastModifiedBy>Romanová Hana</cp:lastModifiedBy>
  <cp:lastPrinted>2024-01-30T13:25:19Z</cp:lastPrinted>
  <dcterms:created xsi:type="dcterms:W3CDTF">2020-07-03T09:50:57Z</dcterms:created>
  <dcterms:modified xsi:type="dcterms:W3CDTF">2024-02-01T12:48:18Z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dfdcfce-ddd9-46fd-a41e-890a4587f248_Enabled">
    <vt:lpwstr>True</vt:lpwstr>
  </property>
  <property fmtid="{D5CDD505-2E9C-101B-9397-08002B2CF9AE}" pid="3" name="MSIP_Label_ddfdcfce-ddd9-46fd-a41e-890a4587f248_SiteId">
    <vt:lpwstr>75660d71-8529-414f-8ee4-8511d8f023aa</vt:lpwstr>
  </property>
  <property fmtid="{D5CDD505-2E9C-101B-9397-08002B2CF9AE}" pid="4" name="MSIP_Label_ddfdcfce-ddd9-46fd-a41e-890a4587f248_Owner">
    <vt:lpwstr>60622@ukzuz.cz</vt:lpwstr>
  </property>
  <property fmtid="{D5CDD505-2E9C-101B-9397-08002B2CF9AE}" pid="5" name="MSIP_Label_ddfdcfce-ddd9-46fd-a41e-890a4587f248_SetDate">
    <vt:lpwstr>2020-07-03T09:53:05.4730491Z</vt:lpwstr>
  </property>
  <property fmtid="{D5CDD505-2E9C-101B-9397-08002B2CF9AE}" pid="6" name="MSIP_Label_ddfdcfce-ddd9-46fd-a41e-890a4587f248_Name">
    <vt:lpwstr>Interní</vt:lpwstr>
  </property>
  <property fmtid="{D5CDD505-2E9C-101B-9397-08002B2CF9AE}" pid="7" name="MSIP_Label_ddfdcfce-ddd9-46fd-a41e-890a4587f248_Application">
    <vt:lpwstr>Microsoft Azure Information Protection</vt:lpwstr>
  </property>
  <property fmtid="{D5CDD505-2E9C-101B-9397-08002B2CF9AE}" pid="8" name="MSIP_Label_ddfdcfce-ddd9-46fd-a41e-890a4587f248_ActionId">
    <vt:lpwstr>eb64f35d-2ac8-4ede-9b01-bcf8846727e2</vt:lpwstr>
  </property>
  <property fmtid="{D5CDD505-2E9C-101B-9397-08002B2CF9AE}" pid="9" name="MSIP_Label_ddfdcfce-ddd9-46fd-a41e-890a4587f248_Extended_MSFT_Method">
    <vt:lpwstr>Automatic</vt:lpwstr>
  </property>
  <property fmtid="{D5CDD505-2E9C-101B-9397-08002B2CF9AE}" pid="10" name="Sensitivity">
    <vt:lpwstr>Interní</vt:lpwstr>
  </property>
</Properties>
</file>