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uzickovaa\Desktop\vd_pracov\2_plavidla\"/>
    </mc:Choice>
  </mc:AlternateContent>
  <bookViews>
    <workbookView xWindow="0" yWindow="0" windowWidth="16380" windowHeight="8190"/>
  </bookViews>
  <sheets>
    <sheet name="K nacenění - Rekapitulace" sheetId="2" r:id="rId1"/>
    <sheet name="BPP 406" sheetId="3" r:id="rId2"/>
    <sheet name="BPP400N" sheetId="4" r:id="rId3"/>
  </sheets>
  <definedNames>
    <definedName name="_xlnm.Print_Area" localSheetId="1">'BPP 406'!$B$1:$H$42</definedName>
    <definedName name="_xlnm.Print_Area" localSheetId="2">BPP400N!$B$1:$H$39</definedName>
  </definedNames>
  <calcPr calcId="162913"/>
</workbook>
</file>

<file path=xl/calcChain.xml><?xml version="1.0" encoding="utf-8"?>
<calcChain xmlns="http://schemas.openxmlformats.org/spreadsheetml/2006/main">
  <c r="H11" i="4" l="1"/>
  <c r="H12" i="4"/>
  <c r="H15" i="4"/>
  <c r="H14" i="4" s="1"/>
  <c r="H13" i="4" s="1"/>
  <c r="H16" i="4"/>
  <c r="H17" i="4"/>
  <c r="H20" i="4"/>
  <c r="H21" i="4"/>
  <c r="H22" i="4"/>
  <c r="H23" i="4"/>
  <c r="H25" i="4"/>
  <c r="H26" i="4"/>
  <c r="H27" i="4"/>
  <c r="H28" i="4"/>
  <c r="H29" i="4"/>
  <c r="H30" i="4"/>
  <c r="H31" i="4"/>
  <c r="H32" i="4"/>
  <c r="H33" i="4"/>
  <c r="H34" i="4"/>
  <c r="H36" i="4"/>
  <c r="H37" i="4"/>
  <c r="H39" i="4"/>
  <c r="H38" i="4" s="1"/>
  <c r="E17" i="2" s="1"/>
  <c r="H35" i="4" l="1"/>
  <c r="E16" i="2" s="1"/>
  <c r="H10" i="4"/>
  <c r="E13" i="2" s="1"/>
  <c r="E14" i="2"/>
  <c r="H19" i="4"/>
  <c r="H24" i="4"/>
  <c r="H11" i="3"/>
  <c r="H12" i="3"/>
  <c r="H16" i="3"/>
  <c r="H15" i="3" s="1"/>
  <c r="H17" i="3"/>
  <c r="H20" i="3"/>
  <c r="H21" i="3"/>
  <c r="H22" i="3"/>
  <c r="H23" i="3"/>
  <c r="H24" i="3"/>
  <c r="H25" i="3"/>
  <c r="H27" i="3"/>
  <c r="H28" i="3"/>
  <c r="H29" i="3"/>
  <c r="H30" i="3"/>
  <c r="H31" i="3"/>
  <c r="H32" i="3"/>
  <c r="H33" i="3"/>
  <c r="H34" i="3"/>
  <c r="H35" i="3"/>
  <c r="H36" i="3"/>
  <c r="H38" i="3"/>
  <c r="H39" i="3"/>
  <c r="H41" i="3"/>
  <c r="H40" i="3" s="1"/>
  <c r="E11" i="2" s="1"/>
  <c r="H10" i="3" l="1"/>
  <c r="E7" i="2" s="1"/>
  <c r="H37" i="3"/>
  <c r="E10" i="2" s="1"/>
  <c r="H14" i="3"/>
  <c r="E8" i="2"/>
  <c r="H18" i="4"/>
  <c r="H26" i="3"/>
  <c r="H19" i="3"/>
  <c r="H7" i="4" l="1"/>
  <c r="E15" i="2"/>
  <c r="E12" i="2" s="1"/>
  <c r="H18" i="3"/>
  <c r="H7" i="3" l="1"/>
  <c r="E9" i="2"/>
  <c r="E6" i="2" s="1"/>
  <c r="E18" i="2" s="1"/>
</calcChain>
</file>

<file path=xl/sharedStrings.xml><?xml version="1.0" encoding="utf-8"?>
<sst xmlns="http://schemas.openxmlformats.org/spreadsheetml/2006/main" count="256" uniqueCount="137">
  <si>
    <t>1.</t>
  </si>
  <si>
    <t>2.</t>
  </si>
  <si>
    <t>3.</t>
  </si>
  <si>
    <t>4.</t>
  </si>
  <si>
    <t>I.</t>
  </si>
  <si>
    <t>II.</t>
  </si>
  <si>
    <t xml:space="preserve">CELKEM:   </t>
  </si>
  <si>
    <t>K nacenění - Rekapitulace</t>
  </si>
  <si>
    <t>Tlačný člun BPP 400N, PL 32 100 885, oprava plavidla (č. 139240002)</t>
  </si>
  <si>
    <t>Oprava 2 plavidel</t>
  </si>
  <si>
    <t>5.</t>
  </si>
  <si>
    <t>Technická dokumentace opravy (oddíl 3 soupisu prací)</t>
  </si>
  <si>
    <t>Demontážní a montážní práce (oddíly 6.2 a 7 soupisu prací)</t>
  </si>
  <si>
    <t>Povrchová ochrana plavidla (oddíl 8 soupisu prací)</t>
  </si>
  <si>
    <t>Dozor inspekční organizace (oddíl 9 soupisu prací)</t>
  </si>
  <si>
    <t>Příprava plavidla k opravě (oddíl 6.1 soupisu prací)</t>
  </si>
  <si>
    <t>soubor</t>
  </si>
  <si>
    <t>Položka zahrnuje veškerou činnost inspekční organizace při realizaci opravy plavidla u zhotovitele. Inspektor  bude  přítomen ve všech důležitých technologických etapách opravy, především při ustavení plavidla na opěry,  při demontáži staré obšívky, při přípravě prvků vyztužení,  při montáži nové obšívky, při zkouškách vodotěsnosti,  případně  před nanesením PKO. Bude též přítomen při předání opraveného plavidla investorovi. Zajištění inspekční zprávy o technické prohlídce plavidla po dokončení opravy.</t>
  </si>
  <si>
    <t>1 komplet</t>
  </si>
  <si>
    <t>Inspekční organizace</t>
  </si>
  <si>
    <r>
      <t>m</t>
    </r>
    <r>
      <rPr>
        <vertAlign val="superscript"/>
        <sz val="10"/>
        <rFont val="Arial"/>
        <family val="2"/>
        <charset val="238"/>
      </rPr>
      <t>2</t>
    </r>
  </si>
  <si>
    <t>Na opravované části vně i uvnitř plavidla (cca 342 m2) bude aplikován nátěr - nátěry provést v souladu s normou ČSN EN ISO 12 944 Nátěrové hmoty – Protikorozní ochrana ocelových konstrukcí ochrannými nátěrovými systémy – Část 5: Ochranné nátěrové systémy:
- 1 x základní nátěr                                                  150 µm
- 1 x vrchný nátěr                                                     150 µm 
celkem NDFT                                                             300 µm</t>
  </si>
  <si>
    <t>Povrchová ochrana plavidla -  opravovaných části plavidla, vně i uvnitř</t>
  </si>
  <si>
    <t>8.3</t>
  </si>
  <si>
    <r>
      <t>obšívku plavidla a opravované části plavidla otryskat na stupeň čistoty Sa 2,5 (celkem cca 342 m</t>
    </r>
    <r>
      <rPr>
        <vertAlign val="superscript"/>
        <sz val="8"/>
        <rFont val="Arial"/>
        <family val="2"/>
        <charset val="238"/>
      </rPr>
      <t>2</t>
    </r>
    <r>
      <rPr>
        <sz val="8"/>
        <rFont val="Arial"/>
        <family val="2"/>
        <charset val="238"/>
      </rPr>
      <t>);</t>
    </r>
  </si>
  <si>
    <t>Příprava pro povrchovou ochranu</t>
  </si>
  <si>
    <t>8.1</t>
  </si>
  <si>
    <t>Povrchová ochrana plavidla</t>
  </si>
  <si>
    <t>Materiál k tryskání, nátěrová barva. Na otryskané ponorové stupnice nanést nátěr. Vizuální kontrola.</t>
  </si>
  <si>
    <t>Oprava nátěru ponorových stupnic</t>
  </si>
  <si>
    <t>7.10</t>
  </si>
  <si>
    <t>Na rozměr nařezané profily L 80 x 8 - 1500 mm (cca 1,9 m2, 58 kg); dubové hranoly 200 x 150 -1500 mm, spojovací materiál;
"L" profily přivařit na čelo plavidla (umístit podle původních výztuh), po zavaření výztuhy natřít; do výztuh vložit dřevěné hranoly; L profily a hranoly zajistit šrouby. Vizuální kontrola.</t>
  </si>
  <si>
    <t>Výroba a montáž talčných čel</t>
  </si>
  <si>
    <t>7.9</t>
  </si>
  <si>
    <r>
      <t>Naformátované plechy podložky vázacích kruhů tloušťky 10,0 mm o rozměrech 80 x 250 mm (cca 0,36 m</t>
    </r>
    <r>
      <rPr>
        <vertAlign val="superscript"/>
        <sz val="8"/>
        <rFont val="Arial"/>
        <family val="2"/>
        <charset val="238"/>
      </rPr>
      <t>2</t>
    </r>
    <r>
      <rPr>
        <sz val="8"/>
        <rFont val="Arial"/>
        <family val="2"/>
        <charset val="238"/>
      </rPr>
      <t>, 29 kg); kruhová ocel Ø 20 mm, délky cca 8,5 m (0,54 m</t>
    </r>
    <r>
      <rPr>
        <vertAlign val="superscript"/>
        <sz val="8"/>
        <rFont val="Arial"/>
        <family val="2"/>
        <charset val="238"/>
      </rPr>
      <t>2</t>
    </r>
    <r>
      <rPr>
        <sz val="8"/>
        <rFont val="Arial"/>
        <family val="2"/>
        <charset val="238"/>
      </rPr>
      <t>, 71 kg)
Vyrobit 18 ks „Uvazovací kruhy 100“ podle normy ON 32 3310 (1,6 kg). Uvazovací kruhy přivařit na zesilovací desky zhotovených z plechu tl. 10 mm o rozměrech 80 x 250 mm; uvazovací kruhy s podložkou přivařit na ochozy plavidla;
Vizuální kontrola svarů, kontrola maximálního dovoleného zatížení je 37,16 kN.</t>
    </r>
  </si>
  <si>
    <t>Výroba a montáž uvazovacích kruhů</t>
  </si>
  <si>
    <t>7.8</t>
  </si>
  <si>
    <t>Svařovací drát, brusné kotouče; 
Zářezy po vázacích lanech vyvařit a zabrousit;
Vizuální kontrola svarů, kontrola povrchu pacholat.</t>
  </si>
  <si>
    <t>Oprava zadních dvojitých pacholat</t>
  </si>
  <si>
    <t>7.7</t>
  </si>
  <si>
    <t>Kontrola roviny rovinnosti dna plavidla, výsledek zaznamenat do protokolu.</t>
  </si>
  <si>
    <t>Proměření rovinnosti dna plavidla</t>
  </si>
  <si>
    <t>7.6</t>
  </si>
  <si>
    <t>Voda, event. petrolej + plavená křída, snímky RTG; oprava (vybroušení a převaření) nevyhovujících svarů;Zkoušky:  provedení vizuální kontroly všech svarů, provedení zkoušky těsnosti (normálním nebo náhradním způsobem) svarů obšívky a vodotěsných přepážek, provedení a vyhodnocení kontroly svarů pomocí rentgenového záření, kontrola rozměrů plavidla.</t>
  </si>
  <si>
    <t>Kontrola výměny obšívky</t>
  </si>
  <si>
    <t>7.5</t>
  </si>
  <si>
    <r>
      <t>Naformátovaný plech boční obšívky 6,0 mm v rozsahu cca 0,4 x 0,5 m umístěného dle zápisu z prohlídky, tj. 0,2 m</t>
    </r>
    <r>
      <rPr>
        <vertAlign val="superscript"/>
        <sz val="8"/>
        <rFont val="Arial"/>
        <family val="2"/>
        <charset val="238"/>
      </rPr>
      <t>2</t>
    </r>
    <r>
      <rPr>
        <sz val="8"/>
        <rFont val="Arial"/>
        <family val="2"/>
        <charset val="238"/>
      </rPr>
      <t>; nařezanou oděrku PLO 60x40-750 mm;
Provést opravu pravého boku plavidla v rozsahu cca 0,4 x 0,5 m umístěného dle zápisu z prohlídky (cca 0,2 m</t>
    </r>
    <r>
      <rPr>
        <vertAlign val="superscript"/>
        <sz val="8"/>
        <rFont val="Arial"/>
        <family val="2"/>
        <charset val="238"/>
      </rPr>
      <t>2</t>
    </r>
    <r>
      <rPr>
        <sz val="8"/>
        <rFont val="Arial"/>
        <family val="2"/>
        <charset val="238"/>
      </rPr>
      <t>, 9,6 kg), přivaření plechů k bočním žebrům, svaření plechů k sobě zevnitř plavidla, vydrážkování kořene sváru, provedení konečného sváru; přivaření oděrky. Vizuální kontrola svarů.</t>
    </r>
  </si>
  <si>
    <t>Montáž části boční obšívky</t>
  </si>
  <si>
    <t>7.4</t>
  </si>
  <si>
    <r>
      <t>Naformátované plechy obšívky podhonu tloušťky 6,0 mm (cca 3,85 m</t>
    </r>
    <r>
      <rPr>
        <vertAlign val="superscript"/>
        <sz val="8"/>
        <color theme="1"/>
        <rFont val="Arial"/>
        <family val="2"/>
        <charset val="238"/>
      </rPr>
      <t>2</t>
    </r>
    <r>
      <rPr>
        <sz val="8"/>
        <color theme="1"/>
        <rFont val="Arial"/>
        <family val="2"/>
        <charset val="238"/>
      </rPr>
      <t>); 
Provést opravu podhonu přídě plavidla (vsazením nového plechu) v rozsahu cca 0,55 x 6,4 m umístěného dle zápisu z prohlídky; stehování plechů zrcadla (cca 3,85 m</t>
    </r>
    <r>
      <rPr>
        <vertAlign val="superscript"/>
        <sz val="8"/>
        <color theme="1"/>
        <rFont val="Arial"/>
        <family val="2"/>
        <charset val="238"/>
      </rPr>
      <t>2</t>
    </r>
    <r>
      <rPr>
        <sz val="8"/>
        <color theme="1"/>
        <rFont val="Arial"/>
        <family val="2"/>
        <charset val="238"/>
      </rPr>
      <t>, 185 kg), přivaření plechů k výztuhám zrcadla a páteřnicím, svaření plechů k sobě zevnitř plavidla, vydrážkování kořene sváru, provedení konečného sváru;
Vizuální kontrola svarů.</t>
    </r>
  </si>
  <si>
    <t>Montáž části předního podhonu</t>
  </si>
  <si>
    <t>7.3</t>
  </si>
  <si>
    <r>
      <t>Naformátované plechy dnové obšívky tloušťky 6,0 mm (152 m</t>
    </r>
    <r>
      <rPr>
        <vertAlign val="superscript"/>
        <sz val="8"/>
        <rFont val="Arial"/>
        <family val="2"/>
        <charset val="238"/>
      </rPr>
      <t>2</t>
    </r>
    <r>
      <rPr>
        <sz val="8"/>
        <rFont val="Arial"/>
        <family val="2"/>
        <charset val="238"/>
      </rPr>
      <t>,       7296 kg). Provést opravu obšívky dna plavidla (vsazením nového plechu) od žebra číslo 0 do žebra číslo 42 (250 mm za ž.č. 43, tj. 21,7 m) v šířce 7,0 m symetricky okolo podélné osy plavidla, tj. 152 m</t>
    </r>
    <r>
      <rPr>
        <vertAlign val="superscript"/>
        <sz val="8"/>
        <rFont val="Arial"/>
        <family val="2"/>
        <charset val="238"/>
      </rPr>
      <t>2</t>
    </r>
    <r>
      <rPr>
        <sz val="8"/>
        <rFont val="Arial"/>
        <family val="2"/>
        <charset val="238"/>
      </rPr>
      <t xml:space="preserve"> – plech tloušťky 6,0 mm, tj. 7296 kg; stehování plechů obšívky, přivaření plechů k dnovým příčkám, přepážce a páteřnicím, svaření plechů k sobě zevnitř plavidla, vydrážkování kořene sváru, provedení konečného sváru, nastehování;
Kontrola rozměrů plavidla, vizuální kontrola svarů.</t>
    </r>
  </si>
  <si>
    <t>Montáž části dnové obšívky</t>
  </si>
  <si>
    <t>7.2</t>
  </si>
  <si>
    <t>kg</t>
  </si>
  <si>
    <r>
      <t>Na délku nařezané válcované profily dnových příček, vypálené části páteřnic a rožnic;
Výměna neopravitelných dnových příček a bočních žeber a podélných výztuh (jejich částí nebo celých), včetně přilehlých rožnic; vyrovnání deformovaných částí výztuh, jejich očištění, případné odstranění zkorodovaných částí a vevaření nových; vypálení vodotečí do dnových příček a podélných stěn; 
Při opravě ocelové konstrukce se přepokládá výměna (případně oprava):
a) dnové příčky: 
- nahrazení 25% dnových (L75x50x8-6600) je 10 ks dnových příček, tj. 488 kg, 25,8 m</t>
    </r>
    <r>
      <rPr>
        <vertAlign val="superscript"/>
        <sz val="8"/>
        <rFont val="Arial"/>
        <family val="2"/>
        <charset val="238"/>
      </rPr>
      <t>2</t>
    </r>
    <r>
      <rPr>
        <sz val="8"/>
        <rFont val="Arial"/>
        <family val="2"/>
        <charset val="238"/>
      </rPr>
      <t>; 
- páteřnice – nahrazení P6-150x4000 m páteřnice, tj. 28,8 kg (povrh cca 1,2 m2);
b) boční žebra: 
- z profilu L75x50x6-1500 mm nahrazení 3 ks obyčejných bočních žeber, tj. 17,3 kg (povrh 1,10 m</t>
    </r>
    <r>
      <rPr>
        <vertAlign val="superscript"/>
        <sz val="8"/>
        <rFont val="Arial"/>
        <family val="2"/>
        <charset val="238"/>
      </rPr>
      <t>2</t>
    </r>
    <r>
      <rPr>
        <sz val="8"/>
        <rFont val="Arial"/>
        <family val="2"/>
        <charset val="238"/>
      </rPr>
      <t>); 
c) rožnice: 
- z plechu 6 x 200 mm nahrazení (25% bočních žeber) 4 ks, tj. 1,67 kg (povrh 0,21 m</t>
    </r>
    <r>
      <rPr>
        <vertAlign val="superscript"/>
        <sz val="8"/>
        <rFont val="Arial"/>
        <family val="2"/>
        <charset val="238"/>
      </rPr>
      <t>2</t>
    </r>
    <r>
      <rPr>
        <sz val="8"/>
        <rFont val="Arial"/>
        <family val="2"/>
        <charset val="238"/>
      </rPr>
      <t>);
Celkem: 535,8 kg (povrch 28,3 m</t>
    </r>
    <r>
      <rPr>
        <vertAlign val="superscript"/>
        <sz val="8"/>
        <rFont val="Arial"/>
        <family val="2"/>
        <charset val="238"/>
      </rPr>
      <t>2</t>
    </r>
    <r>
      <rPr>
        <sz val="8"/>
        <rFont val="Arial"/>
        <family val="2"/>
        <charset val="238"/>
      </rPr>
      <t>).
Provedení vizuální kontroly úplnosti konstrukce a kontrola všech svarů, kontrola rozměrů plavidla.</t>
    </r>
  </si>
  <si>
    <t>Oprava vyztužení</t>
  </si>
  <si>
    <t>7.1</t>
  </si>
  <si>
    <t>Montáž</t>
  </si>
  <si>
    <t>vyřezání poškozených částí konstrukce plavidla, zabroušení ocelové konstrukce plavidla; očištění, případné odstranění zkorodovaných částí; vypálení vodotečí do dnových příček a podélných stěn;
(činnosti v souvislosti s opravou vyztužení:
-  25% dnových (L75x50x8-6600) tj. 10 ks dnových příček, tj. 488 kg, 25,8 m2; 
- páteřnice – nahrazení P6-150x4000 m páteřnice, tj. 28,8 kg (povrh cca 1,2 m2);
b) boční žebra: 
- z profilu L75x50x6-1500 mm nahrazení 3 ks obyčejných bočních žeber, tj. 17,3 kg (povrh 1,10 m2); 
c) rožnice: 
- z plechu 6 x 200 mm nahrazení (25% bočních žeber) 4 ks, tj. 1,67 kg (povrh 0,21 m2);
Celkem: 535,8 kg (povrch 28,3 m2).</t>
  </si>
  <si>
    <t>Příprava vyztužení</t>
  </si>
  <si>
    <t>6.2.6</t>
  </si>
  <si>
    <t>demontáž, odbroušení tlačných čel na přídi plavidla a jejich sešrotování;</t>
  </si>
  <si>
    <t>Demontáž tlačných čel</t>
  </si>
  <si>
    <t>6.2.5</t>
  </si>
  <si>
    <t xml:space="preserve">demontáž, odbroušení uvazovacích kruhů na ochozech plavidla a jejich sešrotování; </t>
  </si>
  <si>
    <t>Demontáž uvazovacích kruhů</t>
  </si>
  <si>
    <t>6.2.4</t>
  </si>
  <si>
    <t xml:space="preserve">demontáž plechu boční obšívky pravého boku plavidla v rozsahu cca 0,4 x 0,5 m umístěného dle zápisu z prohlídky včetně oděrky, tj. 0,2 m2, demontáž dvou bočních žeber včetně rožnic; jejich rozřezání na vhodné rozměry a sešrotování; </t>
  </si>
  <si>
    <t>Demontáž části boční obšívky</t>
  </si>
  <si>
    <t>6.2.3</t>
  </si>
  <si>
    <r>
      <t>demontáž plechu obšívky podhonu přídě plavidla v rozsahu cca 0,55 x 7,0 m umístěného dle zápisu z prohlídky, tj. 3,85 m</t>
    </r>
    <r>
      <rPr>
        <vertAlign val="superscript"/>
        <sz val="8"/>
        <rFont val="Arial"/>
        <family val="2"/>
        <charset val="238"/>
      </rPr>
      <t>2</t>
    </r>
    <r>
      <rPr>
        <sz val="8"/>
        <rFont val="Arial"/>
        <family val="2"/>
        <charset val="238"/>
      </rPr>
      <t>;</t>
    </r>
  </si>
  <si>
    <t>Demontáž části předního podhonu</t>
  </si>
  <si>
    <t>6.2.2</t>
  </si>
  <si>
    <r>
      <t>demontáž dnových plechů od žebra číslo 0 do žebra číslo 43 (200 mm za ž.č. 43; 21,7 m) v šířce 7,0 m symetricky okolo podélné osy plavidla, tj. 152 m</t>
    </r>
    <r>
      <rPr>
        <vertAlign val="superscript"/>
        <sz val="8"/>
        <rFont val="Arial"/>
        <family val="2"/>
        <charset val="238"/>
      </rPr>
      <t>2</t>
    </r>
    <r>
      <rPr>
        <sz val="8"/>
        <rFont val="Arial"/>
        <family val="2"/>
        <charset val="238"/>
      </rPr>
      <t>; jejich rozřezání na vhodné rozměry a sešrotování;</t>
    </r>
  </si>
  <si>
    <t>Demontáž části dnové obšívky</t>
  </si>
  <si>
    <t>6.2.1</t>
  </si>
  <si>
    <t>Demontážní práce</t>
  </si>
  <si>
    <t>6.2</t>
  </si>
  <si>
    <t>Demontážní a montážní práce</t>
  </si>
  <si>
    <t>kontrola roviny rovinnosti dna plavidla, výsledek zaznamenat do protokolu</t>
  </si>
  <si>
    <t>6.1.3</t>
  </si>
  <si>
    <t>Zhotovení opor, nivelizace montážních opor, vyzdvižení plavidla z vody pomocí lodního výtahu a jeho ustavení na opory. Instalace schodů či žebříků pro přístup na palubu. Spuštění kotvy na zem.</t>
  </si>
  <si>
    <t>Vyzdvižení z vody a ustavení na stapelu, spuštění na vodu</t>
  </si>
  <si>
    <t>6.1.2</t>
  </si>
  <si>
    <t>Příprava plavidla k opravě</t>
  </si>
  <si>
    <t>6.1</t>
  </si>
  <si>
    <t>Příprava opravy</t>
  </si>
  <si>
    <t>Budou zpracovány výpočty potřebné k ověření pevnosti měněných částí plavidla.</t>
  </si>
  <si>
    <t>Výpočty</t>
  </si>
  <si>
    <t>3.2</t>
  </si>
  <si>
    <t xml:space="preserve">Dokumentace bude rozkreslena do stupně vhodného pro opravu. </t>
  </si>
  <si>
    <t>Výkresová dokumentace opravy</t>
  </si>
  <si>
    <t>3.1</t>
  </si>
  <si>
    <t>Technická dokumentace opravy</t>
  </si>
  <si>
    <r>
      <t>Cena</t>
    </r>
    <r>
      <rPr>
        <i/>
        <sz val="10"/>
        <rFont val="Arial"/>
        <family val="2"/>
        <charset val="238"/>
      </rPr>
      <t>[Kč]</t>
    </r>
  </si>
  <si>
    <r>
      <t>J. cena</t>
    </r>
    <r>
      <rPr>
        <i/>
        <sz val="10"/>
        <rFont val="Arial"/>
        <family val="2"/>
        <charset val="238"/>
      </rPr>
      <t>[Kč]</t>
    </r>
  </si>
  <si>
    <t>Množství</t>
  </si>
  <si>
    <t>MJ</t>
  </si>
  <si>
    <t>Popis</t>
  </si>
  <si>
    <t>Název</t>
  </si>
  <si>
    <t>Číslo</t>
  </si>
  <si>
    <t>Cena plavidla celkem bez DPH</t>
  </si>
  <si>
    <t>Číslo akce:   139240001</t>
  </si>
  <si>
    <t>Oprava části obšívky plavidla a její povrchová úprava</t>
  </si>
  <si>
    <t>Soupis prací opravy plavidla BPP406, ev. označení PL32103863</t>
  </si>
  <si>
    <r>
      <t>Na opravované části vně i uvnitř plavidla (cca 187,2 m</t>
    </r>
    <r>
      <rPr>
        <vertAlign val="superscript"/>
        <sz val="8"/>
        <rFont val="Arial"/>
        <family val="2"/>
        <charset val="238"/>
      </rPr>
      <t>2</t>
    </r>
    <r>
      <rPr>
        <sz val="8"/>
        <rFont val="Arial"/>
        <family val="2"/>
        <charset val="238"/>
      </rPr>
      <t>) bude aplikován nátěr - nátěry provést v souladu s normou ČSN EN ISO 12 944 Nátěrové hmoty – Protikorozní ochrana ocelových konstrukcí ochrannými nátěrovými systémy – Část 5: Ochranné nátěrové systémy:
- 1 x základní nátěr                                                  150 µm
- 1 x vrchný nátěr                                                     150 µm 
celkem NDFT                                                             300 µm</t>
    </r>
  </si>
  <si>
    <r>
      <t>Obšívku plavidla a opravované části plavidla otryskat na stupeň čistoty Sa 2,5 (celkem cca 187,2 m</t>
    </r>
    <r>
      <rPr>
        <vertAlign val="superscript"/>
        <sz val="8"/>
        <rFont val="Arial"/>
        <family val="2"/>
        <charset val="238"/>
      </rPr>
      <t>2</t>
    </r>
    <r>
      <rPr>
        <sz val="8"/>
        <rFont val="Arial"/>
        <family val="2"/>
        <charset val="238"/>
      </rPr>
      <t>);</t>
    </r>
  </si>
  <si>
    <t>Materiál k tryskání, nátěrová barva. Na otryskané ponorové stupnice (4X) nanést nátěr. Vizuální kontrola.</t>
  </si>
  <si>
    <t>Základ pro balast, fixační prostředky, uložená zátěž;
montáž základu pod zátěž, uložení zátěže na základ, zajištění zátěže pro posunutí;
Zkoušky:  vyrovnání plavidla.</t>
  </si>
  <si>
    <t>Vložení balastní zátěže do plavidla</t>
  </si>
  <si>
    <t>Naformátované plechy podložky vázacích kruhů tloušťky 10,0 mm o rozměrech 80 x 250 mm (cca 0,16 m2, 13 kg); kruhová ocel Ø 20 mm, délky cca 3,8 m (0,24 m2, 31,6 kg)
Montáž: vyrobit 8 ks „Uvazovací kruhy 100“ podle normy ON 32 3310 (1,6 kg). Uvazovací kruhy přivařit na zesilovací desky zhotovených z plechu tl. 10 mm o rozměrech 80 x 250 mm; uvazovací kruhy s podložkou přivařit na ochozy plavidla;
Zkoušky:  vizuální kontrola svarů, kontrola maximálního dovoleného zatížení je 37,16 kN.</t>
  </si>
  <si>
    <t>Oprava uvazovacích pacholat</t>
  </si>
  <si>
    <t>Dodávka:  těsnění, lepidlo;
Montáž: vlepení těsnění do drážky;
Provedení vizuální kontroly, kontrola těsnosti průlezů.</t>
  </si>
  <si>
    <t>Oprava poklopů</t>
  </si>
  <si>
    <t>Na délku nařezané profily L45x5 - 1995 mm (188 m, 636 kg);
Svařit (přerušovaným svárem) vždy dva profily L45x5 mm k sobě tak, aby tvořily profil T; namontovat (přivařit) svařené profily do zadního kolizního prostoru plavidla tak, aby do nich bylo možné uložit balastní závaží; provést vizuální kontrola svarů.</t>
  </si>
  <si>
    <t>Montáž držáků balastní zátěže</t>
  </si>
  <si>
    <t>Naformátované, event. natvarované plechy dnové obšívky tloušťky 6,0 mm (89,1 m2, 4277 kg);
provést opravu obšívky dna plavidla (vsazením nového plechu) od žebra č. 0 do na pravém boku 250 mm za žebro č. 25 (12,75 m), na levém boku 250 mm za žebro č. 28 (14,25 m) v šířce 6,6 m symetricky podélné osy plavidla atestovaným plechem o síle 6,0 mm (plocha 89,1 m2; 4277 kg); stehování plechů obšívky, přivaření plechů k dnovým příčkám, přepážce a páteřnicím, svaření plechů k sobě zevnitř plavidla, vydrážkování kořene sváru, provedení konečného sváru, nastehování;
Zkoušky:  kontrola rozměrů plavidla, vizuální kontrola svarů</t>
  </si>
  <si>
    <t>Na délku nařezané válcované profily dnových příček, vypálené části páteřnic;
výměna neopravitelných dnových příček a podélných výztuh (jejich částí nebo celých); vyrovnání deformovaných částí výztuh, jejich očištění, případné odstranění zkorodovaných částí a vevaření nových; vypálení vodotečí do dnových příček a podélných stěn; při opravě ocelové konstrukce se přepokládá výměna (případně oprava):
dnové příčky: 
- nahrazení 10% dnových (L75x50x8-6600) je 3 ks dnových příček, tj. 146,5 kg, 7,8 m2; 
- páteřnice – nahrazení P6-150x4000 m páteřnice, tj. 28,8 kg (povrh cca 1,2 m2);
Celkem: 175,3 kg (povrch 9,03 m2)
Zkoušky:  provedení vizuální kontroly úplnosti konstrukce a kontrola všech svarů, kontrola rozměrů plavidla.</t>
  </si>
  <si>
    <t>Zabroušení ocelové konstrukce plavidla; očištění, případné odstranění zkorodovaných částí; vypálení vodotečí do dnových příček a podélných stěn. 
(činnosti v souvislosti s opravou vyztužení:
dnové příčky: 
- nahrazení 10% dnových (L75x50x8-6600) je 3 ks dnových příček, tj. 146,5 kg, 7,8 m2; 
- páteřnice – nahrazení P6-150x4000 m páteřnice, tj. 28,8 kg (povrh cca 1,2 m2);
Celkem: 175,3 kg (povrch 9,03 m2))</t>
  </si>
  <si>
    <t>Demontáž, odbroušení uvazovacích kruhů na ochozech plavidla a jejich sešrotování</t>
  </si>
  <si>
    <t>Demontáž profilů 2 x L45x5 mm ze zadního kolizního prostoru (47 ks); demontované části plavidla sešrotovat.</t>
  </si>
  <si>
    <t>Demontáž držáků balastní zátěže</t>
  </si>
  <si>
    <t>Postupná demontáž dnových plechů, jejich rozřezání na vhodné rozměry a sešrotování v rozsahu od žebra č. 0 do na pravém boku 250 mm za žebro č. 25 (12,75 m), na levém boku 250 mm za žebro č. 28 (14,25 m) v šířce 6,6 m symetricky podélné osy plavidla (89,1 m2);</t>
  </si>
  <si>
    <t>6.1.4</t>
  </si>
  <si>
    <t>Vyjmutí zátěže ze dna vodotěsných prostorů plavidla a jejich uložení na bezpečné místo pro skladování</t>
  </si>
  <si>
    <t>Vyjmutí balastní zátěže z plavidla</t>
  </si>
  <si>
    <t>Číslo akce:   139240002</t>
  </si>
  <si>
    <t>Název akce: Tlačný člun BPP 400N, PL 32 100 885, oprava plavidla</t>
  </si>
  <si>
    <t>Soupis prací opravy plavidla BPP400N, ev. označení PL32100885</t>
  </si>
  <si>
    <t>Tlačný člun BPP 406, PL 32 103 863, oprava plavidla (č. akce 139240001)</t>
  </si>
  <si>
    <t>Název akce: Tlačný člun BPP 406, PL 32 103 863, oprava plavidla</t>
  </si>
  <si>
    <t>Akce</t>
  </si>
  <si>
    <t>Položka</t>
  </si>
  <si>
    <r>
      <t xml:space="preserve">Název akce / </t>
    </r>
    <r>
      <rPr>
        <sz val="10"/>
        <rFont val="Arial"/>
        <family val="2"/>
        <charset val="238"/>
      </rPr>
      <t>Popis položky</t>
    </r>
  </si>
  <si>
    <t>Cena za akci, 
resp. za položku 
v Kč bez DPH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</si>
</sst>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0"/>
      <name val="Arial"/>
      <family val="2"/>
      <charset val="238"/>
    </font>
    <font>
      <sz val="11"/>
      <color theme="1"/>
      <name val="Calibri"/>
      <family val="2"/>
      <charset val="238"/>
      <scheme val="minor"/>
    </font>
    <font>
      <b/>
      <sz val="14"/>
      <name val="Arial"/>
      <family val="2"/>
      <charset val="238"/>
    </font>
    <font>
      <b/>
      <u/>
      <sz val="14"/>
      <name val="Arial"/>
      <family val="2"/>
      <charset val="238"/>
    </font>
    <font>
      <b/>
      <sz val="10"/>
      <name val="Arial"/>
      <family val="2"/>
      <charset val="238"/>
    </font>
    <font>
      <b/>
      <sz val="12"/>
      <name val="Arial"/>
      <family val="2"/>
      <charset val="238"/>
    </font>
    <font>
      <sz val="10"/>
      <name val="Arial"/>
      <family val="2"/>
      <charset val="238"/>
    </font>
    <font>
      <sz val="10"/>
      <color theme="1"/>
      <name val="Arial"/>
      <family val="2"/>
      <charset val="238"/>
    </font>
    <font>
      <sz val="11"/>
      <color theme="1"/>
      <name val="Arial"/>
      <family val="2"/>
      <charset val="238"/>
    </font>
    <font>
      <sz val="11"/>
      <color rgb="FFFF0000"/>
      <name val="Arial"/>
      <family val="2"/>
      <charset val="238"/>
    </font>
    <font>
      <sz val="8"/>
      <color theme="1"/>
      <name val="Arial"/>
      <family val="2"/>
      <charset val="238"/>
    </font>
    <font>
      <b/>
      <sz val="11"/>
      <color theme="1"/>
      <name val="Arial"/>
      <family val="2"/>
      <charset val="238"/>
    </font>
    <font>
      <b/>
      <sz val="8"/>
      <color theme="1"/>
      <name val="Arial"/>
      <family val="2"/>
      <charset val="238"/>
    </font>
    <font>
      <b/>
      <sz val="10"/>
      <color theme="1"/>
      <name val="Arial"/>
      <family val="2"/>
      <charset val="238"/>
    </font>
    <font>
      <sz val="10"/>
      <color rgb="FF003366"/>
      <name val="Arial"/>
      <family val="2"/>
      <charset val="238"/>
    </font>
    <font>
      <sz val="11"/>
      <name val="Arial"/>
      <family val="2"/>
      <charset val="238"/>
    </font>
    <font>
      <sz val="12"/>
      <color rgb="FF003366"/>
      <name val="Arial"/>
      <family val="2"/>
      <charset val="238"/>
    </font>
    <font>
      <vertAlign val="superscript"/>
      <sz val="10"/>
      <name val="Arial"/>
      <family val="2"/>
      <charset val="238"/>
    </font>
    <font>
      <vertAlign val="superscript"/>
      <sz val="8"/>
      <name val="Arial"/>
      <family val="2"/>
      <charset val="238"/>
    </font>
    <font>
      <sz val="8"/>
      <name val="Arial"/>
      <family val="2"/>
      <charset val="238"/>
    </font>
    <font>
      <vertAlign val="superscript"/>
      <sz val="8"/>
      <color theme="1"/>
      <name val="Arial"/>
      <family val="2"/>
      <charset val="238"/>
    </font>
    <font>
      <sz val="12"/>
      <name val="Arial"/>
      <family val="2"/>
      <charset val="238"/>
    </font>
    <font>
      <b/>
      <sz val="11"/>
      <name val="Arial"/>
      <family val="2"/>
      <charset val="238"/>
    </font>
    <font>
      <b/>
      <i/>
      <sz val="10"/>
      <name val="Arial"/>
      <family val="2"/>
      <charset val="238"/>
    </font>
    <font>
      <i/>
      <sz val="10"/>
      <name val="Arial"/>
      <family val="2"/>
      <charset val="238"/>
    </font>
    <font>
      <b/>
      <sz val="14"/>
      <color rgb="FF960000"/>
      <name val="Arial"/>
      <family val="2"/>
      <charset val="238"/>
    </font>
    <font>
      <sz val="14"/>
      <name val="Arial"/>
      <family val="2"/>
      <charset val="238"/>
    </font>
    <font>
      <b/>
      <sz val="14"/>
      <color theme="1"/>
      <name val="Arial"/>
      <family val="2"/>
      <charset val="238"/>
    </font>
  </fonts>
  <fills count="7">
    <fill>
      <patternFill patternType="none"/>
    </fill>
    <fill>
      <patternFill patternType="gray125"/>
    </fill>
    <fill>
      <patternFill patternType="solid">
        <fgColor indexed="43"/>
        <bgColor indexed="26"/>
      </patternFill>
    </fill>
    <fill>
      <patternFill patternType="solid">
        <fgColor theme="3" tint="0.79998168889431442"/>
        <bgColor indexed="64"/>
      </patternFill>
    </fill>
    <fill>
      <patternFill patternType="solid">
        <fgColor rgb="FFFFFFCC"/>
        <bgColor indexed="64"/>
      </patternFill>
    </fill>
    <fill>
      <patternFill patternType="solid">
        <fgColor theme="4" tint="0.79998168889431442"/>
        <bgColor indexed="64"/>
      </patternFill>
    </fill>
    <fill>
      <patternFill patternType="solid">
        <fgColor theme="0" tint="-0.14999847407452621"/>
        <bgColor indexed="64"/>
      </patternFill>
    </fill>
  </fills>
  <borders count="28">
    <border>
      <left/>
      <right/>
      <top/>
      <bottom/>
      <diagonal/>
    </border>
    <border>
      <left style="medium">
        <color indexed="64"/>
      </left>
      <right style="medium">
        <color indexed="64"/>
      </right>
      <top style="medium">
        <color indexed="64"/>
      </top>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bottom style="thin">
        <color indexed="8"/>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8"/>
      </right>
      <top style="thin">
        <color indexed="8"/>
      </top>
      <bottom style="medium">
        <color indexed="64"/>
      </bottom>
      <diagonal/>
    </border>
    <border>
      <left style="medium">
        <color indexed="8"/>
      </left>
      <right style="thin">
        <color indexed="8"/>
      </right>
      <top style="medium">
        <color indexed="64"/>
      </top>
      <bottom/>
      <diagonal/>
    </border>
    <border>
      <left style="thin">
        <color indexed="8"/>
      </left>
      <right style="thin">
        <color indexed="8"/>
      </right>
      <top/>
      <bottom style="thin">
        <color indexed="8"/>
      </bottom>
      <diagonal/>
    </border>
    <border>
      <left style="thin">
        <color indexed="8"/>
      </left>
      <right style="medium">
        <color indexed="8"/>
      </right>
      <top/>
      <bottom style="thin">
        <color indexed="8"/>
      </bottom>
      <diagonal/>
    </border>
    <border>
      <left style="medium">
        <color indexed="64"/>
      </left>
      <right style="medium">
        <color indexed="64"/>
      </right>
      <top style="medium">
        <color indexed="64"/>
      </top>
      <bottom style="medium">
        <color indexed="64"/>
      </bottom>
      <diagonal/>
    </border>
    <border>
      <left style="thin">
        <color indexed="8"/>
      </left>
      <right style="medium">
        <color indexed="8"/>
      </right>
      <top style="medium">
        <color indexed="64"/>
      </top>
      <bottom style="double">
        <color indexed="64"/>
      </bottom>
      <diagonal/>
    </border>
    <border>
      <left style="thin">
        <color indexed="8"/>
      </left>
      <right style="thin">
        <color indexed="8"/>
      </right>
      <top style="medium">
        <color indexed="64"/>
      </top>
      <bottom style="double">
        <color indexed="64"/>
      </bottom>
      <diagonal/>
    </border>
    <border>
      <left style="medium">
        <color indexed="8"/>
      </left>
      <right style="medium">
        <color indexed="8"/>
      </right>
      <top style="medium">
        <color indexed="64"/>
      </top>
      <bottom style="double">
        <color indexed="64"/>
      </bottom>
      <diagonal/>
    </border>
    <border>
      <left style="thin">
        <color indexed="64"/>
      </left>
      <right style="thin">
        <color indexed="8"/>
      </right>
      <top style="thin">
        <color indexed="64"/>
      </top>
      <bottom style="medium">
        <color indexed="64"/>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style="medium">
        <color indexed="8"/>
      </left>
      <right style="medium">
        <color indexed="8"/>
      </right>
      <top style="thin">
        <color indexed="8"/>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s>
  <cellStyleXfs count="2">
    <xf numFmtId="0" fontId="0" fillId="0" borderId="0"/>
    <xf numFmtId="0" fontId="1" fillId="0" borderId="0"/>
  </cellStyleXfs>
  <cellXfs count="89">
    <xf numFmtId="0" fontId="0" fillId="0" borderId="0" xfId="0"/>
    <xf numFmtId="0" fontId="3" fillId="0" borderId="0" xfId="0" applyFont="1" applyBorder="1" applyProtection="1"/>
    <xf numFmtId="0" fontId="0" fillId="0" borderId="0" xfId="0" applyBorder="1" applyProtection="1"/>
    <xf numFmtId="0" fontId="0" fillId="0" borderId="0" xfId="0" applyProtection="1"/>
    <xf numFmtId="0" fontId="2" fillId="0" borderId="0" xfId="0" applyFont="1" applyBorder="1" applyProtection="1"/>
    <xf numFmtId="0" fontId="0" fillId="0" borderId="0" xfId="0" applyFont="1" applyProtection="1"/>
    <xf numFmtId="0" fontId="3" fillId="0" borderId="0" xfId="0" applyFont="1" applyBorder="1" applyAlignment="1" applyProtection="1">
      <alignment horizontal="center"/>
    </xf>
    <xf numFmtId="0" fontId="2" fillId="0" borderId="0" xfId="0" applyFont="1" applyBorder="1" applyAlignment="1" applyProtection="1">
      <alignment horizontal="center"/>
    </xf>
    <xf numFmtId="0" fontId="0" fillId="0" borderId="0" xfId="0" applyAlignment="1" applyProtection="1">
      <alignment horizontal="center"/>
    </xf>
    <xf numFmtId="0" fontId="4" fillId="0" borderId="4" xfId="0" applyFont="1" applyBorder="1" applyAlignment="1" applyProtection="1">
      <alignment horizontal="center" vertical="center"/>
    </xf>
    <xf numFmtId="0" fontId="0" fillId="0" borderId="8" xfId="0" applyFont="1" applyBorder="1" applyAlignment="1" applyProtection="1">
      <alignment horizontal="center" vertical="center"/>
    </xf>
    <xf numFmtId="0" fontId="0" fillId="0" borderId="9" xfId="0" applyFont="1" applyBorder="1" applyAlignment="1" applyProtection="1">
      <alignment horizontal="left" vertical="center" indent="1"/>
    </xf>
    <xf numFmtId="0" fontId="0" fillId="0" borderId="11" xfId="0" applyFont="1" applyBorder="1" applyAlignment="1" applyProtection="1">
      <alignment horizontal="center" vertical="center"/>
    </xf>
    <xf numFmtId="0" fontId="0" fillId="0" borderId="12" xfId="0" applyFont="1" applyBorder="1" applyAlignment="1" applyProtection="1">
      <alignment horizontal="left" vertical="center" indent="1"/>
    </xf>
    <xf numFmtId="0" fontId="4" fillId="0" borderId="13" xfId="0" applyFont="1" applyBorder="1" applyAlignment="1" applyProtection="1">
      <alignment horizontal="center" vertical="center"/>
    </xf>
    <xf numFmtId="0" fontId="0" fillId="0" borderId="7" xfId="0" applyFont="1" applyBorder="1" applyAlignment="1" applyProtection="1">
      <alignment horizontal="center" vertical="center"/>
    </xf>
    <xf numFmtId="0" fontId="0" fillId="0" borderId="10"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1" xfId="0" applyFont="1" applyBorder="1" applyAlignment="1" applyProtection="1">
      <alignment horizontal="center" wrapText="1"/>
    </xf>
    <xf numFmtId="0" fontId="0" fillId="0" borderId="5" xfId="0" applyFont="1" applyBorder="1" applyAlignment="1" applyProtection="1">
      <alignment horizontal="center" vertical="center"/>
    </xf>
    <xf numFmtId="0" fontId="0" fillId="0" borderId="14" xfId="0" applyFont="1" applyBorder="1" applyAlignment="1" applyProtection="1">
      <alignment horizontal="center" vertical="center"/>
    </xf>
    <xf numFmtId="0" fontId="0" fillId="0" borderId="15" xfId="0" applyFont="1" applyBorder="1" applyAlignment="1" applyProtection="1">
      <alignment horizontal="left" vertical="center" indent="1"/>
    </xf>
    <xf numFmtId="4" fontId="0" fillId="2" borderId="2" xfId="0" applyNumberFormat="1" applyFont="1" applyFill="1" applyBorder="1" applyAlignment="1" applyProtection="1">
      <alignment horizontal="center" vertical="center"/>
      <protection locked="0"/>
    </xf>
    <xf numFmtId="4" fontId="0" fillId="2" borderId="3" xfId="0" applyNumberFormat="1" applyFont="1" applyFill="1" applyBorder="1" applyAlignment="1" applyProtection="1">
      <alignment horizontal="center" vertical="center"/>
      <protection locked="0"/>
    </xf>
    <xf numFmtId="4" fontId="2" fillId="3" borderId="16" xfId="0" applyNumberFormat="1" applyFont="1" applyFill="1" applyBorder="1" applyAlignment="1" applyProtection="1">
      <alignment horizontal="center" vertical="center"/>
    </xf>
    <xf numFmtId="4" fontId="5" fillId="2" borderId="19" xfId="0" applyNumberFormat="1" applyFont="1" applyFill="1" applyBorder="1" applyAlignment="1" applyProtection="1">
      <alignment horizontal="center" vertical="center"/>
    </xf>
    <xf numFmtId="0" fontId="0" fillId="0" borderId="18" xfId="0" applyFont="1" applyBorder="1" applyAlignment="1" applyProtection="1">
      <alignment horizontal="center" vertical="center"/>
    </xf>
    <xf numFmtId="0" fontId="4" fillId="0" borderId="17" xfId="0" applyFont="1" applyBorder="1" applyAlignment="1" applyProtection="1">
      <alignment horizontal="left" vertical="center" indent="1"/>
    </xf>
    <xf numFmtId="0" fontId="0" fillId="0" borderId="20" xfId="0" applyFont="1" applyBorder="1" applyAlignment="1" applyProtection="1">
      <alignment horizontal="center" vertical="center"/>
    </xf>
    <xf numFmtId="0" fontId="0" fillId="0" borderId="21" xfId="0" applyFont="1" applyBorder="1" applyAlignment="1" applyProtection="1">
      <alignment horizontal="center" vertical="center"/>
    </xf>
    <xf numFmtId="0" fontId="0" fillId="0" borderId="22" xfId="0" applyFont="1" applyBorder="1" applyAlignment="1" applyProtection="1">
      <alignment horizontal="left" vertical="center" indent="1"/>
    </xf>
    <xf numFmtId="4" fontId="0" fillId="2" borderId="23" xfId="0" applyNumberFormat="1" applyFont="1" applyFill="1" applyBorder="1" applyAlignment="1" applyProtection="1">
      <alignment horizontal="center" vertical="center"/>
      <protection locked="0"/>
    </xf>
    <xf numFmtId="0" fontId="2" fillId="3" borderId="24" xfId="0" applyFont="1" applyFill="1" applyBorder="1" applyAlignment="1" applyProtection="1">
      <alignment horizontal="right" vertical="center"/>
    </xf>
    <xf numFmtId="0" fontId="0" fillId="0" borderId="25" xfId="0" applyFont="1" applyBorder="1" applyAlignment="1" applyProtection="1">
      <alignment horizontal="center" vertical="center"/>
    </xf>
    <xf numFmtId="0" fontId="8" fillId="0" borderId="0" xfId="1" applyFont="1"/>
    <xf numFmtId="0" fontId="9" fillId="0" borderId="0" xfId="1" applyFont="1"/>
    <xf numFmtId="4" fontId="7" fillId="0" borderId="0" xfId="1" applyNumberFormat="1" applyFont="1" applyAlignment="1">
      <alignment horizontal="center" vertical="center"/>
    </xf>
    <xf numFmtId="3" fontId="10" fillId="0" borderId="0" xfId="1" applyNumberFormat="1" applyFont="1" applyAlignment="1">
      <alignment horizontal="center" vertical="center" wrapText="1"/>
    </xf>
    <xf numFmtId="3" fontId="10" fillId="0" borderId="0" xfId="1" applyNumberFormat="1" applyFont="1" applyAlignment="1">
      <alignment horizontal="left" vertical="center" wrapText="1"/>
    </xf>
    <xf numFmtId="0" fontId="8" fillId="0" borderId="0" xfId="1" applyFont="1" applyAlignment="1">
      <alignment horizontal="left" vertical="top" wrapText="1"/>
    </xf>
    <xf numFmtId="49" fontId="8" fillId="0" borderId="0" xfId="1" applyNumberFormat="1" applyFont="1" applyAlignment="1">
      <alignment horizontal="center" vertical="center"/>
    </xf>
    <xf numFmtId="4" fontId="5" fillId="0" borderId="0" xfId="1" applyNumberFormat="1" applyFont="1"/>
    <xf numFmtId="4" fontId="11" fillId="0" borderId="0" xfId="1" applyNumberFormat="1" applyFont="1" applyAlignment="1">
      <alignment horizontal="right" vertical="center"/>
    </xf>
    <xf numFmtId="0" fontId="12" fillId="0" borderId="0" xfId="1" applyFont="1" applyAlignment="1">
      <alignment horizontal="center" vertical="center" wrapText="1"/>
    </xf>
    <xf numFmtId="0" fontId="12" fillId="0" borderId="0" xfId="1" applyFont="1" applyAlignment="1">
      <alignment horizontal="left" vertical="center" wrapText="1"/>
    </xf>
    <xf numFmtId="0" fontId="13" fillId="0" borderId="0" xfId="1" applyFont="1" applyAlignment="1">
      <alignment horizontal="left" vertical="top" wrapText="1"/>
    </xf>
    <xf numFmtId="4" fontId="14" fillId="0" borderId="26" xfId="1" applyNumberFormat="1" applyFont="1" applyBorder="1" applyAlignment="1" applyProtection="1">
      <alignment horizontal="right" vertical="center"/>
    </xf>
    <xf numFmtId="4" fontId="7" fillId="4" borderId="26" xfId="1" applyNumberFormat="1" applyFont="1" applyFill="1" applyBorder="1" applyAlignment="1" applyProtection="1">
      <alignment horizontal="right" vertical="center" wrapText="1"/>
      <protection locked="0"/>
    </xf>
    <xf numFmtId="3" fontId="7" fillId="0" borderId="27" xfId="1" applyNumberFormat="1" applyFont="1" applyBorder="1" applyAlignment="1">
      <alignment horizontal="center" vertical="center" wrapText="1"/>
    </xf>
    <xf numFmtId="3" fontId="7" fillId="0" borderId="27" xfId="1" applyNumberFormat="1" applyFont="1" applyBorder="1" applyAlignment="1">
      <alignment horizontal="left" vertical="center" wrapText="1"/>
    </xf>
    <xf numFmtId="0" fontId="14" fillId="0" borderId="26" xfId="1" applyFont="1" applyBorder="1" applyAlignment="1" applyProtection="1">
      <alignment horizontal="left" vertical="center"/>
    </xf>
    <xf numFmtId="0" fontId="15" fillId="0" borderId="0" xfId="1" applyFont="1"/>
    <xf numFmtId="4" fontId="16" fillId="5" borderId="26" xfId="1" applyNumberFormat="1" applyFont="1" applyFill="1" applyBorder="1" applyAlignment="1" applyProtection="1">
      <alignment horizontal="right" vertical="center"/>
    </xf>
    <xf numFmtId="4" fontId="16" fillId="5" borderId="26" xfId="1" applyNumberFormat="1" applyFont="1" applyFill="1" applyBorder="1" applyAlignment="1" applyProtection="1">
      <alignment horizontal="left" vertical="center"/>
    </xf>
    <xf numFmtId="0" fontId="16" fillId="5" borderId="26" xfId="1" applyFont="1" applyFill="1" applyBorder="1" applyAlignment="1" applyProtection="1">
      <alignment horizontal="center" vertical="center"/>
    </xf>
    <xf numFmtId="0" fontId="16" fillId="5" borderId="26" xfId="1" applyFont="1" applyFill="1" applyBorder="1" applyAlignment="1" applyProtection="1">
      <alignment horizontal="left" vertical="center"/>
    </xf>
    <xf numFmtId="0" fontId="6" fillId="0" borderId="26" xfId="1" applyNumberFormat="1" applyFont="1" applyBorder="1" applyAlignment="1" applyProtection="1">
      <alignment horizontal="center" vertical="center" wrapText="1"/>
    </xf>
    <xf numFmtId="0" fontId="6" fillId="0" borderId="26" xfId="1" applyNumberFormat="1" applyFont="1" applyBorder="1" applyAlignment="1" applyProtection="1">
      <alignment horizontal="justify" vertical="center" wrapText="1"/>
    </xf>
    <xf numFmtId="4" fontId="16" fillId="0" borderId="26" xfId="1" applyNumberFormat="1" applyFont="1" applyBorder="1" applyAlignment="1" applyProtection="1">
      <alignment horizontal="right" vertical="center"/>
    </xf>
    <xf numFmtId="4" fontId="21" fillId="0" borderId="26" xfId="1" applyNumberFormat="1" applyFont="1" applyBorder="1" applyAlignment="1">
      <alignment horizontal="right" vertical="center"/>
    </xf>
    <xf numFmtId="3" fontId="21" fillId="0" borderId="26" xfId="1" applyNumberFormat="1" applyFont="1" applyBorder="1" applyAlignment="1">
      <alignment horizontal="center" vertical="center" wrapText="1"/>
    </xf>
    <xf numFmtId="3" fontId="21" fillId="0" borderId="26" xfId="1" applyNumberFormat="1" applyFont="1" applyBorder="1" applyAlignment="1">
      <alignment horizontal="left" vertical="center" wrapText="1"/>
    </xf>
    <xf numFmtId="0" fontId="16" fillId="0" borderId="26" xfId="1" applyFont="1" applyBorder="1" applyAlignment="1" applyProtection="1">
      <alignment horizontal="left" vertical="center"/>
    </xf>
    <xf numFmtId="0" fontId="11" fillId="0" borderId="0" xfId="1" applyFont="1"/>
    <xf numFmtId="0" fontId="22" fillId="0" borderId="0" xfId="1" applyFont="1"/>
    <xf numFmtId="4" fontId="23" fillId="6" borderId="26" xfId="1" applyNumberFormat="1" applyFont="1" applyFill="1" applyBorder="1" applyAlignment="1" applyProtection="1">
      <alignment horizontal="right" vertical="center"/>
    </xf>
    <xf numFmtId="3" fontId="23" fillId="6" borderId="26" xfId="1" applyNumberFormat="1" applyFont="1" applyFill="1" applyBorder="1" applyAlignment="1" applyProtection="1">
      <alignment horizontal="center" vertical="center" wrapText="1"/>
    </xf>
    <xf numFmtId="3" fontId="23" fillId="6" borderId="26" xfId="1" applyNumberFormat="1" applyFont="1" applyFill="1" applyBorder="1" applyAlignment="1" applyProtection="1">
      <alignment horizontal="left" vertical="center" wrapText="1"/>
    </xf>
    <xf numFmtId="0" fontId="23" fillId="6" borderId="26" xfId="1" applyFont="1" applyFill="1" applyBorder="1" applyAlignment="1" applyProtection="1">
      <alignment horizontal="left" vertical="center" wrapText="1"/>
    </xf>
    <xf numFmtId="4" fontId="6" fillId="0" borderId="0" xfId="1" applyNumberFormat="1" applyFont="1" applyAlignment="1">
      <alignment horizontal="center" vertical="center"/>
    </xf>
    <xf numFmtId="3" fontId="19" fillId="0" borderId="0" xfId="1" applyNumberFormat="1" applyFont="1" applyAlignment="1">
      <alignment horizontal="center" vertical="center" wrapText="1"/>
    </xf>
    <xf numFmtId="3" fontId="19" fillId="0" borderId="0" xfId="1" applyNumberFormat="1" applyFont="1" applyAlignment="1">
      <alignment horizontal="left" vertical="center" wrapText="1"/>
    </xf>
    <xf numFmtId="0" fontId="22" fillId="0" borderId="0" xfId="1" applyFont="1" applyAlignment="1">
      <alignment horizontal="left" vertical="center"/>
    </xf>
    <xf numFmtId="49" fontId="15" fillId="0" borderId="0" xfId="1" applyNumberFormat="1" applyFont="1" applyAlignment="1">
      <alignment horizontal="center" vertical="center"/>
    </xf>
    <xf numFmtId="4" fontId="25" fillId="0" borderId="0" xfId="1" applyNumberFormat="1" applyFont="1" applyBorder="1" applyAlignment="1" applyProtection="1">
      <alignment vertical="center"/>
    </xf>
    <xf numFmtId="4" fontId="26" fillId="0" borderId="0" xfId="1" applyNumberFormat="1" applyFont="1" applyBorder="1" applyAlignment="1">
      <alignment horizontal="center" vertical="center"/>
    </xf>
    <xf numFmtId="3" fontId="26" fillId="0" borderId="0" xfId="1" applyNumberFormat="1" applyFont="1" applyBorder="1" applyAlignment="1">
      <alignment horizontal="center" vertical="center" wrapText="1"/>
    </xf>
    <xf numFmtId="3" fontId="26" fillId="0" borderId="0" xfId="1" applyNumberFormat="1" applyFont="1" applyBorder="1" applyAlignment="1">
      <alignment horizontal="left" vertical="center" wrapText="1"/>
    </xf>
    <xf numFmtId="0" fontId="26" fillId="0" borderId="0" xfId="1" applyFont="1"/>
    <xf numFmtId="4" fontId="26" fillId="0" borderId="0" xfId="1" applyNumberFormat="1" applyFont="1" applyAlignment="1">
      <alignment horizontal="center" vertical="center"/>
    </xf>
    <xf numFmtId="3" fontId="26" fillId="0" borderId="0" xfId="1" applyNumberFormat="1" applyFont="1" applyAlignment="1">
      <alignment horizontal="center" vertical="center" wrapText="1"/>
    </xf>
    <xf numFmtId="3" fontId="26" fillId="0" borderId="0" xfId="1" applyNumberFormat="1" applyFont="1" applyAlignment="1">
      <alignment horizontal="left" vertical="center" wrapText="1"/>
    </xf>
    <xf numFmtId="0" fontId="2" fillId="0" borderId="0" xfId="1" applyFont="1" applyAlignment="1">
      <alignment horizontal="left" vertical="center"/>
    </xf>
    <xf numFmtId="0" fontId="2" fillId="0" borderId="0" xfId="1" applyFont="1" applyBorder="1" applyAlignment="1" applyProtection="1">
      <alignment horizontal="left" vertical="center"/>
    </xf>
    <xf numFmtId="0" fontId="26" fillId="0" borderId="0" xfId="1" applyFont="1" applyAlignment="1">
      <alignment vertical="center"/>
    </xf>
    <xf numFmtId="0" fontId="27" fillId="0" borderId="0" xfId="1" applyFont="1" applyAlignment="1">
      <alignment horizontal="left" vertical="center"/>
    </xf>
    <xf numFmtId="0" fontId="8" fillId="0" borderId="0" xfId="1" applyFont="1" applyAlignment="1">
      <alignment horizontal="left" vertical="center" wrapText="1"/>
    </xf>
    <xf numFmtId="4" fontId="8" fillId="0" borderId="0" xfId="1" applyNumberFormat="1" applyFont="1"/>
    <xf numFmtId="0" fontId="27" fillId="0" borderId="0" xfId="1" applyFont="1" applyAlignment="1">
      <alignment horizontal="left" vertical="center"/>
    </xf>
  </cellXfs>
  <cellStyles count="2">
    <cellStyle name="Normální" xfId="0" builtinId="0"/>
    <cellStyle name="Normální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E18"/>
  <sheetViews>
    <sheetView showGridLines="0" tabSelected="1" zoomScaleNormal="100" zoomScaleSheetLayoutView="115" workbookViewId="0">
      <selection activeCell="E5" sqref="E5"/>
    </sheetView>
  </sheetViews>
  <sheetFormatPr defaultColWidth="9.140625" defaultRowHeight="12.75" x14ac:dyDescent="0.2"/>
  <cols>
    <col min="1" max="1" width="6" style="3" customWidth="1"/>
    <col min="2" max="2" width="11.7109375" style="3" customWidth="1"/>
    <col min="3" max="3" width="8.7109375" style="8" customWidth="1"/>
    <col min="4" max="4" width="71.7109375" style="3" customWidth="1"/>
    <col min="5" max="5" width="20.7109375" style="3" customWidth="1"/>
    <col min="6" max="6" width="9.140625" style="3" customWidth="1"/>
    <col min="7" max="16384" width="9.140625" style="3"/>
  </cols>
  <sheetData>
    <row r="2" spans="2:5" ht="18" x14ac:dyDescent="0.25">
      <c r="B2" s="1" t="s">
        <v>9</v>
      </c>
      <c r="C2" s="6"/>
      <c r="D2" s="2"/>
      <c r="E2" s="2"/>
    </row>
    <row r="3" spans="2:5" ht="18" x14ac:dyDescent="0.25">
      <c r="B3" s="4" t="s">
        <v>7</v>
      </c>
      <c r="C3" s="7"/>
      <c r="D3" s="2"/>
      <c r="E3" s="2"/>
    </row>
    <row r="4" spans="2:5" ht="13.5" thickBot="1" x14ac:dyDescent="0.25">
      <c r="D4" s="5"/>
      <c r="E4" s="5"/>
    </row>
    <row r="5" spans="2:5" s="5" customFormat="1" ht="39.950000000000003" customHeight="1" thickBot="1" x14ac:dyDescent="0.25">
      <c r="B5" s="9" t="s">
        <v>133</v>
      </c>
      <c r="C5" s="19" t="s">
        <v>134</v>
      </c>
      <c r="D5" s="17" t="s">
        <v>135</v>
      </c>
      <c r="E5" s="18" t="s">
        <v>136</v>
      </c>
    </row>
    <row r="6" spans="2:5" ht="29.25" customHeight="1" thickBot="1" x14ac:dyDescent="0.25">
      <c r="B6" s="14" t="s">
        <v>4</v>
      </c>
      <c r="C6" s="26"/>
      <c r="D6" s="27" t="s">
        <v>131</v>
      </c>
      <c r="E6" s="25">
        <f>SUM(E7:E11)</f>
        <v>0</v>
      </c>
    </row>
    <row r="7" spans="2:5" ht="20.100000000000001" customHeight="1" thickTop="1" x14ac:dyDescent="0.2">
      <c r="B7" s="15"/>
      <c r="C7" s="20" t="s">
        <v>0</v>
      </c>
      <c r="D7" s="21" t="s">
        <v>11</v>
      </c>
      <c r="E7" s="23">
        <f>'BPP 406'!H10</f>
        <v>0</v>
      </c>
    </row>
    <row r="8" spans="2:5" ht="20.100000000000001" customHeight="1" x14ac:dyDescent="0.2">
      <c r="B8" s="15"/>
      <c r="C8" s="10" t="s">
        <v>1</v>
      </c>
      <c r="D8" s="11" t="s">
        <v>15</v>
      </c>
      <c r="E8" s="22">
        <f>'BPP 406'!H15</f>
        <v>0</v>
      </c>
    </row>
    <row r="9" spans="2:5" ht="20.100000000000001" customHeight="1" x14ac:dyDescent="0.2">
      <c r="B9" s="15"/>
      <c r="C9" s="10" t="s">
        <v>2</v>
      </c>
      <c r="D9" s="11" t="s">
        <v>12</v>
      </c>
      <c r="E9" s="22">
        <f>'BPP 406'!H18</f>
        <v>0</v>
      </c>
    </row>
    <row r="10" spans="2:5" ht="20.100000000000001" customHeight="1" x14ac:dyDescent="0.2">
      <c r="B10" s="15"/>
      <c r="C10" s="29" t="s">
        <v>3</v>
      </c>
      <c r="D10" s="30" t="s">
        <v>13</v>
      </c>
      <c r="E10" s="31">
        <f>'BPP 406'!H37</f>
        <v>0</v>
      </c>
    </row>
    <row r="11" spans="2:5" ht="20.100000000000001" customHeight="1" thickBot="1" x14ac:dyDescent="0.25">
      <c r="B11" s="16"/>
      <c r="C11" s="12" t="s">
        <v>10</v>
      </c>
      <c r="D11" s="13" t="s">
        <v>14</v>
      </c>
      <c r="E11" s="31">
        <f>'BPP 406'!H40</f>
        <v>0</v>
      </c>
    </row>
    <row r="12" spans="2:5" ht="20.100000000000001" customHeight="1" thickBot="1" x14ac:dyDescent="0.25">
      <c r="B12" s="14" t="s">
        <v>5</v>
      </c>
      <c r="C12" s="26"/>
      <c r="D12" s="27" t="s">
        <v>8</v>
      </c>
      <c r="E12" s="25">
        <f>SUM(E13:E17)</f>
        <v>0</v>
      </c>
    </row>
    <row r="13" spans="2:5" ht="20.100000000000001" customHeight="1" thickTop="1" x14ac:dyDescent="0.2">
      <c r="B13" s="15"/>
      <c r="C13" s="20" t="s">
        <v>0</v>
      </c>
      <c r="D13" s="21" t="s">
        <v>11</v>
      </c>
      <c r="E13" s="23">
        <f>BPP400N!H10</f>
        <v>0</v>
      </c>
    </row>
    <row r="14" spans="2:5" ht="20.100000000000001" customHeight="1" x14ac:dyDescent="0.2">
      <c r="B14" s="15"/>
      <c r="C14" s="10" t="s">
        <v>1</v>
      </c>
      <c r="D14" s="11" t="s">
        <v>15</v>
      </c>
      <c r="E14" s="22">
        <f>BPP400N!H14</f>
        <v>0</v>
      </c>
    </row>
    <row r="15" spans="2:5" ht="20.100000000000001" customHeight="1" x14ac:dyDescent="0.2">
      <c r="B15" s="15"/>
      <c r="C15" s="10" t="s">
        <v>2</v>
      </c>
      <c r="D15" s="11" t="s">
        <v>12</v>
      </c>
      <c r="E15" s="22">
        <f>BPP400N!H18</f>
        <v>0</v>
      </c>
    </row>
    <row r="16" spans="2:5" ht="20.100000000000001" customHeight="1" x14ac:dyDescent="0.2">
      <c r="B16" s="15"/>
      <c r="C16" s="29" t="s">
        <v>3</v>
      </c>
      <c r="D16" s="30" t="s">
        <v>13</v>
      </c>
      <c r="E16" s="31">
        <f>BPP400N!H35</f>
        <v>0</v>
      </c>
    </row>
    <row r="17" spans="2:5" ht="20.100000000000001" customHeight="1" thickBot="1" x14ac:dyDescent="0.25">
      <c r="B17" s="33"/>
      <c r="C17" s="28" t="s">
        <v>10</v>
      </c>
      <c r="D17" s="13" t="s">
        <v>14</v>
      </c>
      <c r="E17" s="31">
        <f>BPP400N!H38</f>
        <v>0</v>
      </c>
    </row>
    <row r="18" spans="2:5" ht="24.95" customHeight="1" thickBot="1" x14ac:dyDescent="0.25">
      <c r="D18" s="32" t="s">
        <v>6</v>
      </c>
      <c r="E18" s="24">
        <f>E12+E6</f>
        <v>0</v>
      </c>
    </row>
  </sheetData>
  <pageMargins left="0.25" right="0.25" top="0.75" bottom="0.75" header="0.3" footer="0.3"/>
  <pageSetup paperSize="9" scale="89" firstPageNumber="0" orientation="portrait" horizontalDpi="300" verticalDpi="300" r:id="rId1"/>
  <headerFooter alignWithMargins="0">
    <oddFooter>&amp;C&amp;A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2"/>
  <sheetViews>
    <sheetView zoomScaleNormal="100" workbookViewId="0">
      <selection activeCell="G11" sqref="G11:G41"/>
    </sheetView>
  </sheetViews>
  <sheetFormatPr defaultColWidth="9.140625" defaultRowHeight="14.25" x14ac:dyDescent="0.2"/>
  <cols>
    <col min="1" max="1" width="3.42578125" style="34" customWidth="1"/>
    <col min="2" max="2" width="8.42578125" style="40" customWidth="1"/>
    <col min="3" max="3" width="103" style="39" bestFit="1" customWidth="1"/>
    <col min="4" max="4" width="55.7109375" style="38" customWidth="1"/>
    <col min="5" max="5" width="8.28515625" style="37" customWidth="1"/>
    <col min="6" max="6" width="9.5703125" style="37" bestFit="1" customWidth="1"/>
    <col min="7" max="7" width="12.7109375" style="36" bestFit="1" customWidth="1"/>
    <col min="8" max="8" width="19.5703125" style="35" bestFit="1" customWidth="1"/>
    <col min="9" max="16384" width="9.140625" style="34"/>
  </cols>
  <sheetData>
    <row r="1" spans="1:8" ht="24.75" customHeight="1" x14ac:dyDescent="0.2">
      <c r="A1" s="51"/>
      <c r="B1" s="73"/>
      <c r="C1" s="88" t="s">
        <v>106</v>
      </c>
      <c r="D1" s="88"/>
      <c r="E1" s="88"/>
      <c r="F1" s="88"/>
      <c r="G1" s="88"/>
      <c r="H1" s="88"/>
    </row>
    <row r="2" spans="1:8" ht="24.75" customHeight="1" x14ac:dyDescent="0.2">
      <c r="A2" s="51"/>
      <c r="B2" s="73"/>
      <c r="C2" s="85" t="s">
        <v>105</v>
      </c>
      <c r="D2" s="81"/>
      <c r="E2" s="80"/>
      <c r="F2" s="80"/>
      <c r="G2" s="79"/>
      <c r="H2" s="84"/>
    </row>
    <row r="3" spans="1:8" ht="18" x14ac:dyDescent="0.25">
      <c r="A3" s="51"/>
      <c r="B3" s="73"/>
      <c r="C3" s="82"/>
      <c r="D3" s="81"/>
      <c r="E3" s="80"/>
      <c r="F3" s="80"/>
      <c r="G3" s="79"/>
      <c r="H3" s="78"/>
    </row>
    <row r="4" spans="1:8" ht="18" x14ac:dyDescent="0.25">
      <c r="A4" s="51"/>
      <c r="B4" s="73"/>
      <c r="C4" s="83" t="s">
        <v>132</v>
      </c>
      <c r="D4" s="81"/>
      <c r="E4" s="80"/>
      <c r="F4" s="80"/>
      <c r="G4" s="79"/>
      <c r="H4" s="78"/>
    </row>
    <row r="5" spans="1:8" ht="18" x14ac:dyDescent="0.25">
      <c r="A5" s="51"/>
      <c r="B5" s="73"/>
      <c r="C5" s="83" t="s">
        <v>104</v>
      </c>
      <c r="D5" s="81"/>
      <c r="E5" s="80"/>
      <c r="F5" s="80"/>
      <c r="G5" s="79"/>
      <c r="H5" s="78"/>
    </row>
    <row r="6" spans="1:8" ht="18" x14ac:dyDescent="0.25">
      <c r="A6" s="51"/>
      <c r="B6" s="73"/>
      <c r="C6" s="82"/>
      <c r="D6" s="81"/>
      <c r="E6" s="80"/>
      <c r="F6" s="80"/>
      <c r="G6" s="79"/>
      <c r="H6" s="78"/>
    </row>
    <row r="7" spans="1:8" ht="18" x14ac:dyDescent="0.2">
      <c r="A7" s="51"/>
      <c r="B7" s="34"/>
      <c r="C7" s="74" t="s">
        <v>103</v>
      </c>
      <c r="D7" s="77"/>
      <c r="E7" s="76"/>
      <c r="F7" s="76"/>
      <c r="G7" s="75"/>
      <c r="H7" s="74">
        <f>H10+H14+H18+H37+H40</f>
        <v>0</v>
      </c>
    </row>
    <row r="8" spans="1:8" ht="15" x14ac:dyDescent="0.2">
      <c r="A8" s="51"/>
      <c r="B8" s="73"/>
      <c r="C8" s="72"/>
      <c r="D8" s="71"/>
      <c r="E8" s="70"/>
      <c r="F8" s="70"/>
      <c r="G8" s="69"/>
      <c r="H8" s="51"/>
    </row>
    <row r="9" spans="1:8" x14ac:dyDescent="0.2">
      <c r="A9" s="51"/>
      <c r="B9" s="68" t="s">
        <v>102</v>
      </c>
      <c r="C9" s="68" t="s">
        <v>101</v>
      </c>
      <c r="D9" s="67" t="s">
        <v>100</v>
      </c>
      <c r="E9" s="66" t="s">
        <v>99</v>
      </c>
      <c r="F9" s="66" t="s">
        <v>98</v>
      </c>
      <c r="G9" s="65" t="s">
        <v>97</v>
      </c>
      <c r="H9" s="65" t="s">
        <v>96</v>
      </c>
    </row>
    <row r="10" spans="1:8" ht="15" x14ac:dyDescent="0.2">
      <c r="A10" s="51"/>
      <c r="B10" s="55">
        <v>3</v>
      </c>
      <c r="C10" s="55" t="s">
        <v>95</v>
      </c>
      <c r="D10" s="55"/>
      <c r="E10" s="54"/>
      <c r="F10" s="54"/>
      <c r="G10" s="53"/>
      <c r="H10" s="52">
        <f>SUM(H11:H12)</f>
        <v>0</v>
      </c>
    </row>
    <row r="11" spans="1:8" x14ac:dyDescent="0.2">
      <c r="A11" s="51"/>
      <c r="B11" s="50" t="s">
        <v>94</v>
      </c>
      <c r="C11" s="50" t="s">
        <v>93</v>
      </c>
      <c r="D11" s="57" t="s">
        <v>92</v>
      </c>
      <c r="E11" s="56" t="s">
        <v>16</v>
      </c>
      <c r="F11" s="56">
        <v>1</v>
      </c>
      <c r="G11" s="47"/>
      <c r="H11" s="46">
        <f>ROUND(G11*F11,2)</f>
        <v>0</v>
      </c>
    </row>
    <row r="12" spans="1:8" ht="25.5" x14ac:dyDescent="0.2">
      <c r="A12" s="51"/>
      <c r="B12" s="50" t="s">
        <v>91</v>
      </c>
      <c r="C12" s="50" t="s">
        <v>90</v>
      </c>
      <c r="D12" s="57" t="s">
        <v>89</v>
      </c>
      <c r="E12" s="56" t="s">
        <v>16</v>
      </c>
      <c r="F12" s="56">
        <v>1</v>
      </c>
      <c r="G12" s="47"/>
      <c r="H12" s="46">
        <f>ROUND(G12*F12,2)</f>
        <v>0</v>
      </c>
    </row>
    <row r="14" spans="1:8" ht="15" x14ac:dyDescent="0.2">
      <c r="A14" s="51"/>
      <c r="B14" s="55">
        <v>6</v>
      </c>
      <c r="C14" s="55" t="s">
        <v>88</v>
      </c>
      <c r="D14" s="55"/>
      <c r="E14" s="54"/>
      <c r="F14" s="54"/>
      <c r="G14" s="53"/>
      <c r="H14" s="52">
        <f>H15</f>
        <v>0</v>
      </c>
    </row>
    <row r="15" spans="1:8" ht="15" x14ac:dyDescent="0.2">
      <c r="A15" s="51"/>
      <c r="B15" s="62" t="s">
        <v>87</v>
      </c>
      <c r="C15" s="62" t="s">
        <v>86</v>
      </c>
      <c r="D15" s="61"/>
      <c r="E15" s="60"/>
      <c r="F15" s="60"/>
      <c r="G15" s="59"/>
      <c r="H15" s="58">
        <f>SUM(H16:H17)</f>
        <v>0</v>
      </c>
    </row>
    <row r="16" spans="1:8" ht="38.25" x14ac:dyDescent="0.2">
      <c r="A16" s="51"/>
      <c r="B16" s="50" t="s">
        <v>85</v>
      </c>
      <c r="C16" s="50" t="s">
        <v>84</v>
      </c>
      <c r="D16" s="57" t="s">
        <v>83</v>
      </c>
      <c r="E16" s="56" t="s">
        <v>16</v>
      </c>
      <c r="F16" s="56">
        <v>1</v>
      </c>
      <c r="G16" s="47"/>
      <c r="H16" s="46">
        <f>ROUND(G16*F16,2)</f>
        <v>0</v>
      </c>
    </row>
    <row r="17" spans="1:8" ht="25.5" x14ac:dyDescent="0.2">
      <c r="A17" s="51"/>
      <c r="B17" s="50" t="s">
        <v>82</v>
      </c>
      <c r="C17" s="50" t="s">
        <v>41</v>
      </c>
      <c r="D17" s="57" t="s">
        <v>81</v>
      </c>
      <c r="E17" s="56" t="s">
        <v>16</v>
      </c>
      <c r="F17" s="56">
        <v>1</v>
      </c>
      <c r="G17" s="47"/>
      <c r="H17" s="46">
        <f>ROUND(G17*F17,2)</f>
        <v>0</v>
      </c>
    </row>
    <row r="18" spans="1:8" ht="15" x14ac:dyDescent="0.2">
      <c r="A18" s="51"/>
      <c r="B18" s="55"/>
      <c r="C18" s="55" t="s">
        <v>80</v>
      </c>
      <c r="D18" s="55"/>
      <c r="E18" s="54"/>
      <c r="F18" s="54"/>
      <c r="G18" s="53"/>
      <c r="H18" s="52">
        <f>H19+H26</f>
        <v>0</v>
      </c>
    </row>
    <row r="19" spans="1:8" s="63" customFormat="1" ht="15" x14ac:dyDescent="0.25">
      <c r="A19" s="64"/>
      <c r="B19" s="62" t="s">
        <v>79</v>
      </c>
      <c r="C19" s="62" t="s">
        <v>78</v>
      </c>
      <c r="D19" s="61"/>
      <c r="E19" s="60"/>
      <c r="F19" s="60"/>
      <c r="G19" s="59"/>
      <c r="H19" s="58">
        <f>SUM(H20:H25)</f>
        <v>0</v>
      </c>
    </row>
    <row r="20" spans="1:8" ht="49.5" x14ac:dyDescent="0.2">
      <c r="A20" s="51"/>
      <c r="B20" s="50" t="s">
        <v>77</v>
      </c>
      <c r="C20" s="50" t="s">
        <v>76</v>
      </c>
      <c r="D20" s="57" t="s">
        <v>75</v>
      </c>
      <c r="E20" s="56" t="s">
        <v>20</v>
      </c>
      <c r="F20" s="56">
        <v>152</v>
      </c>
      <c r="G20" s="47"/>
      <c r="H20" s="46">
        <f t="shared" ref="H20:H25" si="0">ROUND(G20*F20,2)</f>
        <v>0</v>
      </c>
    </row>
    <row r="21" spans="1:8" ht="25.5" x14ac:dyDescent="0.2">
      <c r="A21" s="51"/>
      <c r="B21" s="50" t="s">
        <v>74</v>
      </c>
      <c r="C21" s="50" t="s">
        <v>73</v>
      </c>
      <c r="D21" s="57" t="s">
        <v>72</v>
      </c>
      <c r="E21" s="56" t="s">
        <v>20</v>
      </c>
      <c r="F21" s="56">
        <v>3.85</v>
      </c>
      <c r="G21" s="47"/>
      <c r="H21" s="46">
        <f t="shared" si="0"/>
        <v>0</v>
      </c>
    </row>
    <row r="22" spans="1:8" ht="51" x14ac:dyDescent="0.2">
      <c r="A22" s="51"/>
      <c r="B22" s="50" t="s">
        <v>71</v>
      </c>
      <c r="C22" s="50" t="s">
        <v>70</v>
      </c>
      <c r="D22" s="57" t="s">
        <v>69</v>
      </c>
      <c r="E22" s="56" t="s">
        <v>20</v>
      </c>
      <c r="F22" s="56">
        <v>0.2</v>
      </c>
      <c r="G22" s="47"/>
      <c r="H22" s="46">
        <f t="shared" si="0"/>
        <v>0</v>
      </c>
    </row>
    <row r="23" spans="1:8" ht="25.5" x14ac:dyDescent="0.2">
      <c r="A23" s="51"/>
      <c r="B23" s="50" t="s">
        <v>68</v>
      </c>
      <c r="C23" s="50" t="s">
        <v>67</v>
      </c>
      <c r="D23" s="57" t="s">
        <v>66</v>
      </c>
      <c r="E23" s="56" t="s">
        <v>16</v>
      </c>
      <c r="F23" s="56">
        <v>1</v>
      </c>
      <c r="G23" s="47"/>
      <c r="H23" s="46">
        <f t="shared" si="0"/>
        <v>0</v>
      </c>
    </row>
    <row r="24" spans="1:8" ht="25.5" x14ac:dyDescent="0.2">
      <c r="A24" s="51"/>
      <c r="B24" s="50" t="s">
        <v>65</v>
      </c>
      <c r="C24" s="50" t="s">
        <v>64</v>
      </c>
      <c r="D24" s="57" t="s">
        <v>63</v>
      </c>
      <c r="E24" s="56" t="s">
        <v>16</v>
      </c>
      <c r="F24" s="56">
        <v>1</v>
      </c>
      <c r="G24" s="47"/>
      <c r="H24" s="46">
        <f t="shared" si="0"/>
        <v>0</v>
      </c>
    </row>
    <row r="25" spans="1:8" ht="204" x14ac:dyDescent="0.2">
      <c r="A25" s="51"/>
      <c r="B25" s="50" t="s">
        <v>62</v>
      </c>
      <c r="C25" s="50" t="s">
        <v>61</v>
      </c>
      <c r="D25" s="57" t="s">
        <v>60</v>
      </c>
      <c r="E25" s="56" t="s">
        <v>55</v>
      </c>
      <c r="F25" s="56">
        <v>535.79999999999995</v>
      </c>
      <c r="G25" s="47"/>
      <c r="H25" s="46">
        <f t="shared" si="0"/>
        <v>0</v>
      </c>
    </row>
    <row r="26" spans="1:8" ht="15" x14ac:dyDescent="0.2">
      <c r="A26" s="51"/>
      <c r="B26" s="62">
        <v>7</v>
      </c>
      <c r="C26" s="62" t="s">
        <v>59</v>
      </c>
      <c r="D26" s="61"/>
      <c r="E26" s="60"/>
      <c r="F26" s="60"/>
      <c r="G26" s="59"/>
      <c r="H26" s="58">
        <f>SUM(H27:H36)</f>
        <v>0</v>
      </c>
    </row>
    <row r="27" spans="1:8" ht="276.75" x14ac:dyDescent="0.2">
      <c r="A27" s="51"/>
      <c r="B27" s="50" t="s">
        <v>58</v>
      </c>
      <c r="C27" s="50" t="s">
        <v>57</v>
      </c>
      <c r="D27" s="57" t="s">
        <v>56</v>
      </c>
      <c r="E27" s="56" t="s">
        <v>55</v>
      </c>
      <c r="F27" s="56">
        <v>535.79999999999995</v>
      </c>
      <c r="G27" s="47"/>
      <c r="H27" s="46">
        <f t="shared" ref="H27:H36" si="1">ROUND(G27*F27,2)</f>
        <v>0</v>
      </c>
    </row>
    <row r="28" spans="1:8" ht="91.5" x14ac:dyDescent="0.2">
      <c r="A28" s="51"/>
      <c r="B28" s="50" t="s">
        <v>54</v>
      </c>
      <c r="C28" s="50" t="s">
        <v>53</v>
      </c>
      <c r="D28" s="57" t="s">
        <v>52</v>
      </c>
      <c r="E28" s="56" t="s">
        <v>20</v>
      </c>
      <c r="F28" s="56">
        <v>152</v>
      </c>
      <c r="G28" s="47"/>
      <c r="H28" s="46">
        <f t="shared" si="1"/>
        <v>0</v>
      </c>
    </row>
    <row r="29" spans="1:8" ht="93" x14ac:dyDescent="0.2">
      <c r="A29" s="51"/>
      <c r="B29" s="50" t="s">
        <v>51</v>
      </c>
      <c r="C29" s="50" t="s">
        <v>50</v>
      </c>
      <c r="D29" s="57" t="s">
        <v>49</v>
      </c>
      <c r="E29" s="56" t="s">
        <v>20</v>
      </c>
      <c r="F29" s="56">
        <v>3.85</v>
      </c>
      <c r="G29" s="47"/>
      <c r="H29" s="46">
        <f t="shared" si="1"/>
        <v>0</v>
      </c>
    </row>
    <row r="30" spans="1:8" ht="81.75" x14ac:dyDescent="0.2">
      <c r="A30" s="51"/>
      <c r="B30" s="50" t="s">
        <v>48</v>
      </c>
      <c r="C30" s="50" t="s">
        <v>47</v>
      </c>
      <c r="D30" s="57" t="s">
        <v>46</v>
      </c>
      <c r="E30" s="56" t="s">
        <v>20</v>
      </c>
      <c r="F30" s="56">
        <v>0.2</v>
      </c>
      <c r="G30" s="47"/>
      <c r="H30" s="46">
        <f t="shared" si="1"/>
        <v>0</v>
      </c>
    </row>
    <row r="31" spans="1:8" ht="76.5" x14ac:dyDescent="0.2">
      <c r="A31" s="51"/>
      <c r="B31" s="50" t="s">
        <v>45</v>
      </c>
      <c r="C31" s="50" t="s">
        <v>44</v>
      </c>
      <c r="D31" s="57" t="s">
        <v>43</v>
      </c>
      <c r="E31" s="56" t="s">
        <v>16</v>
      </c>
      <c r="F31" s="56">
        <v>1</v>
      </c>
      <c r="G31" s="47"/>
      <c r="H31" s="46">
        <f t="shared" si="1"/>
        <v>0</v>
      </c>
    </row>
    <row r="32" spans="1:8" ht="25.5" x14ac:dyDescent="0.2">
      <c r="A32" s="51"/>
      <c r="B32" s="50" t="s">
        <v>42</v>
      </c>
      <c r="C32" s="50" t="s">
        <v>41</v>
      </c>
      <c r="D32" s="57" t="s">
        <v>40</v>
      </c>
      <c r="E32" s="56" t="s">
        <v>16</v>
      </c>
      <c r="F32" s="56">
        <v>1</v>
      </c>
      <c r="G32" s="47"/>
      <c r="H32" s="46">
        <f t="shared" si="1"/>
        <v>0</v>
      </c>
    </row>
    <row r="33" spans="1:8" ht="38.25" x14ac:dyDescent="0.2">
      <c r="A33" s="51"/>
      <c r="B33" s="50" t="s">
        <v>39</v>
      </c>
      <c r="C33" s="50" t="s">
        <v>38</v>
      </c>
      <c r="D33" s="57" t="s">
        <v>37</v>
      </c>
      <c r="E33" s="56" t="s">
        <v>16</v>
      </c>
      <c r="F33" s="56">
        <v>1</v>
      </c>
      <c r="G33" s="47"/>
      <c r="H33" s="46">
        <f t="shared" si="1"/>
        <v>0</v>
      </c>
    </row>
    <row r="34" spans="1:8" ht="104.25" x14ac:dyDescent="0.2">
      <c r="A34" s="51"/>
      <c r="B34" s="50" t="s">
        <v>36</v>
      </c>
      <c r="C34" s="50" t="s">
        <v>35</v>
      </c>
      <c r="D34" s="57" t="s">
        <v>34</v>
      </c>
      <c r="E34" s="56" t="s">
        <v>16</v>
      </c>
      <c r="F34" s="56">
        <v>1</v>
      </c>
      <c r="G34" s="47"/>
      <c r="H34" s="46">
        <f t="shared" si="1"/>
        <v>0</v>
      </c>
    </row>
    <row r="35" spans="1:8" ht="63.75" x14ac:dyDescent="0.2">
      <c r="A35" s="51"/>
      <c r="B35" s="50" t="s">
        <v>33</v>
      </c>
      <c r="C35" s="50" t="s">
        <v>32</v>
      </c>
      <c r="D35" s="57" t="s">
        <v>31</v>
      </c>
      <c r="E35" s="56" t="s">
        <v>16</v>
      </c>
      <c r="F35" s="56">
        <v>1</v>
      </c>
      <c r="G35" s="47"/>
      <c r="H35" s="46">
        <f t="shared" si="1"/>
        <v>0</v>
      </c>
    </row>
    <row r="36" spans="1:8" ht="25.5" x14ac:dyDescent="0.2">
      <c r="A36" s="51"/>
      <c r="B36" s="50" t="s">
        <v>30</v>
      </c>
      <c r="C36" s="50" t="s">
        <v>29</v>
      </c>
      <c r="D36" s="57" t="s">
        <v>28</v>
      </c>
      <c r="E36" s="56" t="s">
        <v>16</v>
      </c>
      <c r="F36" s="56">
        <v>1</v>
      </c>
      <c r="G36" s="47"/>
      <c r="H36" s="46">
        <f t="shared" si="1"/>
        <v>0</v>
      </c>
    </row>
    <row r="37" spans="1:8" ht="15" x14ac:dyDescent="0.2">
      <c r="A37" s="51"/>
      <c r="B37" s="55">
        <v>8</v>
      </c>
      <c r="C37" s="55" t="s">
        <v>27</v>
      </c>
      <c r="D37" s="55"/>
      <c r="E37" s="54"/>
      <c r="F37" s="54"/>
      <c r="G37" s="53"/>
      <c r="H37" s="52">
        <f>H38+H39</f>
        <v>0</v>
      </c>
    </row>
    <row r="38" spans="1:8" ht="25.5" x14ac:dyDescent="0.2">
      <c r="A38" s="51"/>
      <c r="B38" s="50" t="s">
        <v>26</v>
      </c>
      <c r="C38" s="50" t="s">
        <v>25</v>
      </c>
      <c r="D38" s="57" t="s">
        <v>24</v>
      </c>
      <c r="E38" s="56" t="s">
        <v>20</v>
      </c>
      <c r="F38" s="56">
        <v>342</v>
      </c>
      <c r="G38" s="47"/>
      <c r="H38" s="46">
        <f>ROUND(G38*F38,2)</f>
        <v>0</v>
      </c>
    </row>
    <row r="39" spans="1:8" ht="102" x14ac:dyDescent="0.2">
      <c r="A39" s="51"/>
      <c r="B39" s="50" t="s">
        <v>23</v>
      </c>
      <c r="C39" s="50" t="s">
        <v>22</v>
      </c>
      <c r="D39" s="57" t="s">
        <v>21</v>
      </c>
      <c r="E39" s="56" t="s">
        <v>20</v>
      </c>
      <c r="F39" s="56">
        <v>342</v>
      </c>
      <c r="G39" s="47"/>
      <c r="H39" s="46">
        <f>ROUND(G39*F39,2)</f>
        <v>0</v>
      </c>
    </row>
    <row r="40" spans="1:8" ht="15" x14ac:dyDescent="0.2">
      <c r="A40" s="51"/>
      <c r="B40" s="55">
        <v>9</v>
      </c>
      <c r="C40" s="55" t="s">
        <v>19</v>
      </c>
      <c r="D40" s="55" t="s">
        <v>18</v>
      </c>
      <c r="E40" s="54"/>
      <c r="F40" s="54"/>
      <c r="G40" s="53"/>
      <c r="H40" s="52">
        <f>H41</f>
        <v>0</v>
      </c>
    </row>
    <row r="41" spans="1:8" ht="114.75" x14ac:dyDescent="0.2">
      <c r="A41" s="51"/>
      <c r="B41" s="50"/>
      <c r="C41" s="50"/>
      <c r="D41" s="49" t="s">
        <v>17</v>
      </c>
      <c r="E41" s="48" t="s">
        <v>16</v>
      </c>
      <c r="F41" s="48">
        <v>1</v>
      </c>
      <c r="G41" s="47"/>
      <c r="H41" s="46">
        <f>ROUND(G41*F41,2)</f>
        <v>0</v>
      </c>
    </row>
    <row r="42" spans="1:8" ht="15.75" x14ac:dyDescent="0.25">
      <c r="C42" s="45"/>
      <c r="D42" s="44"/>
      <c r="E42" s="43"/>
      <c r="F42" s="43"/>
      <c r="G42" s="42"/>
      <c r="H42" s="41"/>
    </row>
  </sheetData>
  <mergeCells count="1">
    <mergeCell ref="C1:H1"/>
  </mergeCells>
  <pageMargins left="0.70866141732283472" right="0.70866141732283472" top="0.59055118110236227" bottom="0.39370078740157483" header="0.31496062992125984" footer="0.31496062992125984"/>
  <pageSetup paperSize="9" scale="47"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9"/>
  <sheetViews>
    <sheetView zoomScaleNormal="100" workbookViewId="0">
      <selection activeCell="D5" sqref="D5"/>
    </sheetView>
  </sheetViews>
  <sheetFormatPr defaultColWidth="9.140625" defaultRowHeight="14.25" x14ac:dyDescent="0.2"/>
  <cols>
    <col min="1" max="1" width="3.42578125" style="34" customWidth="1"/>
    <col min="2" max="2" width="8.42578125" style="40" customWidth="1"/>
    <col min="3" max="3" width="89.5703125" style="86" bestFit="1" customWidth="1"/>
    <col min="4" max="4" width="55.7109375" style="38" customWidth="1"/>
    <col min="5" max="5" width="6.5703125" style="37" bestFit="1" customWidth="1"/>
    <col min="6" max="6" width="9.5703125" style="37" bestFit="1" customWidth="1"/>
    <col min="7" max="7" width="11.5703125" style="36" customWidth="1"/>
    <col min="8" max="8" width="17.85546875" style="35" bestFit="1" customWidth="1"/>
    <col min="9" max="9" width="9.140625" style="34"/>
    <col min="10" max="10" width="13.140625" style="34" bestFit="1" customWidth="1"/>
    <col min="11" max="16384" width="9.140625" style="34"/>
  </cols>
  <sheetData>
    <row r="1" spans="1:10" ht="21.75" customHeight="1" x14ac:dyDescent="0.2">
      <c r="A1" s="51"/>
      <c r="B1" s="73"/>
      <c r="C1" s="85" t="s">
        <v>130</v>
      </c>
      <c r="D1" s="71"/>
      <c r="E1" s="70"/>
      <c r="F1" s="70"/>
      <c r="G1" s="69"/>
      <c r="H1" s="51"/>
    </row>
    <row r="2" spans="1:10" ht="20.25" customHeight="1" x14ac:dyDescent="0.2">
      <c r="A2" s="51"/>
      <c r="B2" s="73"/>
      <c r="C2" s="82" t="s">
        <v>105</v>
      </c>
      <c r="D2" s="71"/>
      <c r="E2" s="70"/>
      <c r="F2" s="70"/>
      <c r="G2" s="69"/>
      <c r="H2" s="51"/>
    </row>
    <row r="3" spans="1:10" ht="12.75" customHeight="1" x14ac:dyDescent="0.2">
      <c r="A3" s="51"/>
      <c r="B3" s="73"/>
      <c r="C3" s="72"/>
      <c r="D3" s="71"/>
      <c r="E3" s="70"/>
      <c r="F3" s="70"/>
      <c r="G3" s="69"/>
      <c r="H3" s="51"/>
    </row>
    <row r="4" spans="1:10" ht="18" x14ac:dyDescent="0.2">
      <c r="A4" s="51"/>
      <c r="B4" s="73"/>
      <c r="C4" s="83" t="s">
        <v>129</v>
      </c>
      <c r="D4" s="71"/>
      <c r="E4" s="70"/>
      <c r="F4" s="70"/>
      <c r="G4" s="69"/>
      <c r="H4" s="51"/>
    </row>
    <row r="5" spans="1:10" ht="18" x14ac:dyDescent="0.2">
      <c r="A5" s="51"/>
      <c r="B5" s="73"/>
      <c r="C5" s="83" t="s">
        <v>128</v>
      </c>
      <c r="D5" s="71"/>
      <c r="E5" s="70"/>
      <c r="F5" s="70"/>
      <c r="G5" s="69"/>
      <c r="H5" s="51"/>
    </row>
    <row r="6" spans="1:10" ht="12.75" customHeight="1" x14ac:dyDescent="0.2">
      <c r="A6" s="51"/>
      <c r="B6" s="73"/>
      <c r="C6" s="72"/>
      <c r="D6" s="71"/>
      <c r="E6" s="70"/>
      <c r="F6" s="70"/>
      <c r="G6" s="69"/>
      <c r="H6" s="51"/>
    </row>
    <row r="7" spans="1:10" ht="18" x14ac:dyDescent="0.2">
      <c r="A7" s="51"/>
      <c r="B7" s="73"/>
      <c r="C7" s="74" t="s">
        <v>103</v>
      </c>
      <c r="D7" s="77"/>
      <c r="E7" s="76"/>
      <c r="F7" s="76"/>
      <c r="G7" s="75"/>
      <c r="H7" s="74">
        <f>H10+H13+H18+H35+H38</f>
        <v>0</v>
      </c>
      <c r="J7" s="87"/>
    </row>
    <row r="8" spans="1:10" ht="12.75" customHeight="1" x14ac:dyDescent="0.2">
      <c r="A8" s="51"/>
      <c r="B8" s="73"/>
      <c r="C8" s="72"/>
      <c r="D8" s="71"/>
      <c r="E8" s="70"/>
      <c r="F8" s="70"/>
      <c r="G8" s="69"/>
      <c r="H8" s="51"/>
    </row>
    <row r="9" spans="1:10" ht="14.25" customHeight="1" x14ac:dyDescent="0.2">
      <c r="A9" s="51"/>
      <c r="B9" s="68" t="s">
        <v>102</v>
      </c>
      <c r="C9" s="68" t="s">
        <v>101</v>
      </c>
      <c r="D9" s="67" t="s">
        <v>100</v>
      </c>
      <c r="E9" s="66" t="s">
        <v>99</v>
      </c>
      <c r="F9" s="66" t="s">
        <v>98</v>
      </c>
      <c r="G9" s="65" t="s">
        <v>97</v>
      </c>
      <c r="H9" s="65" t="s">
        <v>96</v>
      </c>
    </row>
    <row r="10" spans="1:10" ht="15" x14ac:dyDescent="0.2">
      <c r="A10" s="51"/>
      <c r="B10" s="55">
        <v>3</v>
      </c>
      <c r="C10" s="55" t="s">
        <v>95</v>
      </c>
      <c r="D10" s="55"/>
      <c r="E10" s="54"/>
      <c r="F10" s="54"/>
      <c r="G10" s="53"/>
      <c r="H10" s="52">
        <f>SUM(H11:H12)</f>
        <v>0</v>
      </c>
    </row>
    <row r="11" spans="1:10" x14ac:dyDescent="0.2">
      <c r="A11" s="51"/>
      <c r="B11" s="50" t="s">
        <v>94</v>
      </c>
      <c r="C11" s="50" t="s">
        <v>93</v>
      </c>
      <c r="D11" s="57" t="s">
        <v>92</v>
      </c>
      <c r="E11" s="56" t="s">
        <v>16</v>
      </c>
      <c r="F11" s="56">
        <v>1</v>
      </c>
      <c r="G11" s="47"/>
      <c r="H11" s="46">
        <f>ROUND(G11*F11,2)</f>
        <v>0</v>
      </c>
    </row>
    <row r="12" spans="1:10" ht="26.25" customHeight="1" x14ac:dyDescent="0.2">
      <c r="A12" s="51"/>
      <c r="B12" s="50" t="s">
        <v>91</v>
      </c>
      <c r="C12" s="50" t="s">
        <v>90</v>
      </c>
      <c r="D12" s="57" t="s">
        <v>89</v>
      </c>
      <c r="E12" s="56" t="s">
        <v>16</v>
      </c>
      <c r="F12" s="56">
        <v>1</v>
      </c>
      <c r="G12" s="47"/>
      <c r="H12" s="46">
        <f>ROUND(G12*F12,2)</f>
        <v>0</v>
      </c>
    </row>
    <row r="13" spans="1:10" ht="19.5" customHeight="1" x14ac:dyDescent="0.2">
      <c r="A13" s="51"/>
      <c r="B13" s="55">
        <v>6</v>
      </c>
      <c r="C13" s="55" t="s">
        <v>88</v>
      </c>
      <c r="D13" s="55" t="s">
        <v>18</v>
      </c>
      <c r="E13" s="54"/>
      <c r="F13" s="54"/>
      <c r="G13" s="53"/>
      <c r="H13" s="52">
        <f>H14</f>
        <v>0</v>
      </c>
    </row>
    <row r="14" spans="1:10" ht="15" x14ac:dyDescent="0.2">
      <c r="A14" s="51"/>
      <c r="B14" s="62" t="s">
        <v>87</v>
      </c>
      <c r="C14" s="62" t="s">
        <v>86</v>
      </c>
      <c r="D14" s="61"/>
      <c r="E14" s="60"/>
      <c r="F14" s="60"/>
      <c r="G14" s="59"/>
      <c r="H14" s="58">
        <f>SUM(H15:H17)</f>
        <v>0</v>
      </c>
    </row>
    <row r="15" spans="1:10" ht="38.25" x14ac:dyDescent="0.2">
      <c r="A15" s="51"/>
      <c r="B15" s="50" t="s">
        <v>85</v>
      </c>
      <c r="C15" s="50" t="s">
        <v>84</v>
      </c>
      <c r="D15" s="57" t="s">
        <v>83</v>
      </c>
      <c r="E15" s="56" t="s">
        <v>16</v>
      </c>
      <c r="F15" s="56">
        <v>1</v>
      </c>
      <c r="G15" s="47"/>
      <c r="H15" s="46">
        <f>ROUND(G15*F15,2)</f>
        <v>0</v>
      </c>
    </row>
    <row r="16" spans="1:10" ht="25.5" x14ac:dyDescent="0.2">
      <c r="A16" s="51"/>
      <c r="B16" s="50" t="s">
        <v>82</v>
      </c>
      <c r="C16" s="50" t="s">
        <v>127</v>
      </c>
      <c r="D16" s="57" t="s">
        <v>126</v>
      </c>
      <c r="E16" s="56" t="s">
        <v>16</v>
      </c>
      <c r="F16" s="56">
        <v>1</v>
      </c>
      <c r="G16" s="47"/>
      <c r="H16" s="46">
        <f>ROUND(G16*F16,2)</f>
        <v>0</v>
      </c>
    </row>
    <row r="17" spans="1:10" ht="25.5" x14ac:dyDescent="0.2">
      <c r="A17" s="51"/>
      <c r="B17" s="50" t="s">
        <v>125</v>
      </c>
      <c r="C17" s="50" t="s">
        <v>41</v>
      </c>
      <c r="D17" s="57" t="s">
        <v>81</v>
      </c>
      <c r="E17" s="56" t="s">
        <v>16</v>
      </c>
      <c r="F17" s="56">
        <v>1</v>
      </c>
      <c r="G17" s="47"/>
      <c r="H17" s="46">
        <f>ROUND(G17*F17,2)</f>
        <v>0</v>
      </c>
    </row>
    <row r="18" spans="1:10" ht="27.75" customHeight="1" x14ac:dyDescent="0.2">
      <c r="A18" s="51"/>
      <c r="B18" s="55"/>
      <c r="C18" s="55" t="s">
        <v>80</v>
      </c>
      <c r="D18" s="55"/>
      <c r="E18" s="54"/>
      <c r="F18" s="54"/>
      <c r="G18" s="53"/>
      <c r="H18" s="52">
        <f>H19+H24</f>
        <v>0</v>
      </c>
    </row>
    <row r="19" spans="1:10" s="63" customFormat="1" ht="18" customHeight="1" x14ac:dyDescent="0.25">
      <c r="A19" s="64"/>
      <c r="B19" s="62" t="s">
        <v>79</v>
      </c>
      <c r="C19" s="62" t="s">
        <v>78</v>
      </c>
      <c r="D19" s="61"/>
      <c r="E19" s="60"/>
      <c r="F19" s="60"/>
      <c r="G19" s="59"/>
      <c r="H19" s="58">
        <f>SUM(H20:H23)</f>
        <v>0</v>
      </c>
    </row>
    <row r="20" spans="1:10" ht="63.75" x14ac:dyDescent="0.2">
      <c r="A20" s="51"/>
      <c r="B20" s="50" t="s">
        <v>77</v>
      </c>
      <c r="C20" s="50" t="s">
        <v>76</v>
      </c>
      <c r="D20" s="57" t="s">
        <v>124</v>
      </c>
      <c r="E20" s="56" t="s">
        <v>20</v>
      </c>
      <c r="F20" s="56">
        <v>89.1</v>
      </c>
      <c r="G20" s="47"/>
      <c r="H20" s="46">
        <f>ROUND(G20*F20,2)</f>
        <v>0</v>
      </c>
    </row>
    <row r="21" spans="1:10" ht="25.5" x14ac:dyDescent="0.2">
      <c r="A21" s="51"/>
      <c r="B21" s="50" t="s">
        <v>74</v>
      </c>
      <c r="C21" s="50" t="s">
        <v>123</v>
      </c>
      <c r="D21" s="57" t="s">
        <v>122</v>
      </c>
      <c r="E21" s="56" t="s">
        <v>16</v>
      </c>
      <c r="F21" s="56">
        <v>1</v>
      </c>
      <c r="G21" s="47"/>
      <c r="H21" s="46">
        <f>ROUND(G21*F21,2)</f>
        <v>0</v>
      </c>
    </row>
    <row r="22" spans="1:10" ht="25.5" x14ac:dyDescent="0.2">
      <c r="A22" s="51"/>
      <c r="B22" s="50" t="s">
        <v>71</v>
      </c>
      <c r="C22" s="50" t="s">
        <v>67</v>
      </c>
      <c r="D22" s="57" t="s">
        <v>121</v>
      </c>
      <c r="E22" s="56" t="s">
        <v>16</v>
      </c>
      <c r="F22" s="56">
        <v>1</v>
      </c>
      <c r="G22" s="47"/>
      <c r="H22" s="46">
        <f>ROUND(G22*F22,2)</f>
        <v>0</v>
      </c>
    </row>
    <row r="23" spans="1:10" ht="127.5" x14ac:dyDescent="0.2">
      <c r="A23" s="51"/>
      <c r="B23" s="50" t="s">
        <v>68</v>
      </c>
      <c r="C23" s="50" t="s">
        <v>61</v>
      </c>
      <c r="D23" s="57" t="s">
        <v>120</v>
      </c>
      <c r="E23" s="56" t="s">
        <v>55</v>
      </c>
      <c r="F23" s="56">
        <v>175.3</v>
      </c>
      <c r="G23" s="47"/>
      <c r="H23" s="46">
        <f>ROUND(G23*F23,2)</f>
        <v>0</v>
      </c>
    </row>
    <row r="24" spans="1:10" ht="15" x14ac:dyDescent="0.2">
      <c r="A24" s="51"/>
      <c r="B24" s="62">
        <v>7</v>
      </c>
      <c r="C24" s="62" t="s">
        <v>59</v>
      </c>
      <c r="D24" s="61" t="s">
        <v>18</v>
      </c>
      <c r="E24" s="60"/>
      <c r="F24" s="60"/>
      <c r="G24" s="59"/>
      <c r="H24" s="58">
        <f>SUM(H25:H34)</f>
        <v>0</v>
      </c>
      <c r="J24" s="87"/>
    </row>
    <row r="25" spans="1:10" ht="204" x14ac:dyDescent="0.2">
      <c r="A25" s="51"/>
      <c r="B25" s="50" t="s">
        <v>58</v>
      </c>
      <c r="C25" s="50" t="s">
        <v>57</v>
      </c>
      <c r="D25" s="57" t="s">
        <v>119</v>
      </c>
      <c r="E25" s="56" t="s">
        <v>55</v>
      </c>
      <c r="F25" s="56">
        <v>175.3</v>
      </c>
      <c r="G25" s="47"/>
      <c r="H25" s="46">
        <f t="shared" ref="H25:H34" si="0">ROUND(G25*F25,2)</f>
        <v>0</v>
      </c>
      <c r="I25" s="50"/>
    </row>
    <row r="26" spans="1:10" ht="140.25" x14ac:dyDescent="0.2">
      <c r="A26" s="51"/>
      <c r="B26" s="50" t="s">
        <v>54</v>
      </c>
      <c r="C26" s="50" t="s">
        <v>53</v>
      </c>
      <c r="D26" s="57" t="s">
        <v>118</v>
      </c>
      <c r="E26" s="56" t="s">
        <v>20</v>
      </c>
      <c r="F26" s="56">
        <v>89.1</v>
      </c>
      <c r="G26" s="47"/>
      <c r="H26" s="46">
        <f t="shared" si="0"/>
        <v>0</v>
      </c>
      <c r="I26" s="50"/>
    </row>
    <row r="27" spans="1:10" ht="76.5" x14ac:dyDescent="0.2">
      <c r="A27" s="51"/>
      <c r="B27" s="50" t="s">
        <v>51</v>
      </c>
      <c r="C27" s="50" t="s">
        <v>44</v>
      </c>
      <c r="D27" s="57" t="s">
        <v>43</v>
      </c>
      <c r="E27" s="56" t="s">
        <v>16</v>
      </c>
      <c r="F27" s="56">
        <v>1</v>
      </c>
      <c r="G27" s="47"/>
      <c r="H27" s="46">
        <f t="shared" si="0"/>
        <v>0</v>
      </c>
      <c r="I27" s="50"/>
    </row>
    <row r="28" spans="1:10" ht="30.75" customHeight="1" x14ac:dyDescent="0.2">
      <c r="A28" s="51"/>
      <c r="B28" s="50" t="s">
        <v>48</v>
      </c>
      <c r="C28" s="50" t="s">
        <v>41</v>
      </c>
      <c r="D28" s="57" t="s">
        <v>40</v>
      </c>
      <c r="E28" s="56" t="s">
        <v>16</v>
      </c>
      <c r="F28" s="56">
        <v>1</v>
      </c>
      <c r="G28" s="47"/>
      <c r="H28" s="46">
        <f t="shared" si="0"/>
        <v>0</v>
      </c>
      <c r="I28" s="50"/>
    </row>
    <row r="29" spans="1:10" ht="63.75" x14ac:dyDescent="0.2">
      <c r="A29" s="51"/>
      <c r="B29" s="50" t="s">
        <v>45</v>
      </c>
      <c r="C29" s="50" t="s">
        <v>117</v>
      </c>
      <c r="D29" s="57" t="s">
        <v>116</v>
      </c>
      <c r="E29" s="56" t="s">
        <v>16</v>
      </c>
      <c r="F29" s="56">
        <v>1</v>
      </c>
      <c r="G29" s="47"/>
      <c r="H29" s="46">
        <f t="shared" si="0"/>
        <v>0</v>
      </c>
      <c r="I29" s="50"/>
    </row>
    <row r="30" spans="1:10" ht="39.75" customHeight="1" x14ac:dyDescent="0.2">
      <c r="A30" s="51"/>
      <c r="B30" s="50" t="s">
        <v>42</v>
      </c>
      <c r="C30" s="50" t="s">
        <v>115</v>
      </c>
      <c r="D30" s="57" t="s">
        <v>114</v>
      </c>
      <c r="E30" s="56" t="s">
        <v>16</v>
      </c>
      <c r="F30" s="56">
        <v>1</v>
      </c>
      <c r="G30" s="47"/>
      <c r="H30" s="46">
        <f t="shared" si="0"/>
        <v>0</v>
      </c>
      <c r="I30" s="50"/>
    </row>
    <row r="31" spans="1:10" ht="40.5" customHeight="1" x14ac:dyDescent="0.2">
      <c r="A31" s="51"/>
      <c r="B31" s="50" t="s">
        <v>39</v>
      </c>
      <c r="C31" s="50" t="s">
        <v>113</v>
      </c>
      <c r="D31" s="57" t="s">
        <v>37</v>
      </c>
      <c r="E31" s="56" t="s">
        <v>16</v>
      </c>
      <c r="F31" s="56">
        <v>1</v>
      </c>
      <c r="G31" s="47"/>
      <c r="H31" s="46">
        <f t="shared" si="0"/>
        <v>0</v>
      </c>
      <c r="I31" s="50"/>
    </row>
    <row r="32" spans="1:10" ht="101.25" customHeight="1" x14ac:dyDescent="0.2">
      <c r="A32" s="51"/>
      <c r="B32" s="50" t="s">
        <v>36</v>
      </c>
      <c r="C32" s="50" t="s">
        <v>35</v>
      </c>
      <c r="D32" s="57" t="s">
        <v>112</v>
      </c>
      <c r="E32" s="56" t="s">
        <v>16</v>
      </c>
      <c r="F32" s="56">
        <v>1</v>
      </c>
      <c r="G32" s="47"/>
      <c r="H32" s="46">
        <f t="shared" si="0"/>
        <v>0</v>
      </c>
      <c r="I32" s="50"/>
    </row>
    <row r="33" spans="1:9" ht="51" x14ac:dyDescent="0.2">
      <c r="A33" s="51"/>
      <c r="B33" s="50" t="s">
        <v>33</v>
      </c>
      <c r="C33" s="50" t="s">
        <v>111</v>
      </c>
      <c r="D33" s="57" t="s">
        <v>110</v>
      </c>
      <c r="E33" s="56" t="s">
        <v>16</v>
      </c>
      <c r="F33" s="56">
        <v>1</v>
      </c>
      <c r="G33" s="47"/>
      <c r="H33" s="46">
        <f t="shared" si="0"/>
        <v>0</v>
      </c>
      <c r="I33" s="50"/>
    </row>
    <row r="34" spans="1:9" ht="25.5" x14ac:dyDescent="0.2">
      <c r="A34" s="51"/>
      <c r="B34" s="50" t="s">
        <v>30</v>
      </c>
      <c r="C34" s="50" t="s">
        <v>29</v>
      </c>
      <c r="D34" s="57" t="s">
        <v>109</v>
      </c>
      <c r="E34" s="56" t="s">
        <v>16</v>
      </c>
      <c r="F34" s="56">
        <v>1</v>
      </c>
      <c r="G34" s="47"/>
      <c r="H34" s="46">
        <f t="shared" si="0"/>
        <v>0</v>
      </c>
      <c r="I34" s="50"/>
    </row>
    <row r="35" spans="1:9" ht="15" x14ac:dyDescent="0.2">
      <c r="A35" s="51"/>
      <c r="B35" s="55">
        <v>8</v>
      </c>
      <c r="C35" s="55" t="s">
        <v>27</v>
      </c>
      <c r="D35" s="55" t="s">
        <v>18</v>
      </c>
      <c r="E35" s="54"/>
      <c r="F35" s="54"/>
      <c r="G35" s="53"/>
      <c r="H35" s="52">
        <f>H36+H37</f>
        <v>0</v>
      </c>
    </row>
    <row r="36" spans="1:9" ht="25.5" x14ac:dyDescent="0.2">
      <c r="A36" s="51"/>
      <c r="B36" s="50" t="s">
        <v>26</v>
      </c>
      <c r="C36" s="50" t="s">
        <v>25</v>
      </c>
      <c r="D36" s="57" t="s">
        <v>108</v>
      </c>
      <c r="E36" s="56" t="s">
        <v>20</v>
      </c>
      <c r="F36" s="56">
        <v>187.2</v>
      </c>
      <c r="G36" s="47"/>
      <c r="H36" s="46">
        <f>ROUND(G36*F36,2)</f>
        <v>0</v>
      </c>
    </row>
    <row r="37" spans="1:9" ht="80.25" x14ac:dyDescent="0.2">
      <c r="A37" s="51"/>
      <c r="B37" s="50" t="s">
        <v>23</v>
      </c>
      <c r="C37" s="50" t="s">
        <v>22</v>
      </c>
      <c r="D37" s="57" t="s">
        <v>107</v>
      </c>
      <c r="E37" s="56" t="s">
        <v>20</v>
      </c>
      <c r="F37" s="56">
        <v>187.2</v>
      </c>
      <c r="G37" s="47"/>
      <c r="H37" s="46">
        <f>ROUND(G37*F37,2)</f>
        <v>0</v>
      </c>
    </row>
    <row r="38" spans="1:9" ht="23.25" customHeight="1" x14ac:dyDescent="0.2">
      <c r="A38" s="51"/>
      <c r="B38" s="55">
        <v>9</v>
      </c>
      <c r="C38" s="55" t="s">
        <v>19</v>
      </c>
      <c r="D38" s="55" t="s">
        <v>18</v>
      </c>
      <c r="E38" s="54"/>
      <c r="F38" s="54"/>
      <c r="G38" s="53"/>
      <c r="H38" s="52">
        <f>H39</f>
        <v>0</v>
      </c>
    </row>
    <row r="39" spans="1:9" ht="114.75" x14ac:dyDescent="0.2">
      <c r="B39" s="50"/>
      <c r="C39" s="50"/>
      <c r="D39" s="49" t="s">
        <v>17</v>
      </c>
      <c r="E39" s="48" t="s">
        <v>16</v>
      </c>
      <c r="F39" s="48">
        <v>1</v>
      </c>
      <c r="G39" s="47"/>
      <c r="H39" s="46">
        <f>ROUND(G39*F39,2)</f>
        <v>0</v>
      </c>
    </row>
  </sheetData>
  <pageMargins left="0.70866141732283472" right="0.70866141732283472" top="0.59055118110236227" bottom="0.39370078740157483" header="0.31496062992125984" footer="0.31496062992125984"/>
  <pageSetup paperSize="9" scale="4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2</vt:i4>
      </vt:variant>
    </vt:vector>
  </HeadingPairs>
  <TitlesOfParts>
    <vt:vector size="5" baseType="lpstr">
      <vt:lpstr>K nacenění - Rekapitulace</vt:lpstr>
      <vt:lpstr>BPP 406</vt:lpstr>
      <vt:lpstr>BPP400N</vt:lpstr>
      <vt:lpstr>'BPP 406'!Oblast_tisku</vt:lpstr>
      <vt:lpstr>BPP400N!Oblast_tisku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Jakub Hušek</dc:creator>
  <cp:lastModifiedBy>Bc. Alice Růžičková</cp:lastModifiedBy>
  <cp:lastPrinted>2019-05-28T10:55:06Z</cp:lastPrinted>
  <dcterms:created xsi:type="dcterms:W3CDTF">2016-02-05T13:15:24Z</dcterms:created>
  <dcterms:modified xsi:type="dcterms:W3CDTF">2024-02-07T08:41:02Z</dcterms:modified>
</cp:coreProperties>
</file>