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5400" windowHeight="15780" activeTab="1"/>
  </bookViews>
  <sheets>
    <sheet name="Vyhlašované týdenní ceny" sheetId="1" r:id="rId1"/>
    <sheet name="Celková nabídková cena" sheetId="2" r:id="rId2"/>
  </sheets>
  <definedNames>
    <definedName name="_xlnm.Print_Area" localSheetId="1">'Celková nabídková cena'!$A$1:$H$16</definedName>
    <definedName name="_xlnm.Print_Area" localSheetId="0">'Vyhlašované týdenní ceny'!$A$1:$H$37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<sst xmlns="http://schemas.openxmlformats.org/spreadsheetml/2006/main" count="59" uniqueCount="34">
  <si>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r>
      <t>Odvíjející se od vývoje cen PHM dle indexu</t>
    </r>
    <r>
      <rPr>
        <b/>
        <sz val="11"/>
        <color rgb="FFFF0000"/>
        <rFont val="Calibri"/>
        <family val="2"/>
      </rPr>
      <t>*</t>
    </r>
    <r>
      <rPr>
        <b/>
        <sz val="11"/>
        <color theme="1"/>
        <rFont val="Calibri"/>
        <family val="2"/>
        <scheme val="minor"/>
      </rPr>
      <t>:</t>
    </r>
  </si>
  <si>
    <t>&lt; vyplňte index &gt;</t>
  </si>
  <si>
    <t>Datum</t>
  </si>
  <si>
    <t>týden</t>
  </si>
  <si>
    <t>od</t>
  </si>
  <si>
    <t>-</t>
  </si>
  <si>
    <t>do</t>
  </si>
  <si>
    <r>
      <t xml:space="preserve">VÝSLEDEK,
 tzn. Průměr z </t>
    </r>
    <r>
      <rPr>
        <b/>
        <sz val="10"/>
        <color rgb="FFFF0000"/>
        <rFont val="Calibri"/>
        <family val="2"/>
        <scheme val="minor"/>
      </rPr>
      <t>vyplněných cen</t>
    </r>
  </si>
  <si>
    <t>Dodavatel uvede veškeré částky v Kč bez DPH zaokrouhlené na dvě desetinná místa.</t>
  </si>
  <si>
    <t>List1: tabulka Vyhlašované týdenní ceny za období Srpen 2023 - Leden 2024</t>
  </si>
  <si>
    <t>VYHLAŠOVANÉ TÝDENNÍ CENY ZA OBDOBÍ SRPEN 2023 - LEDEN 2024</t>
  </si>
  <si>
    <t>List2: tabulka   NABÍDKOVÁ CENA</t>
  </si>
  <si>
    <t>PHM</t>
  </si>
  <si>
    <t>Poskytnutá sleva
 z průměru týdenních vyhlašovaných cen z Listu 1 
na 1 litr PHM
bez DPH (Kč)</t>
  </si>
  <si>
    <r>
      <t xml:space="preserve">Cena za 1 litr PHM se slevou 
bez DPH (Kč) 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</si>
  <si>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 DPH (21 %) za 1 litr PHM se slevou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</si>
  <si>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Cena za 1 litr PHM se slevou 
s DPH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</si>
  <si>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Předpokládaný odběr PHM (l) za 48 měsíců 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</si>
  <si>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t>benzin Natural 95</t>
  </si>
  <si>
    <t xml:space="preserve">benzin Natural 100 </t>
  </si>
  <si>
    <t>motorová nafta</t>
  </si>
  <si>
    <t>CELKOVÁ NABÍDKOVÁ CENA bez DPH (Kč)</t>
  </si>
  <si>
    <t>Výpočet nabídkové ceny:</t>
  </si>
  <si>
    <t>Celková nabídková cena = (Průměrná cena za 1 litr PHM stanovená jako průměr z vyhlašovaných týdenních cen odvíjejících se od vývoje cen PHM dle indexu vybraného dodavatelem /UIC,MOL,ZCČ/
 za období 01-06/2023 za 1 litr PHM bez DPH (Kč) - poskytnutá sleva z průměru týdenních vyhlašovaných cen) x předpokládaný oběr PHM v (l) za 48 měsíců</t>
  </si>
  <si>
    <t>Pokyny - upozornění:</t>
  </si>
  <si>
    <t>V takto označné buňce tj. H7 bude zobrazena výsledná celková nabídková cena bez DPH - vypočte se automaticky.</t>
  </si>
  <si>
    <t>Dodavatel nesmí v tabulce nic měnit (redukovat, mazat, cokoli doplňovat či mazat a přepisovat).</t>
  </si>
  <si>
    <r>
      <rPr>
        <b/>
        <sz val="14"/>
        <color theme="1"/>
        <rFont val="Calibri"/>
        <family val="2"/>
        <scheme val="minor"/>
      </rPr>
      <t xml:space="preserve">NABÍDKOVÁ CENA </t>
    </r>
    <r>
      <rPr>
        <b/>
        <sz val="11"/>
        <color theme="1"/>
        <rFont val="Calibri"/>
        <family val="2"/>
        <scheme val="minor"/>
      </rPr>
      <t xml:space="preserve">
bez DPH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</si>
  <si>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Do takto označených buněk tj. C4, C5 a C6 dodavatel vyplní slevu v Kč bez DPH </t>
    </r>
    <r>
      <rPr>
        <u val="single"/>
        <sz val="11"/>
        <color theme="1"/>
        <rFont val="Calibri"/>
        <family val="2"/>
        <scheme val="minor"/>
      </rPr>
      <t>zaokrouhlenou na dvě desetinná místa</t>
    </r>
    <r>
      <rPr>
        <sz val="11"/>
        <color theme="1"/>
        <rFont val="Calibri"/>
        <family val="2"/>
        <scheme val="minor"/>
      </rPr>
      <t>.</t>
    </r>
  </si>
  <si>
    <t>BA Natural 95               Kč bez DPH/l</t>
  </si>
  <si>
    <t>BA Natural 100             Kč bez DPH/l</t>
  </si>
  <si>
    <t>Motorová nafta     Kč bez DPH/l</t>
  </si>
  <si>
    <t>* VYPLŇTE v souladu s čl 6.1. odst. 3 zadávacích podmínek a do bílé buňky v nadpisu v této tabulce "VYHLAŠOVANÉ TÝDENNÍ CENY ZA OBDOBÍ SRPEN 2023 - LEDEN 2024", o jaký index (UIC, nebo MOL, nebo ZCČ) se v jeho případě jedná.</t>
  </si>
  <si>
    <r>
      <t xml:space="preserve">Průměr z vyhlašovaných týdenních cen odvíjejících se od vývoje cen PHM dle indexu vybraného dodavatelem za období 08/2023-01/2024, 
bez DPH (v Kč) 
</t>
    </r>
    <r>
      <rPr>
        <b/>
        <sz val="10"/>
        <color rgb="FFFF0000"/>
        <rFont val="Calibri"/>
        <family val="2"/>
        <scheme val="minor"/>
      </rPr>
      <t>(Nevyplňujte - automatické přetažení ceny z Listu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</si>
</sst>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5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165" fontId="13" fillId="0" borderId="2" xfId="0" applyNumberFormat="1" applyFont="1" applyBorder="1" applyAlignment="1" applyProtection="1">
      <alignment horizontal="center" vertical="center" wrapText="1"/>
      <protection/>
    </xf>
    <xf numFmtId="3" fontId="0" fillId="5" borderId="8" xfId="0" applyNumberFormat="1" applyFill="1" applyBorder="1" applyAlignment="1" applyProtection="1">
      <alignment horizontal="center"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165" fontId="16" fillId="6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3" fontId="0" fillId="0" borderId="0" xfId="0" applyNumberFormat="1" applyProtection="1">
      <protection/>
    </xf>
    <xf numFmtId="0" fontId="0" fillId="0" borderId="0" xfId="0" applyAlignment="1" applyProtection="1">
      <alignment horizontal="left" wrapText="1"/>
      <protection/>
    </xf>
    <xf numFmtId="165" fontId="13" fillId="3" borderId="0" xfId="0" applyNumberFormat="1" applyFont="1" applyFill="1" applyAlignment="1" applyProtection="1">
      <alignment horizontal="center" vertical="center" wrapText="1"/>
      <protection/>
    </xf>
    <xf numFmtId="0" fontId="0" fillId="6" borderId="0" xfId="0" applyFill="1" applyProtection="1">
      <protection/>
    </xf>
    <xf numFmtId="0" fontId="0" fillId="0" borderId="0" xfId="0" applyAlignment="1" applyProtection="1">
      <alignment horizontal="center"/>
      <protection/>
    </xf>
    <xf numFmtId="0" fontId="8" fillId="7" borderId="9" xfId="0" applyFont="1" applyFill="1" applyBorder="1" applyAlignment="1" applyProtection="1">
      <alignment horizontal="center" vertical="center"/>
      <protection/>
    </xf>
    <xf numFmtId="0" fontId="9" fillId="7" borderId="10" xfId="0" applyFont="1" applyFill="1" applyBorder="1" applyAlignment="1" applyProtection="1">
      <alignment horizontal="center" vertical="center"/>
      <protection/>
    </xf>
    <xf numFmtId="0" fontId="8" fillId="7" borderId="10" xfId="0" applyFont="1" applyFill="1" applyBorder="1" applyAlignment="1" applyProtection="1">
      <alignment horizontal="center" vertical="center"/>
      <protection/>
    </xf>
    <xf numFmtId="164" fontId="9" fillId="0" borderId="11" xfId="0" applyNumberFormat="1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4" fontId="9" fillId="0" borderId="14" xfId="0" applyNumberFormat="1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164" fontId="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64" fontId="9" fillId="0" borderId="17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164" fontId="9" fillId="0" borderId="18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5" fontId="12" fillId="6" borderId="20" xfId="0" applyNumberFormat="1" applyFont="1" applyFill="1" applyBorder="1" applyAlignment="1" applyProtection="1">
      <alignment horizontal="center" vertical="center" wrapText="1"/>
      <protection/>
    </xf>
    <xf numFmtId="165" fontId="12" fillId="6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4" borderId="24" xfId="0" applyFont="1" applyFill="1" applyBorder="1" applyAlignment="1" applyProtection="1">
      <alignment horizontal="center" vertical="center" wrapText="1"/>
      <protection/>
    </xf>
    <xf numFmtId="0" fontId="4" fillId="4" borderId="25" xfId="0" applyFont="1" applyFill="1" applyBorder="1" applyAlignment="1" applyProtection="1">
      <alignment horizontal="center" vertical="center" wrapText="1"/>
      <protection/>
    </xf>
    <xf numFmtId="0" fontId="4" fillId="4" borderId="26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righ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4" fillId="7" borderId="24" xfId="0" applyFont="1" applyFill="1" applyBorder="1" applyAlignment="1" applyProtection="1">
      <alignment horizontal="center" vertical="center"/>
      <protection/>
    </xf>
    <xf numFmtId="0" fontId="4" fillId="7" borderId="25" xfId="0" applyFont="1" applyFill="1" applyBorder="1" applyAlignment="1" applyProtection="1">
      <alignment horizontal="center" vertical="center"/>
      <protection/>
    </xf>
    <xf numFmtId="0" fontId="7" fillId="7" borderId="27" xfId="0" applyFont="1" applyFill="1" applyBorder="1" applyAlignment="1" applyProtection="1">
      <alignment horizontal="center" vertical="center" textRotation="90"/>
      <protection/>
    </xf>
    <xf numFmtId="0" fontId="7" fillId="7" borderId="28" xfId="0" applyFont="1" applyFill="1" applyBorder="1" applyAlignment="1" applyProtection="1">
      <alignment horizontal="center" vertical="center" textRotation="90"/>
      <protection/>
    </xf>
    <xf numFmtId="0" fontId="4" fillId="8" borderId="25" xfId="0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 applyProtection="1">
      <alignment horizontal="center" vertical="center" wrapText="1"/>
      <protection/>
    </xf>
    <xf numFmtId="0" fontId="4" fillId="8" borderId="24" xfId="0" applyFont="1" applyFill="1" applyBorder="1" applyAlignment="1" applyProtection="1">
      <alignment horizontal="center" vertical="center" wrapText="1"/>
      <protection/>
    </xf>
    <xf numFmtId="0" fontId="4" fillId="8" borderId="9" xfId="0" applyFont="1" applyFill="1" applyBorder="1" applyAlignment="1" applyProtection="1">
      <alignment horizontal="center" vertical="center" wrapText="1"/>
      <protection/>
    </xf>
    <xf numFmtId="0" fontId="4" fillId="8" borderId="27" xfId="0" applyFont="1" applyFill="1" applyBorder="1" applyAlignment="1" applyProtection="1">
      <alignment horizontal="center" vertical="center" wrapText="1"/>
      <protection/>
    </xf>
    <xf numFmtId="0" fontId="4" fillId="8" borderId="28" xfId="0" applyFont="1" applyFill="1" applyBorder="1" applyAlignment="1" applyProtection="1">
      <alignment horizontal="center" vertical="center" wrapText="1"/>
      <protection/>
    </xf>
    <xf numFmtId="0" fontId="3" fillId="9" borderId="15" xfId="0" applyFont="1" applyFill="1" applyBorder="1" applyAlignment="1" applyProtection="1">
      <alignment horizontal="left" vertical="center" wrapText="1"/>
      <protection/>
    </xf>
    <xf numFmtId="0" fontId="3" fillId="9" borderId="29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>
      <selection activeCell="A36" sqref="A36"/>
    </sheetView>
  </sheetViews>
  <sheetFormatPr defaultColWidth="9.140625" defaultRowHeight="15"/>
  <cols>
    <col min="1" max="1" width="9.28125" style="11" customWidth="1"/>
    <col min="2" max="2" width="1.57421875" style="11" bestFit="1" customWidth="1"/>
    <col min="3" max="3" width="9.28125" style="11" customWidth="1"/>
    <col min="4" max="4" width="3.140625" style="11" bestFit="1" customWidth="1"/>
    <col min="5" max="7" width="18.28125" style="11" customWidth="1"/>
    <col min="8" max="10" width="9.140625" style="11" customWidth="1"/>
    <col min="11" max="11" width="16.28125" style="11" bestFit="1" customWidth="1"/>
    <col min="12" max="16384" width="9.140625" style="11" customWidth="1"/>
  </cols>
  <sheetData>
    <row r="1" spans="1:8" ht="18.75">
      <c r="A1" s="46" t="s">
        <v>9</v>
      </c>
      <c r="B1" s="46"/>
      <c r="C1" s="46"/>
      <c r="D1" s="46"/>
      <c r="E1" s="46"/>
      <c r="F1" s="46"/>
      <c r="G1" s="46"/>
      <c r="H1" s="46"/>
    </row>
    <row r="2" ht="15.75" thickBot="1">
      <c r="D2" s="23"/>
    </row>
    <row r="3" spans="1:7" ht="15.75">
      <c r="A3" s="47" t="s">
        <v>10</v>
      </c>
      <c r="B3" s="48"/>
      <c r="C3" s="48"/>
      <c r="D3" s="48"/>
      <c r="E3" s="48"/>
      <c r="F3" s="48"/>
      <c r="G3" s="49"/>
    </row>
    <row r="4" spans="1:7" ht="15.75" thickBot="1">
      <c r="A4" s="50" t="s">
        <v>0</v>
      </c>
      <c r="B4" s="51"/>
      <c r="C4" s="51"/>
      <c r="D4" s="51"/>
      <c r="E4" s="51"/>
      <c r="F4" s="51"/>
      <c r="G4" s="1" t="s">
        <v>1</v>
      </c>
    </row>
    <row r="5" spans="1:7" ht="15.75">
      <c r="A5" s="52" t="s">
        <v>2</v>
      </c>
      <c r="B5" s="53"/>
      <c r="C5" s="53"/>
      <c r="D5" s="54" t="s">
        <v>3</v>
      </c>
      <c r="E5" s="56" t="s">
        <v>29</v>
      </c>
      <c r="F5" s="58" t="s">
        <v>30</v>
      </c>
      <c r="G5" s="60" t="s">
        <v>31</v>
      </c>
    </row>
    <row r="6" spans="1:7" ht="15.75" thickBot="1">
      <c r="A6" s="24" t="s">
        <v>4</v>
      </c>
      <c r="B6" s="25" t="s">
        <v>5</v>
      </c>
      <c r="C6" s="26" t="s">
        <v>6</v>
      </c>
      <c r="D6" s="55"/>
      <c r="E6" s="57"/>
      <c r="F6" s="59"/>
      <c r="G6" s="61"/>
    </row>
    <row r="7" spans="1:7" ht="15">
      <c r="A7" s="27">
        <v>45145</v>
      </c>
      <c r="B7" s="28" t="s">
        <v>5</v>
      </c>
      <c r="C7" s="29">
        <v>45151</v>
      </c>
      <c r="D7" s="30">
        <v>32</v>
      </c>
      <c r="E7" s="3"/>
      <c r="F7" s="3"/>
      <c r="G7" s="4"/>
    </row>
    <row r="8" spans="1:7" ht="15">
      <c r="A8" s="31">
        <v>45152</v>
      </c>
      <c r="B8" s="32" t="s">
        <v>5</v>
      </c>
      <c r="C8" s="33">
        <v>45158</v>
      </c>
      <c r="D8" s="34">
        <v>33</v>
      </c>
      <c r="E8" s="2"/>
      <c r="F8" s="2"/>
      <c r="G8" s="5"/>
    </row>
    <row r="9" spans="1:7" ht="15">
      <c r="A9" s="31">
        <v>45159</v>
      </c>
      <c r="B9" s="32" t="s">
        <v>5</v>
      </c>
      <c r="C9" s="33">
        <v>45165</v>
      </c>
      <c r="D9" s="34">
        <v>34</v>
      </c>
      <c r="E9" s="2"/>
      <c r="F9" s="2"/>
      <c r="G9" s="5"/>
    </row>
    <row r="10" spans="1:7" ht="15">
      <c r="A10" s="31">
        <v>45166</v>
      </c>
      <c r="B10" s="32" t="s">
        <v>5</v>
      </c>
      <c r="C10" s="33">
        <v>45172</v>
      </c>
      <c r="D10" s="34">
        <v>35</v>
      </c>
      <c r="E10" s="2"/>
      <c r="F10" s="2"/>
      <c r="G10" s="5"/>
    </row>
    <row r="11" spans="1:7" ht="15">
      <c r="A11" s="31">
        <v>45173</v>
      </c>
      <c r="B11" s="32" t="s">
        <v>5</v>
      </c>
      <c r="C11" s="33">
        <v>45179</v>
      </c>
      <c r="D11" s="34">
        <v>36</v>
      </c>
      <c r="E11" s="2"/>
      <c r="F11" s="2"/>
      <c r="G11" s="5"/>
    </row>
    <row r="12" spans="1:7" ht="15">
      <c r="A12" s="31">
        <v>45180</v>
      </c>
      <c r="B12" s="32" t="s">
        <v>5</v>
      </c>
      <c r="C12" s="33">
        <v>45186</v>
      </c>
      <c r="D12" s="34">
        <v>37</v>
      </c>
      <c r="E12" s="2"/>
      <c r="F12" s="2"/>
      <c r="G12" s="5"/>
    </row>
    <row r="13" spans="1:7" ht="15">
      <c r="A13" s="31">
        <v>45187</v>
      </c>
      <c r="B13" s="32" t="s">
        <v>5</v>
      </c>
      <c r="C13" s="33">
        <v>45193</v>
      </c>
      <c r="D13" s="34">
        <v>38</v>
      </c>
      <c r="E13" s="2"/>
      <c r="F13" s="2"/>
      <c r="G13" s="5"/>
    </row>
    <row r="14" spans="1:7" ht="15">
      <c r="A14" s="31">
        <v>45194</v>
      </c>
      <c r="B14" s="32" t="s">
        <v>5</v>
      </c>
      <c r="C14" s="33">
        <v>45200</v>
      </c>
      <c r="D14" s="34">
        <v>39</v>
      </c>
      <c r="E14" s="2"/>
      <c r="F14" s="2"/>
      <c r="G14" s="5"/>
    </row>
    <row r="15" spans="1:7" ht="15">
      <c r="A15" s="31">
        <v>45201</v>
      </c>
      <c r="B15" s="32" t="s">
        <v>5</v>
      </c>
      <c r="C15" s="33">
        <v>45207</v>
      </c>
      <c r="D15" s="34">
        <v>40</v>
      </c>
      <c r="E15" s="2"/>
      <c r="F15" s="2"/>
      <c r="G15" s="5"/>
    </row>
    <row r="16" spans="1:7" ht="15">
      <c r="A16" s="31">
        <v>45208</v>
      </c>
      <c r="B16" s="32" t="s">
        <v>5</v>
      </c>
      <c r="C16" s="33">
        <v>45214</v>
      </c>
      <c r="D16" s="34">
        <v>41</v>
      </c>
      <c r="E16" s="2"/>
      <c r="F16" s="2"/>
      <c r="G16" s="5"/>
    </row>
    <row r="17" spans="1:7" ht="15">
      <c r="A17" s="31">
        <v>45215</v>
      </c>
      <c r="B17" s="32" t="s">
        <v>5</v>
      </c>
      <c r="C17" s="33">
        <v>45221</v>
      </c>
      <c r="D17" s="34">
        <v>42</v>
      </c>
      <c r="E17" s="2"/>
      <c r="F17" s="2"/>
      <c r="G17" s="5"/>
    </row>
    <row r="18" spans="1:7" ht="15">
      <c r="A18" s="31">
        <v>45222</v>
      </c>
      <c r="B18" s="32" t="s">
        <v>5</v>
      </c>
      <c r="C18" s="33">
        <v>45228</v>
      </c>
      <c r="D18" s="34">
        <v>43</v>
      </c>
      <c r="E18" s="2"/>
      <c r="F18" s="2"/>
      <c r="G18" s="5"/>
    </row>
    <row r="19" spans="1:7" ht="15">
      <c r="A19" s="31">
        <v>45229</v>
      </c>
      <c r="B19" s="32" t="s">
        <v>5</v>
      </c>
      <c r="C19" s="33">
        <v>45235</v>
      </c>
      <c r="D19" s="34">
        <v>44</v>
      </c>
      <c r="E19" s="2"/>
      <c r="F19" s="2"/>
      <c r="G19" s="5"/>
    </row>
    <row r="20" spans="1:7" ht="15">
      <c r="A20" s="31">
        <v>45236</v>
      </c>
      <c r="B20" s="32" t="s">
        <v>5</v>
      </c>
      <c r="C20" s="33">
        <v>45242</v>
      </c>
      <c r="D20" s="34">
        <v>45</v>
      </c>
      <c r="E20" s="2"/>
      <c r="F20" s="2"/>
      <c r="G20" s="5"/>
    </row>
    <row r="21" spans="1:7" ht="15">
      <c r="A21" s="31">
        <v>45243</v>
      </c>
      <c r="B21" s="32" t="s">
        <v>5</v>
      </c>
      <c r="C21" s="33">
        <v>45249</v>
      </c>
      <c r="D21" s="34">
        <v>46</v>
      </c>
      <c r="E21" s="2"/>
      <c r="F21" s="2"/>
      <c r="G21" s="5"/>
    </row>
    <row r="22" spans="1:7" ht="15">
      <c r="A22" s="31">
        <v>45250</v>
      </c>
      <c r="B22" s="32" t="s">
        <v>5</v>
      </c>
      <c r="C22" s="33">
        <v>45256</v>
      </c>
      <c r="D22" s="34">
        <v>47</v>
      </c>
      <c r="E22" s="2"/>
      <c r="F22" s="2"/>
      <c r="G22" s="5"/>
    </row>
    <row r="23" spans="1:7" ht="15">
      <c r="A23" s="31">
        <v>45257</v>
      </c>
      <c r="B23" s="32" t="s">
        <v>5</v>
      </c>
      <c r="C23" s="33">
        <v>45263</v>
      </c>
      <c r="D23" s="34">
        <v>48</v>
      </c>
      <c r="E23" s="2"/>
      <c r="F23" s="2"/>
      <c r="G23" s="5"/>
    </row>
    <row r="24" spans="1:7" ht="15">
      <c r="A24" s="31">
        <v>45264</v>
      </c>
      <c r="B24" s="32" t="s">
        <v>5</v>
      </c>
      <c r="C24" s="33">
        <v>45270</v>
      </c>
      <c r="D24" s="34">
        <v>49</v>
      </c>
      <c r="E24" s="2"/>
      <c r="F24" s="2"/>
      <c r="G24" s="5"/>
    </row>
    <row r="25" spans="1:7" ht="15">
      <c r="A25" s="31">
        <v>45271</v>
      </c>
      <c r="B25" s="32" t="s">
        <v>5</v>
      </c>
      <c r="C25" s="33">
        <v>45277</v>
      </c>
      <c r="D25" s="34">
        <v>50</v>
      </c>
      <c r="E25" s="2"/>
      <c r="F25" s="2"/>
      <c r="G25" s="5"/>
    </row>
    <row r="26" spans="1:7" ht="15">
      <c r="A26" s="31">
        <v>45278</v>
      </c>
      <c r="B26" s="32" t="s">
        <v>5</v>
      </c>
      <c r="C26" s="33">
        <v>45284</v>
      </c>
      <c r="D26" s="34">
        <v>51</v>
      </c>
      <c r="E26" s="2"/>
      <c r="F26" s="2"/>
      <c r="G26" s="5"/>
    </row>
    <row r="27" spans="1:7" ht="15">
      <c r="A27" s="31">
        <v>45285</v>
      </c>
      <c r="B27" s="32" t="s">
        <v>5</v>
      </c>
      <c r="C27" s="33">
        <v>45291</v>
      </c>
      <c r="D27" s="34">
        <v>52</v>
      </c>
      <c r="E27" s="2"/>
      <c r="F27" s="2"/>
      <c r="G27" s="5"/>
    </row>
    <row r="28" spans="1:7" ht="15">
      <c r="A28" s="31">
        <v>45292</v>
      </c>
      <c r="B28" s="32" t="s">
        <v>5</v>
      </c>
      <c r="C28" s="33">
        <v>45298</v>
      </c>
      <c r="D28" s="34">
        <v>1</v>
      </c>
      <c r="E28" s="2"/>
      <c r="F28" s="2"/>
      <c r="G28" s="5"/>
    </row>
    <row r="29" spans="1:7" ht="15">
      <c r="A29" s="31">
        <v>45299</v>
      </c>
      <c r="B29" s="32" t="s">
        <v>5</v>
      </c>
      <c r="C29" s="33">
        <v>45305</v>
      </c>
      <c r="D29" s="34">
        <v>2</v>
      </c>
      <c r="E29" s="2"/>
      <c r="F29" s="2"/>
      <c r="G29" s="5"/>
    </row>
    <row r="30" spans="1:7" ht="15">
      <c r="A30" s="31">
        <v>45306</v>
      </c>
      <c r="B30" s="32" t="s">
        <v>5</v>
      </c>
      <c r="C30" s="33">
        <v>45312</v>
      </c>
      <c r="D30" s="34">
        <v>3</v>
      </c>
      <c r="E30" s="2"/>
      <c r="F30" s="2"/>
      <c r="G30" s="5"/>
    </row>
    <row r="31" spans="1:7" ht="15.75" thickBot="1">
      <c r="A31" s="35">
        <v>45313</v>
      </c>
      <c r="B31" s="36" t="s">
        <v>5</v>
      </c>
      <c r="C31" s="37">
        <v>45319</v>
      </c>
      <c r="D31" s="38">
        <v>4</v>
      </c>
      <c r="E31" s="6"/>
      <c r="F31" s="6"/>
      <c r="G31" s="7"/>
    </row>
    <row r="32" spans="1:7" ht="45.75" thickBot="1">
      <c r="A32" s="41" t="s">
        <v>7</v>
      </c>
      <c r="B32" s="42"/>
      <c r="C32" s="42"/>
      <c r="D32" s="43"/>
      <c r="E32" s="39" t="str">
        <f>IF(ISERROR(AVERAGE(E7:E31)),"Výsledek se vyplní po doplnění všech řádků",AVERAGE(E7:E31))</f>
        <v>Výsledek se vyplní po doplnění všech řádků</v>
      </c>
      <c r="F32" s="39" t="str">
        <f>IF(ISERROR(AVERAGE(F7:F31)),"Výsledek se vyplní po doplnění všech řádků",AVERAGE(F7:F31))</f>
        <v>Výsledek se vyplní po doplnění všech řádků</v>
      </c>
      <c r="G32" s="40" t="str">
        <f>IF(ISERROR(AVERAGE(G7:G31)),"Výsledek se vyplní po doplnění všech řádků",AVERAGE(G7:G31))</f>
        <v>Výsledek se vyplní po doplnění všech řádků</v>
      </c>
    </row>
    <row r="33" ht="15">
      <c r="G33" s="23"/>
    </row>
    <row r="35" spans="1:7" ht="60" customHeight="1">
      <c r="A35" s="44" t="s">
        <v>32</v>
      </c>
      <c r="B35" s="45"/>
      <c r="C35" s="45"/>
      <c r="D35" s="45"/>
      <c r="E35" s="45"/>
      <c r="F35" s="45"/>
      <c r="G35" s="45"/>
    </row>
    <row r="37" ht="15">
      <c r="A37" s="11" t="s">
        <v>8</v>
      </c>
    </row>
  </sheetData>
  <mergeCells count="10">
    <mergeCell ref="A32:D32"/>
    <mergeCell ref="A35:G35"/>
    <mergeCell ref="A1:H1"/>
    <mergeCell ref="A3:G3"/>
    <mergeCell ref="A4:F4"/>
    <mergeCell ref="A5:C5"/>
    <mergeCell ref="D5:D6"/>
    <mergeCell ref="E5:E6"/>
    <mergeCell ref="F5:F6"/>
    <mergeCell ref="G5:G6"/>
  </mergeCells>
  <dataValidations count="1">
    <dataValidation type="decimal" showInputMessage="1" showErrorMessage="1" errorTitle="Chyba!" error="Vkládajte desetiné číslo v intervalu 10-50." sqref="E7:G31">
      <formula1>10</formula1>
      <formula2>50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E1">
      <selection activeCell="A7" sqref="A7:G7"/>
    </sheetView>
  </sheetViews>
  <sheetFormatPr defaultColWidth="35.57421875" defaultRowHeight="15"/>
  <cols>
    <col min="1" max="16384" width="35.57421875" style="11" customWidth="1"/>
  </cols>
  <sheetData>
    <row r="1" ht="18.75">
      <c r="A1" s="10" t="s">
        <v>11</v>
      </c>
    </row>
    <row r="3" spans="1:8" ht="111" customHeight="1">
      <c r="A3" s="12" t="s">
        <v>12</v>
      </c>
      <c r="B3" s="12" t="s">
        <v>33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27</v>
      </c>
    </row>
    <row r="4" spans="1:8" ht="29.25" customHeight="1">
      <c r="A4" s="13" t="s">
        <v>18</v>
      </c>
      <c r="B4" s="14" t="str">
        <f>'Vyhlašované týdenní ceny'!E32</f>
        <v>Výsledek se vyplní po doplnění všech řádků</v>
      </c>
      <c r="C4" s="8"/>
      <c r="D4" s="14" t="e">
        <f>B4-C4</f>
        <v>#VALUE!</v>
      </c>
      <c r="E4" s="9" t="e">
        <f>D4*0.21</f>
        <v>#VALUE!</v>
      </c>
      <c r="F4" s="14" t="e">
        <f>E4+D4</f>
        <v>#VALUE!</v>
      </c>
      <c r="G4" s="15">
        <v>550000</v>
      </c>
      <c r="H4" s="14" t="e">
        <f>D4*G4</f>
        <v>#VALUE!</v>
      </c>
    </row>
    <row r="5" spans="1:8" ht="29.25" customHeight="1">
      <c r="A5" s="16" t="s">
        <v>19</v>
      </c>
      <c r="B5" s="14" t="str">
        <f>'Vyhlašované týdenní ceny'!F32</f>
        <v>Výsledek se vyplní po doplnění všech řádků</v>
      </c>
      <c r="C5" s="8"/>
      <c r="D5" s="14" t="e">
        <f aca="true" t="shared" si="0" ref="D5:D6">B5-C5</f>
        <v>#VALUE!</v>
      </c>
      <c r="E5" s="9" t="e">
        <f aca="true" t="shared" si="1" ref="E5">D5*0.21</f>
        <v>#VALUE!</v>
      </c>
      <c r="F5" s="14" t="e">
        <f aca="true" t="shared" si="2" ref="F5:F6">E5+D5</f>
        <v>#VALUE!</v>
      </c>
      <c r="G5" s="15">
        <v>10000</v>
      </c>
      <c r="H5" s="14" t="e">
        <f aca="true" t="shared" si="3" ref="H5:H6">D5*G5</f>
        <v>#VALUE!</v>
      </c>
    </row>
    <row r="6" spans="1:8" ht="29.25" customHeight="1">
      <c r="A6" s="13" t="s">
        <v>20</v>
      </c>
      <c r="B6" s="14" t="str">
        <f>'Vyhlašované týdenní ceny'!G32</f>
        <v>Výsledek se vyplní po doplnění všech řádků</v>
      </c>
      <c r="C6" s="8"/>
      <c r="D6" s="14" t="e">
        <f t="shared" si="0"/>
        <v>#VALUE!</v>
      </c>
      <c r="E6" s="9" t="e">
        <f>D6*0.21</f>
        <v>#VALUE!</v>
      </c>
      <c r="F6" s="14" t="e">
        <f t="shared" si="2"/>
        <v>#VALUE!</v>
      </c>
      <c r="G6" s="15">
        <v>2064000</v>
      </c>
      <c r="H6" s="14" t="e">
        <f t="shared" si="3"/>
        <v>#VALUE!</v>
      </c>
    </row>
    <row r="7" spans="1:8" ht="29.25" customHeight="1">
      <c r="A7" s="62" t="s">
        <v>21</v>
      </c>
      <c r="B7" s="63"/>
      <c r="C7" s="63"/>
      <c r="D7" s="63"/>
      <c r="E7" s="63"/>
      <c r="F7" s="63"/>
      <c r="G7" s="63"/>
      <c r="H7" s="17" t="e">
        <f>SUM(H4:H6)</f>
        <v>#VALUE!</v>
      </c>
    </row>
    <row r="9" spans="1:7" ht="15">
      <c r="A9" s="18" t="s">
        <v>22</v>
      </c>
      <c r="G9" s="19"/>
    </row>
    <row r="10" spans="1:7" ht="15">
      <c r="A10" s="64" t="s">
        <v>23</v>
      </c>
      <c r="B10" s="64"/>
      <c r="C10" s="64"/>
      <c r="D10" s="64"/>
      <c r="E10" s="64"/>
      <c r="F10" s="64"/>
      <c r="G10" s="64"/>
    </row>
    <row r="11" spans="1:7" ht="15">
      <c r="A11" s="20"/>
      <c r="B11" s="20"/>
      <c r="C11" s="20"/>
      <c r="D11" s="20"/>
      <c r="E11" s="20"/>
      <c r="F11" s="20"/>
      <c r="G11" s="20"/>
    </row>
    <row r="12" spans="1:7" ht="15">
      <c r="A12" s="18" t="s">
        <v>24</v>
      </c>
      <c r="G12" s="19"/>
    </row>
    <row r="13" spans="1:2" ht="15">
      <c r="A13" s="21"/>
      <c r="B13" s="11" t="s">
        <v>28</v>
      </c>
    </row>
    <row r="14" spans="1:2" ht="15">
      <c r="A14" s="22"/>
      <c r="B14" s="11" t="s">
        <v>25</v>
      </c>
    </row>
    <row r="16" ht="15">
      <c r="A16" s="11" t="s">
        <v>26</v>
      </c>
    </row>
  </sheetData>
  <mergeCells count="2">
    <mergeCell ref="A7:G7"/>
    <mergeCell ref="A10:G10"/>
  </mergeCells>
  <printOptions/>
  <pageMargins left="0.7" right="0.7" top="0.787401575" bottom="0.7874015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Paulus</dc:creator>
  <cp:keywords/>
  <dc:description/>
  <cp:lastModifiedBy>Bc. Alice Růžičková</cp:lastModifiedBy>
  <cp:lastPrinted>2024-01-10T12:24:10Z</cp:lastPrinted>
  <dcterms:created xsi:type="dcterms:W3CDTF">2024-01-10T11:50:14Z</dcterms:created>
  <dcterms:modified xsi:type="dcterms:W3CDTF">2024-02-20T09:20:04Z</dcterms:modified>
  <cp:category/>
  <cp:version/>
  <cp:contentType/>
  <cp:contentStatus/>
</cp:coreProperties>
</file>