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zdene\Desktop\"/>
    </mc:Choice>
  </mc:AlternateContent>
  <bookViews>
    <workbookView xWindow="0" yWindow="0" windowWidth="0" windowHeight="0"/>
  </bookViews>
  <sheets>
    <sheet name="Rekapitulace stavby" sheetId="1" r:id="rId1"/>
    <sheet name="SO 01 - Rudoltička ř.km 7..." sheetId="2" r:id="rId2"/>
    <sheet name="SO 02 - Rudoltička ř.km 8..." sheetId="3" r:id="rId3"/>
    <sheet name="SO 03 - Rudoltička ř.km 8..." sheetId="4" r:id="rId4"/>
    <sheet name="SO 04 - Pravostranný přít..." sheetId="5" r:id="rId5"/>
    <sheet name="SO 05 - Pravostranný přít..." sheetId="6" r:id="rId6"/>
    <sheet name="SO 06 - Vegetační úpravy" sheetId="7" r:id="rId7"/>
    <sheet name="SO 07 - Vedlejší rozpočto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01 - Rudoltička ř.km 7...'!$C$124:$K$363</definedName>
    <definedName name="_xlnm.Print_Area" localSheetId="1">'SO 01 - Rudoltička ř.km 7...'!$C$4:$J$76,'SO 01 - Rudoltička ř.km 7...'!$C$82:$J$106,'SO 01 - Rudoltička ř.km 7...'!$C$112:$K$363</definedName>
    <definedName name="_xlnm.Print_Titles" localSheetId="1">'SO 01 - Rudoltička ř.km 7...'!$124:$124</definedName>
    <definedName name="_xlnm._FilterDatabase" localSheetId="2" hidden="1">'SO 02 - Rudoltička ř.km 8...'!$C$125:$K$420</definedName>
    <definedName name="_xlnm.Print_Area" localSheetId="2">'SO 02 - Rudoltička ř.km 8...'!$C$4:$J$76,'SO 02 - Rudoltička ř.km 8...'!$C$82:$J$107,'SO 02 - Rudoltička ř.km 8...'!$C$113:$K$420</definedName>
    <definedName name="_xlnm.Print_Titles" localSheetId="2">'SO 02 - Rudoltička ř.km 8...'!$125:$125</definedName>
    <definedName name="_xlnm._FilterDatabase" localSheetId="3" hidden="1">'SO 03 - Rudoltička ř.km 8...'!$C$122:$K$326</definedName>
    <definedName name="_xlnm.Print_Area" localSheetId="3">'SO 03 - Rudoltička ř.km 8...'!$C$4:$J$76,'SO 03 - Rudoltička ř.km 8...'!$C$82:$J$104,'SO 03 - Rudoltička ř.km 8...'!$C$110:$K$326</definedName>
    <definedName name="_xlnm.Print_Titles" localSheetId="3">'SO 03 - Rudoltička ř.km 8...'!$122:$122</definedName>
    <definedName name="_xlnm._FilterDatabase" localSheetId="4" hidden="1">'SO 04 - Pravostranný přít...'!$C$123:$K$386</definedName>
    <definedName name="_xlnm.Print_Area" localSheetId="4">'SO 04 - Pravostranný přít...'!$C$4:$J$76,'SO 04 - Pravostranný přít...'!$C$82:$J$105,'SO 04 - Pravostranný přít...'!$C$111:$K$386</definedName>
    <definedName name="_xlnm.Print_Titles" localSheetId="4">'SO 04 - Pravostranný přít...'!$123:$123</definedName>
    <definedName name="_xlnm._FilterDatabase" localSheetId="5" hidden="1">'SO 05 - Pravostranný přít...'!$C$121:$K$283</definedName>
    <definedName name="_xlnm.Print_Area" localSheetId="5">'SO 05 - Pravostranný přít...'!$C$4:$J$76,'SO 05 - Pravostranný přít...'!$C$82:$J$103,'SO 05 - Pravostranný přít...'!$C$109:$K$283</definedName>
    <definedName name="_xlnm.Print_Titles" localSheetId="5">'SO 05 - Pravostranný přít...'!$121:$121</definedName>
    <definedName name="_xlnm._FilterDatabase" localSheetId="6" hidden="1">'SO 06 - Vegetační úpravy'!$C$119:$K$337</definedName>
    <definedName name="_xlnm.Print_Area" localSheetId="6">'SO 06 - Vegetační úpravy'!$C$4:$J$76,'SO 06 - Vegetační úpravy'!$C$82:$J$101,'SO 06 - Vegetační úpravy'!$C$107:$K$337</definedName>
    <definedName name="_xlnm.Print_Titles" localSheetId="6">'SO 06 - Vegetační úpravy'!$119:$119</definedName>
    <definedName name="_xlnm._FilterDatabase" localSheetId="7" hidden="1">'SO 07 - Vedlejší rozpočto...'!$C$116:$K$138</definedName>
    <definedName name="_xlnm.Print_Area" localSheetId="7">'SO 07 - Vedlejší rozpočto...'!$C$4:$J$76,'SO 07 - Vedlejší rozpočto...'!$C$82:$J$98,'SO 07 - Vedlejší rozpočto...'!$C$104:$K$138</definedName>
    <definedName name="_xlnm.Print_Titles" localSheetId="7">'SO 07 - Vedlejší rozpočto...'!$116:$116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85"/>
  <c i="7" r="J37"/>
  <c r="J36"/>
  <c i="1" r="AY100"/>
  <c i="7" r="J35"/>
  <c i="1" r="AX100"/>
  <c i="7" r="BI337"/>
  <c r="BH337"/>
  <c r="BG337"/>
  <c r="BF337"/>
  <c r="T337"/>
  <c r="T336"/>
  <c r="R337"/>
  <c r="R336"/>
  <c r="P337"/>
  <c r="P336"/>
  <c r="BI333"/>
  <c r="BH333"/>
  <c r="BG333"/>
  <c r="BF333"/>
  <c r="T333"/>
  <c r="T332"/>
  <c r="R333"/>
  <c r="R332"/>
  <c r="P333"/>
  <c r="P332"/>
  <c r="BI330"/>
  <c r="BH330"/>
  <c r="BG330"/>
  <c r="BF330"/>
  <c r="T330"/>
  <c r="R330"/>
  <c r="P330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6" r="J37"/>
  <c r="J36"/>
  <c i="1" r="AY99"/>
  <c i="6" r="J35"/>
  <c i="1" r="AX99"/>
  <c i="6" r="BI282"/>
  <c r="BH282"/>
  <c r="BG282"/>
  <c r="BF282"/>
  <c r="T282"/>
  <c r="T281"/>
  <c r="R282"/>
  <c r="R281"/>
  <c r="P282"/>
  <c r="P281"/>
  <c r="BI276"/>
  <c r="BH276"/>
  <c r="BG276"/>
  <c r="BF276"/>
  <c r="T276"/>
  <c r="T269"/>
  <c r="R276"/>
  <c r="R269"/>
  <c r="P276"/>
  <c r="P269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57"/>
  <c r="BH257"/>
  <c r="BG257"/>
  <c r="BF257"/>
  <c r="T257"/>
  <c r="R257"/>
  <c r="P257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36"/>
  <c r="BH236"/>
  <c r="BG236"/>
  <c r="BF236"/>
  <c r="T236"/>
  <c r="R236"/>
  <c r="P236"/>
  <c r="BI229"/>
  <c r="BH229"/>
  <c r="BG229"/>
  <c r="BF229"/>
  <c r="T229"/>
  <c r="R229"/>
  <c r="P229"/>
  <c r="BI225"/>
  <c r="BH225"/>
  <c r="BG225"/>
  <c r="BF225"/>
  <c r="T225"/>
  <c r="R225"/>
  <c r="P225"/>
  <c r="BI216"/>
  <c r="BH216"/>
  <c r="BG216"/>
  <c r="BF216"/>
  <c r="T216"/>
  <c r="R216"/>
  <c r="P216"/>
  <c r="BI210"/>
  <c r="BH210"/>
  <c r="BG210"/>
  <c r="BF210"/>
  <c r="T210"/>
  <c r="R210"/>
  <c r="P210"/>
  <c r="BI208"/>
  <c r="BH208"/>
  <c r="BG208"/>
  <c r="BF208"/>
  <c r="T208"/>
  <c r="R208"/>
  <c r="P208"/>
  <c r="BI200"/>
  <c r="BH200"/>
  <c r="BG200"/>
  <c r="BF200"/>
  <c r="T200"/>
  <c r="R200"/>
  <c r="P200"/>
  <c r="BI198"/>
  <c r="BH198"/>
  <c r="BG198"/>
  <c r="BF198"/>
  <c r="T198"/>
  <c r="R198"/>
  <c r="P198"/>
  <c r="BI191"/>
  <c r="BH191"/>
  <c r="BG191"/>
  <c r="BF191"/>
  <c r="T191"/>
  <c r="R191"/>
  <c r="P191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0"/>
  <c r="BH170"/>
  <c r="BG170"/>
  <c r="BF170"/>
  <c r="T170"/>
  <c r="R170"/>
  <c r="P170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48"/>
  <c r="BH148"/>
  <c r="BG148"/>
  <c r="BF148"/>
  <c r="T148"/>
  <c r="R148"/>
  <c r="P148"/>
  <c r="BI142"/>
  <c r="BH142"/>
  <c r="BG142"/>
  <c r="BF142"/>
  <c r="T142"/>
  <c r="R142"/>
  <c r="P142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5" r="J37"/>
  <c r="J36"/>
  <c i="1" r="AY98"/>
  <c i="5" r="J35"/>
  <c i="1" r="AX98"/>
  <c i="5" r="BI385"/>
  <c r="BH385"/>
  <c r="BG385"/>
  <c r="BF385"/>
  <c r="T385"/>
  <c r="T384"/>
  <c r="R385"/>
  <c r="R384"/>
  <c r="P385"/>
  <c r="P384"/>
  <c r="BI379"/>
  <c r="BH379"/>
  <c r="BG379"/>
  <c r="BF379"/>
  <c r="T379"/>
  <c r="R379"/>
  <c r="P379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4"/>
  <c r="BH354"/>
  <c r="BG354"/>
  <c r="BF354"/>
  <c r="T354"/>
  <c r="R354"/>
  <c r="P354"/>
  <c r="BI349"/>
  <c r="BH349"/>
  <c r="BG349"/>
  <c r="BF349"/>
  <c r="T349"/>
  <c r="T348"/>
  <c r="R349"/>
  <c r="R348"/>
  <c r="P349"/>
  <c r="P348"/>
  <c r="BI344"/>
  <c r="BH344"/>
  <c r="BG344"/>
  <c r="BF344"/>
  <c r="T344"/>
  <c r="R344"/>
  <c r="P344"/>
  <c r="BI339"/>
  <c r="BH339"/>
  <c r="BG339"/>
  <c r="BF339"/>
  <c r="T339"/>
  <c r="R339"/>
  <c r="P339"/>
  <c r="BI331"/>
  <c r="BH331"/>
  <c r="BG331"/>
  <c r="BF331"/>
  <c r="T331"/>
  <c r="R331"/>
  <c r="P331"/>
  <c r="BI326"/>
  <c r="BH326"/>
  <c r="BG326"/>
  <c r="BF326"/>
  <c r="T326"/>
  <c r="R326"/>
  <c r="P326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299"/>
  <c r="BH299"/>
  <c r="BG299"/>
  <c r="BF299"/>
  <c r="T299"/>
  <c r="R299"/>
  <c r="P299"/>
  <c r="BI295"/>
  <c r="BH295"/>
  <c r="BG295"/>
  <c r="BF295"/>
  <c r="T295"/>
  <c r="R295"/>
  <c r="P295"/>
  <c r="BI288"/>
  <c r="BH288"/>
  <c r="BG288"/>
  <c r="BF288"/>
  <c r="T288"/>
  <c r="R288"/>
  <c r="P288"/>
  <c r="BI281"/>
  <c r="BH281"/>
  <c r="BG281"/>
  <c r="BF281"/>
  <c r="T281"/>
  <c r="R281"/>
  <c r="P281"/>
  <c r="BI275"/>
  <c r="BH275"/>
  <c r="BG275"/>
  <c r="BF275"/>
  <c r="T275"/>
  <c r="R275"/>
  <c r="P275"/>
  <c r="BI267"/>
  <c r="BH267"/>
  <c r="BG267"/>
  <c r="BF267"/>
  <c r="T267"/>
  <c r="R267"/>
  <c r="P267"/>
  <c r="BI263"/>
  <c r="BH263"/>
  <c r="BG263"/>
  <c r="BF263"/>
  <c r="T263"/>
  <c r="R263"/>
  <c r="P263"/>
  <c r="BI254"/>
  <c r="BH254"/>
  <c r="BG254"/>
  <c r="BF254"/>
  <c r="T254"/>
  <c r="R254"/>
  <c r="P254"/>
  <c r="BI247"/>
  <c r="BH247"/>
  <c r="BG247"/>
  <c r="BF247"/>
  <c r="T247"/>
  <c r="R247"/>
  <c r="P247"/>
  <c r="BI239"/>
  <c r="BH239"/>
  <c r="BG239"/>
  <c r="BF239"/>
  <c r="T239"/>
  <c r="R239"/>
  <c r="P239"/>
  <c r="BI228"/>
  <c r="BH228"/>
  <c r="BG228"/>
  <c r="BF228"/>
  <c r="T228"/>
  <c r="R228"/>
  <c r="P228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11"/>
  <c r="BH211"/>
  <c r="BG211"/>
  <c r="BF211"/>
  <c r="T211"/>
  <c r="R211"/>
  <c r="P211"/>
  <c r="BI204"/>
  <c r="BH204"/>
  <c r="BG204"/>
  <c r="BF204"/>
  <c r="T204"/>
  <c r="R204"/>
  <c r="P204"/>
  <c r="BI194"/>
  <c r="BH194"/>
  <c r="BG194"/>
  <c r="BF194"/>
  <c r="T194"/>
  <c r="R194"/>
  <c r="P194"/>
  <c r="BI188"/>
  <c r="BH188"/>
  <c r="BG188"/>
  <c r="BF188"/>
  <c r="T188"/>
  <c r="R188"/>
  <c r="P188"/>
  <c r="BI181"/>
  <c r="BH181"/>
  <c r="BG181"/>
  <c r="BF181"/>
  <c r="T181"/>
  <c r="R181"/>
  <c r="P181"/>
  <c r="BI174"/>
  <c r="BH174"/>
  <c r="BG174"/>
  <c r="BF174"/>
  <c r="T174"/>
  <c r="R174"/>
  <c r="P174"/>
  <c r="BI168"/>
  <c r="BH168"/>
  <c r="BG168"/>
  <c r="BF168"/>
  <c r="T168"/>
  <c r="R168"/>
  <c r="P168"/>
  <c r="BI159"/>
  <c r="BH159"/>
  <c r="BG159"/>
  <c r="BF159"/>
  <c r="T159"/>
  <c r="R159"/>
  <c r="P159"/>
  <c r="BI153"/>
  <c r="BH153"/>
  <c r="BG153"/>
  <c r="BF153"/>
  <c r="T153"/>
  <c r="R153"/>
  <c r="P153"/>
  <c r="BI149"/>
  <c r="BH149"/>
  <c r="BG149"/>
  <c r="BF149"/>
  <c r="T149"/>
  <c r="R149"/>
  <c r="P149"/>
  <c r="BI140"/>
  <c r="BH140"/>
  <c r="BG140"/>
  <c r="BF140"/>
  <c r="T140"/>
  <c r="R140"/>
  <c r="P140"/>
  <c r="BI131"/>
  <c r="BH131"/>
  <c r="BG131"/>
  <c r="BF131"/>
  <c r="T131"/>
  <c r="R131"/>
  <c r="P131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4" r="J37"/>
  <c r="J36"/>
  <c i="1" r="AY97"/>
  <c i="4" r="J35"/>
  <c i="1" r="AX97"/>
  <c i="4" r="BI325"/>
  <c r="BH325"/>
  <c r="BG325"/>
  <c r="BF325"/>
  <c r="T325"/>
  <c r="T324"/>
  <c r="R325"/>
  <c r="R324"/>
  <c r="P325"/>
  <c r="P324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08"/>
  <c r="BH308"/>
  <c r="BG308"/>
  <c r="BF308"/>
  <c r="T308"/>
  <c r="T297"/>
  <c r="R308"/>
  <c r="R297"/>
  <c r="P308"/>
  <c r="P297"/>
  <c r="BI304"/>
  <c r="BH304"/>
  <c r="BG304"/>
  <c r="BF304"/>
  <c r="T304"/>
  <c r="R304"/>
  <c r="P304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5"/>
  <c r="BH285"/>
  <c r="BG285"/>
  <c r="BF285"/>
  <c r="T285"/>
  <c r="R285"/>
  <c r="P285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7"/>
  <c r="BH267"/>
  <c r="BG267"/>
  <c r="BF267"/>
  <c r="T267"/>
  <c r="R267"/>
  <c r="P267"/>
  <c r="BI258"/>
  <c r="BH258"/>
  <c r="BG258"/>
  <c r="BF258"/>
  <c r="T258"/>
  <c r="R258"/>
  <c r="P258"/>
  <c r="BI246"/>
  <c r="BH246"/>
  <c r="BG246"/>
  <c r="BF246"/>
  <c r="T246"/>
  <c r="R246"/>
  <c r="P246"/>
  <c r="BI238"/>
  <c r="BH238"/>
  <c r="BG238"/>
  <c r="BF238"/>
  <c r="T238"/>
  <c r="R238"/>
  <c r="P238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0"/>
  <c r="BH210"/>
  <c r="BG210"/>
  <c r="BF210"/>
  <c r="T210"/>
  <c r="R210"/>
  <c r="P210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84"/>
  <c r="BH184"/>
  <c r="BG184"/>
  <c r="BF184"/>
  <c r="T184"/>
  <c r="R184"/>
  <c r="P184"/>
  <c r="BI174"/>
  <c r="BH174"/>
  <c r="BG174"/>
  <c r="BF174"/>
  <c r="T174"/>
  <c r="R174"/>
  <c r="P174"/>
  <c r="BI170"/>
  <c r="BH170"/>
  <c r="BG170"/>
  <c r="BF170"/>
  <c r="T170"/>
  <c r="R170"/>
  <c r="P170"/>
  <c r="BI161"/>
  <c r="BH161"/>
  <c r="BG161"/>
  <c r="BF161"/>
  <c r="T161"/>
  <c r="R161"/>
  <c r="P161"/>
  <c r="BI157"/>
  <c r="BH157"/>
  <c r="BG157"/>
  <c r="BF157"/>
  <c r="T157"/>
  <c r="R157"/>
  <c r="P157"/>
  <c r="BI144"/>
  <c r="BH144"/>
  <c r="BG144"/>
  <c r="BF144"/>
  <c r="T144"/>
  <c r="R144"/>
  <c r="P144"/>
  <c r="BI130"/>
  <c r="BH130"/>
  <c r="BG130"/>
  <c r="BF130"/>
  <c r="T130"/>
  <c r="R130"/>
  <c r="P130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113"/>
  <c i="3" r="J281"/>
  <c r="J37"/>
  <c r="J36"/>
  <c i="1" r="AY96"/>
  <c i="3" r="J35"/>
  <c i="1" r="AX96"/>
  <c i="3" r="BI419"/>
  <c r="BH419"/>
  <c r="BG419"/>
  <c r="BF419"/>
  <c r="T419"/>
  <c r="T418"/>
  <c r="R419"/>
  <c r="R418"/>
  <c r="P419"/>
  <c r="P418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0"/>
  <c r="BH370"/>
  <c r="BG370"/>
  <c r="BF370"/>
  <c r="T370"/>
  <c r="R370"/>
  <c r="P370"/>
  <c r="BI363"/>
  <c r="BH363"/>
  <c r="BG363"/>
  <c r="BF363"/>
  <c r="T363"/>
  <c r="T358"/>
  <c r="R363"/>
  <c r="R358"/>
  <c r="P363"/>
  <c r="P358"/>
  <c r="BI359"/>
  <c r="BH359"/>
  <c r="BG359"/>
  <c r="BF359"/>
  <c r="T359"/>
  <c r="R359"/>
  <c r="P359"/>
  <c r="BI354"/>
  <c r="BH354"/>
  <c r="BG354"/>
  <c r="BF354"/>
  <c r="T354"/>
  <c r="R354"/>
  <c r="P354"/>
  <c r="BI349"/>
  <c r="BH349"/>
  <c r="BG349"/>
  <c r="BF349"/>
  <c r="T349"/>
  <c r="R349"/>
  <c r="P349"/>
  <c r="BI339"/>
  <c r="BH339"/>
  <c r="BG339"/>
  <c r="BF339"/>
  <c r="T339"/>
  <c r="R339"/>
  <c r="P339"/>
  <c r="BI334"/>
  <c r="BH334"/>
  <c r="BG334"/>
  <c r="BF334"/>
  <c r="T334"/>
  <c r="R334"/>
  <c r="P334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07"/>
  <c r="BH307"/>
  <c r="BG307"/>
  <c r="BF307"/>
  <c r="T307"/>
  <c r="R307"/>
  <c r="P307"/>
  <c r="BI303"/>
  <c r="BH303"/>
  <c r="BG303"/>
  <c r="BF303"/>
  <c r="T303"/>
  <c r="R303"/>
  <c r="P303"/>
  <c r="BI296"/>
  <c r="BH296"/>
  <c r="BG296"/>
  <c r="BF296"/>
  <c r="T296"/>
  <c r="R296"/>
  <c r="P296"/>
  <c r="BI289"/>
  <c r="BH289"/>
  <c r="BG289"/>
  <c r="BF289"/>
  <c r="T289"/>
  <c r="R289"/>
  <c r="P289"/>
  <c r="BI283"/>
  <c r="BH283"/>
  <c r="BG283"/>
  <c r="BF283"/>
  <c r="T283"/>
  <c r="R283"/>
  <c r="P283"/>
  <c r="J99"/>
  <c r="BI274"/>
  <c r="BH274"/>
  <c r="BG274"/>
  <c r="BF274"/>
  <c r="T274"/>
  <c r="R274"/>
  <c r="P274"/>
  <c r="BI270"/>
  <c r="BH270"/>
  <c r="BG270"/>
  <c r="BF270"/>
  <c r="T270"/>
  <c r="R270"/>
  <c r="P270"/>
  <c r="BI264"/>
  <c r="BH264"/>
  <c r="BG264"/>
  <c r="BF264"/>
  <c r="T264"/>
  <c r="R264"/>
  <c r="P264"/>
  <c r="BI256"/>
  <c r="BH256"/>
  <c r="BG256"/>
  <c r="BF256"/>
  <c r="T256"/>
  <c r="R256"/>
  <c r="P256"/>
  <c r="BI245"/>
  <c r="BH245"/>
  <c r="BG245"/>
  <c r="BF245"/>
  <c r="T245"/>
  <c r="R245"/>
  <c r="P245"/>
  <c r="BI235"/>
  <c r="BH235"/>
  <c r="BG235"/>
  <c r="BF235"/>
  <c r="T235"/>
  <c r="R235"/>
  <c r="P235"/>
  <c r="BI223"/>
  <c r="BH223"/>
  <c r="BG223"/>
  <c r="BF223"/>
  <c r="T223"/>
  <c r="R223"/>
  <c r="P223"/>
  <c r="BI221"/>
  <c r="BH221"/>
  <c r="BG221"/>
  <c r="BF221"/>
  <c r="T221"/>
  <c r="R221"/>
  <c r="P221"/>
  <c r="BI215"/>
  <c r="BH215"/>
  <c r="BG215"/>
  <c r="BF215"/>
  <c r="T215"/>
  <c r="R215"/>
  <c r="P215"/>
  <c r="BI213"/>
  <c r="BH213"/>
  <c r="BG213"/>
  <c r="BF213"/>
  <c r="T213"/>
  <c r="R213"/>
  <c r="P213"/>
  <c r="BI205"/>
  <c r="BH205"/>
  <c r="BG205"/>
  <c r="BF205"/>
  <c r="T205"/>
  <c r="R205"/>
  <c r="P205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1"/>
  <c r="BH181"/>
  <c r="BG181"/>
  <c r="BF181"/>
  <c r="T181"/>
  <c r="R181"/>
  <c r="P181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44"/>
  <c r="BH144"/>
  <c r="BG144"/>
  <c r="BF144"/>
  <c r="T144"/>
  <c r="R144"/>
  <c r="P144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92"/>
  <c r="J17"/>
  <c r="J12"/>
  <c r="J120"/>
  <c r="E7"/>
  <c r="E116"/>
  <c i="2" r="J37"/>
  <c r="J36"/>
  <c i="1" r="AY95"/>
  <c i="2" r="J35"/>
  <c i="1" r="AX95"/>
  <c i="2" r="BI362"/>
  <c r="BH362"/>
  <c r="BG362"/>
  <c r="BF362"/>
  <c r="T362"/>
  <c r="T361"/>
  <c r="R362"/>
  <c r="R361"/>
  <c r="P362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T289"/>
  <c r="R290"/>
  <c r="R289"/>
  <c r="P290"/>
  <c r="P289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3"/>
  <c r="BH263"/>
  <c r="BG263"/>
  <c r="BF263"/>
  <c r="T263"/>
  <c r="R263"/>
  <c r="P263"/>
  <c r="BI251"/>
  <c r="BH251"/>
  <c r="BG251"/>
  <c r="BF251"/>
  <c r="T251"/>
  <c r="R251"/>
  <c r="P251"/>
  <c r="BI241"/>
  <c r="BH241"/>
  <c r="BG241"/>
  <c r="BF241"/>
  <c r="T241"/>
  <c r="R241"/>
  <c r="P241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3"/>
  <c r="BH213"/>
  <c r="BG213"/>
  <c r="BF213"/>
  <c r="T213"/>
  <c r="R213"/>
  <c r="P213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88"/>
  <c r="BH188"/>
  <c r="BG188"/>
  <c r="BF188"/>
  <c r="T188"/>
  <c r="R188"/>
  <c r="P188"/>
  <c r="BI181"/>
  <c r="BH181"/>
  <c r="BG181"/>
  <c r="BF181"/>
  <c r="T181"/>
  <c r="R181"/>
  <c r="P181"/>
  <c r="BI177"/>
  <c r="BH177"/>
  <c r="BG177"/>
  <c r="BF177"/>
  <c r="T177"/>
  <c r="R177"/>
  <c r="P177"/>
  <c r="BI171"/>
  <c r="BH171"/>
  <c r="BG171"/>
  <c r="BF171"/>
  <c r="T171"/>
  <c r="R171"/>
  <c r="P171"/>
  <c r="BI167"/>
  <c r="BH167"/>
  <c r="BG167"/>
  <c r="BF167"/>
  <c r="T167"/>
  <c r="R167"/>
  <c r="P167"/>
  <c r="BI155"/>
  <c r="BH155"/>
  <c r="BG155"/>
  <c r="BF155"/>
  <c r="T155"/>
  <c r="R155"/>
  <c r="P155"/>
  <c r="BI151"/>
  <c r="BH151"/>
  <c r="BG151"/>
  <c r="BF151"/>
  <c r="T151"/>
  <c r="R151"/>
  <c r="P151"/>
  <c r="BI138"/>
  <c r="BH138"/>
  <c r="BG138"/>
  <c r="BF138"/>
  <c r="T138"/>
  <c r="R138"/>
  <c r="P138"/>
  <c r="BI134"/>
  <c r="BH134"/>
  <c r="BG134"/>
  <c r="BF134"/>
  <c r="T134"/>
  <c r="R134"/>
  <c r="P134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85"/>
  <c i="1" r="L90"/>
  <c r="AM90"/>
  <c r="AM89"/>
  <c r="L89"/>
  <c r="AM87"/>
  <c r="L87"/>
  <c r="L85"/>
  <c r="L84"/>
  <c i="2" r="BK151"/>
  <c r="BK314"/>
  <c r="J314"/>
  <c r="J128"/>
  <c r="BK278"/>
  <c r="J241"/>
  <c r="J336"/>
  <c i="3" r="J167"/>
  <c r="BK325"/>
  <c r="J144"/>
  <c r="BK303"/>
  <c r="BK171"/>
  <c r="J416"/>
  <c r="BK359"/>
  <c r="J395"/>
  <c i="4" r="J238"/>
  <c r="BK199"/>
  <c r="J157"/>
  <c r="BK298"/>
  <c r="J325"/>
  <c r="J203"/>
  <c i="5" r="J313"/>
  <c r="BK326"/>
  <c r="J288"/>
  <c r="BK159"/>
  <c r="BK309"/>
  <c r="J299"/>
  <c r="BK371"/>
  <c r="J281"/>
  <c i="6" r="J129"/>
  <c r="BK176"/>
  <c r="BK270"/>
  <c r="BK229"/>
  <c i="7" r="J181"/>
  <c r="J127"/>
  <c r="BK312"/>
  <c r="BK271"/>
  <c r="BK284"/>
  <c r="BK169"/>
  <c r="BK151"/>
  <c r="BK252"/>
  <c r="BK237"/>
  <c r="BK296"/>
  <c r="BK181"/>
  <c i="8" r="BK128"/>
  <c i="2" r="J201"/>
  <c r="BK290"/>
  <c r="J188"/>
  <c r="BK222"/>
  <c r="BK343"/>
  <c r="BK358"/>
  <c r="J355"/>
  <c r="BK128"/>
  <c r="J134"/>
  <c i="3" r="J192"/>
  <c r="BK270"/>
  <c r="J333"/>
  <c r="BK133"/>
  <c r="BK283"/>
  <c r="BK334"/>
  <c r="BK403"/>
  <c r="BK321"/>
  <c r="J181"/>
  <c i="4" r="BK219"/>
  <c r="J225"/>
  <c r="J126"/>
  <c r="BK294"/>
  <c r="J298"/>
  <c r="BK291"/>
  <c i="5" r="J220"/>
  <c r="BK140"/>
  <c r="BK288"/>
  <c r="BK149"/>
  <c r="J326"/>
  <c r="BK181"/>
  <c r="J127"/>
  <c r="BK331"/>
  <c r="J360"/>
  <c i="6" r="BK208"/>
  <c r="J253"/>
  <c r="BK248"/>
  <c r="BK263"/>
  <c r="J176"/>
  <c i="7" r="J151"/>
  <c r="BK213"/>
  <c r="J143"/>
  <c r="BK329"/>
  <c r="BK255"/>
  <c r="BK259"/>
  <c r="BK283"/>
  <c r="J201"/>
  <c r="BK173"/>
  <c r="BK229"/>
  <c r="BK193"/>
  <c i="8" r="J121"/>
  <c i="2" r="J278"/>
  <c r="J318"/>
  <c r="J181"/>
  <c r="J286"/>
  <c r="BK295"/>
  <c r="BK155"/>
  <c r="BK207"/>
  <c r="J226"/>
  <c i="3" r="J188"/>
  <c r="BK339"/>
  <c r="BK155"/>
  <c r="BK274"/>
  <c r="BK296"/>
  <c r="J413"/>
  <c r="J270"/>
  <c r="J419"/>
  <c r="J159"/>
  <c i="4" r="J258"/>
  <c r="J285"/>
  <c r="J308"/>
  <c r="J267"/>
  <c r="J223"/>
  <c r="J219"/>
  <c r="BK281"/>
  <c i="5" r="BK254"/>
  <c r="J239"/>
  <c r="BK263"/>
  <c r="J317"/>
  <c r="J367"/>
  <c r="BK354"/>
  <c r="J354"/>
  <c r="BK220"/>
  <c r="BK168"/>
  <c i="6" r="J180"/>
  <c r="BK243"/>
  <c r="J248"/>
  <c r="BK182"/>
  <c i="7" r="J225"/>
  <c r="J177"/>
  <c r="J302"/>
  <c r="BK177"/>
  <c r="J205"/>
  <c r="BK293"/>
  <c r="J274"/>
  <c r="BK333"/>
  <c r="BK131"/>
  <c r="J221"/>
  <c i="8" r="J123"/>
  <c i="2" r="J155"/>
  <c r="BK304"/>
  <c r="BK318"/>
  <c r="J352"/>
  <c i="1" r="AS94"/>
  <c i="2" r="BK241"/>
  <c i="3" r="BK363"/>
  <c r="J215"/>
  <c r="J379"/>
  <c r="J349"/>
  <c r="BK181"/>
  <c r="BK333"/>
  <c r="BK376"/>
  <c r="BK416"/>
  <c i="4" r="BK203"/>
  <c r="BK170"/>
  <c r="BK157"/>
  <c r="J197"/>
  <c r="J322"/>
  <c r="BK258"/>
  <c i="5" r="J194"/>
  <c r="BK339"/>
  <c r="J275"/>
  <c r="BK153"/>
  <c r="J358"/>
  <c r="BK204"/>
  <c r="BK188"/>
  <c r="BK218"/>
  <c r="J204"/>
  <c i="6" r="BK125"/>
  <c r="J282"/>
  <c r="BK282"/>
  <c r="J276"/>
  <c r="J142"/>
  <c i="7" r="BK135"/>
  <c r="J280"/>
  <c r="BK274"/>
  <c r="J277"/>
  <c r="J312"/>
  <c r="J268"/>
  <c r="BK256"/>
  <c r="J284"/>
  <c r="J213"/>
  <c i="8" r="J134"/>
  <c r="BK134"/>
  <c i="2" r="BK197"/>
  <c r="BK273"/>
  <c r="BK362"/>
  <c r="BK226"/>
  <c r="BK349"/>
  <c r="J349"/>
  <c i="3" r="BK370"/>
  <c r="BK235"/>
  <c r="BK256"/>
  <c r="J221"/>
  <c r="J163"/>
  <c r="BK205"/>
  <c r="BK374"/>
  <c r="J363"/>
  <c r="J325"/>
  <c r="J370"/>
  <c i="4" r="J210"/>
  <c r="J246"/>
  <c r="J217"/>
  <c r="BK319"/>
  <c r="BK193"/>
  <c r="BK223"/>
  <c i="5" r="BK281"/>
  <c r="J159"/>
  <c r="BK127"/>
  <c r="BK174"/>
  <c r="J385"/>
  <c r="J379"/>
  <c r="BK213"/>
  <c r="BK131"/>
  <c r="BK228"/>
  <c i="6" r="J200"/>
  <c r="BK200"/>
  <c r="J216"/>
  <c r="BK210"/>
  <c i="7" r="BK155"/>
  <c r="J305"/>
  <c r="BK249"/>
  <c r="J287"/>
  <c r="J185"/>
  <c r="J237"/>
  <c r="BK337"/>
  <c r="BK143"/>
  <c r="BK225"/>
  <c r="BK123"/>
  <c i="8" r="BK137"/>
  <c r="J137"/>
  <c i="2" r="BK201"/>
  <c r="BK171"/>
  <c r="J362"/>
  <c r="J282"/>
  <c r="J325"/>
  <c r="J300"/>
  <c i="3" r="J334"/>
  <c r="BK329"/>
  <c r="BK245"/>
  <c r="J317"/>
  <c r="BK387"/>
  <c r="BK188"/>
  <c r="J307"/>
  <c r="BK413"/>
  <c r="J155"/>
  <c i="4" r="BK271"/>
  <c r="BK210"/>
  <c r="J271"/>
  <c r="J314"/>
  <c r="BK285"/>
  <c r="BK322"/>
  <c r="BK314"/>
  <c r="J193"/>
  <c i="5" r="BK321"/>
  <c r="J309"/>
  <c r="J254"/>
  <c r="J149"/>
  <c r="BK313"/>
  <c r="BK295"/>
  <c r="J228"/>
  <c r="J344"/>
  <c r="J153"/>
  <c i="6" r="J210"/>
  <c r="J152"/>
  <c r="J229"/>
  <c r="J270"/>
  <c r="J266"/>
  <c r="BK129"/>
  <c i="7" r="BK299"/>
  <c r="BK127"/>
  <c r="BK316"/>
  <c r="J241"/>
  <c r="BK245"/>
  <c r="J290"/>
  <c r="J155"/>
  <c r="J265"/>
  <c r="J173"/>
  <c r="BK209"/>
  <c i="8" r="J124"/>
  <c r="BK124"/>
  <c i="2" r="J263"/>
  <c r="BK220"/>
  <c r="J322"/>
  <c r="BK203"/>
  <c r="J167"/>
  <c r="BK336"/>
  <c r="BK329"/>
  <c i="3" r="BK379"/>
  <c r="J223"/>
  <c r="BK159"/>
  <c r="BK144"/>
  <c r="J329"/>
  <c r="J133"/>
  <c r="BK399"/>
  <c r="BK349"/>
  <c r="BK411"/>
  <c i="4" r="BK267"/>
  <c r="BK217"/>
  <c r="BK276"/>
  <c r="J144"/>
  <c r="J130"/>
  <c r="J170"/>
  <c r="BK246"/>
  <c i="5" r="J174"/>
  <c r="J247"/>
  <c r="BK344"/>
  <c r="BK385"/>
  <c r="J321"/>
  <c r="J211"/>
  <c i="6" r="J170"/>
  <c r="J191"/>
  <c i="7" r="J299"/>
  <c r="BK201"/>
  <c r="J193"/>
  <c r="BK221"/>
  <c r="J323"/>
  <c r="J159"/>
  <c r="J233"/>
  <c r="J245"/>
  <c i="8" r="BK131"/>
  <c r="J131"/>
  <c i="2" r="J220"/>
  <c r="BK177"/>
  <c r="BK188"/>
  <c r="J310"/>
  <c r="BK181"/>
  <c r="J290"/>
  <c r="J329"/>
  <c r="BK340"/>
  <c i="3" r="J196"/>
  <c r="BK221"/>
  <c r="J321"/>
  <c r="J383"/>
  <c r="BK192"/>
  <c r="BK317"/>
  <c r="J256"/>
  <c r="BK198"/>
  <c r="BK196"/>
  <c i="4" r="J174"/>
  <c r="BK238"/>
  <c r="BK144"/>
  <c r="BK325"/>
  <c r="BK126"/>
  <c r="BK161"/>
  <c i="5" r="J339"/>
  <c r="J213"/>
  <c r="J295"/>
  <c r="J168"/>
  <c r="BK363"/>
  <c r="J371"/>
  <c r="BK358"/>
  <c r="BK360"/>
  <c r="J267"/>
  <c i="6" r="BK236"/>
  <c r="J257"/>
  <c r="J225"/>
  <c r="BK170"/>
  <c r="BK158"/>
  <c r="BK148"/>
  <c i="7" r="BK139"/>
  <c r="J283"/>
  <c r="BK197"/>
  <c r="BK189"/>
  <c r="BK277"/>
  <c r="J139"/>
  <c r="J271"/>
  <c r="BK185"/>
  <c r="BK205"/>
  <c i="8" r="BK138"/>
  <c r="BK123"/>
  <c i="2" r="BK270"/>
  <c r="BK310"/>
  <c r="J251"/>
  <c r="BK355"/>
  <c r="J138"/>
  <c r="J358"/>
  <c r="BK167"/>
  <c r="J222"/>
  <c i="3" r="BK223"/>
  <c r="J399"/>
  <c r="J387"/>
  <c r="J303"/>
  <c r="J354"/>
  <c r="BK129"/>
  <c r="J274"/>
  <c r="J339"/>
  <c r="J213"/>
  <c r="J171"/>
  <c i="4" r="BK184"/>
  <c r="BK174"/>
  <c r="BK130"/>
  <c r="J276"/>
  <c r="BK317"/>
  <c i="5" r="J263"/>
  <c r="BK325"/>
  <c r="BK267"/>
  <c r="BK247"/>
  <c r="BK211"/>
  <c r="BK317"/>
  <c i="6" r="J148"/>
  <c r="J236"/>
  <c r="BK225"/>
  <c r="J162"/>
  <c r="BK253"/>
  <c r="J243"/>
  <c i="7" r="J165"/>
  <c r="J316"/>
  <c r="J259"/>
  <c r="J249"/>
  <c r="J162"/>
  <c r="BK290"/>
  <c r="BK268"/>
  <c r="BK309"/>
  <c r="J147"/>
  <c r="J333"/>
  <c r="BK262"/>
  <c r="J197"/>
  <c i="8" r="BK136"/>
  <c r="J138"/>
  <c r="J120"/>
  <c i="2" r="J197"/>
  <c r="BK322"/>
  <c r="BK282"/>
  <c r="BK134"/>
  <c r="J273"/>
  <c r="J207"/>
  <c r="J295"/>
  <c r="BK251"/>
  <c i="3" r="J205"/>
  <c r="J403"/>
  <c r="BK395"/>
  <c r="J198"/>
  <c r="BK289"/>
  <c r="BK383"/>
  <c r="J411"/>
  <c r="BK354"/>
  <c r="J129"/>
  <c i="4" r="BK225"/>
  <c r="BK197"/>
  <c r="J319"/>
  <c r="J281"/>
  <c r="BK308"/>
  <c r="J294"/>
  <c i="5" r="J331"/>
  <c r="J218"/>
  <c r="J131"/>
  <c r="BK239"/>
  <c r="J181"/>
  <c r="J363"/>
  <c r="BK379"/>
  <c i="6" r="J263"/>
  <c r="J208"/>
  <c r="BK152"/>
  <c r="BK216"/>
  <c r="BK191"/>
  <c r="BK162"/>
  <c i="7" r="J296"/>
  <c r="J330"/>
  <c r="J256"/>
  <c r="J217"/>
  <c r="J326"/>
  <c r="BK265"/>
  <c r="BK280"/>
  <c r="J309"/>
  <c r="J123"/>
  <c r="J189"/>
  <c r="BK147"/>
  <c i="8" r="BK119"/>
  <c r="BK121"/>
  <c i="2" r="J270"/>
  <c r="J213"/>
  <c r="BK263"/>
  <c r="J304"/>
  <c r="J228"/>
  <c r="J343"/>
  <c r="J203"/>
  <c r="J340"/>
  <c r="BK325"/>
  <c r="BK300"/>
  <c r="BK138"/>
  <c i="3" r="J245"/>
  <c r="J359"/>
  <c r="BK409"/>
  <c r="J289"/>
  <c r="BK307"/>
  <c r="BK419"/>
  <c r="BK167"/>
  <c r="BK215"/>
  <c r="BK213"/>
  <c i="4" r="J34"/>
  <c i="5" r="BK367"/>
  <c r="BK275"/>
  <c r="J325"/>
  <c i="6" r="BK198"/>
  <c r="BK257"/>
  <c r="BK266"/>
  <c r="BK276"/>
  <c r="J136"/>
  <c r="J182"/>
  <c i="7" r="J131"/>
  <c r="BK287"/>
  <c r="J252"/>
  <c r="BK159"/>
  <c r="BK233"/>
  <c r="J229"/>
  <c r="BK326"/>
  <c r="BK162"/>
  <c r="BK305"/>
  <c r="J329"/>
  <c r="BK241"/>
  <c r="J169"/>
  <c i="8" r="J136"/>
  <c r="J128"/>
  <c r="J119"/>
  <c i="2" r="BK228"/>
  <c r="J177"/>
  <c r="BK286"/>
  <c r="J151"/>
  <c r="J171"/>
  <c r="BK213"/>
  <c r="BK352"/>
  <c i="3" r="J409"/>
  <c r="BK163"/>
  <c r="BK264"/>
  <c r="J376"/>
  <c r="J296"/>
  <c r="J264"/>
  <c r="J283"/>
  <c r="J374"/>
  <c r="J235"/>
  <c i="4" r="J161"/>
  <c r="BK304"/>
  <c r="J317"/>
  <c r="J291"/>
  <c r="J304"/>
  <c r="J199"/>
  <c r="J184"/>
  <c i="5" r="J140"/>
  <c r="BK299"/>
  <c r="J188"/>
  <c r="J349"/>
  <c r="BK349"/>
  <c r="BK194"/>
  <c i="6" r="BK136"/>
  <c r="J125"/>
  <c r="J198"/>
  <c r="J158"/>
  <c r="BK142"/>
  <c r="BK180"/>
  <c i="7" r="J293"/>
  <c r="J255"/>
  <c r="J209"/>
  <c r="BK330"/>
  <c r="J262"/>
  <c r="BK323"/>
  <c r="BK217"/>
  <c r="BK302"/>
  <c r="J337"/>
  <c r="J135"/>
  <c r="BK165"/>
  <c i="8" r="BK120"/>
  <c i="2" l="1" r="BK127"/>
  <c r="J127"/>
  <c r="J98"/>
  <c r="T309"/>
  <c i="3" r="BK128"/>
  <c r="P316"/>
  <c r="P382"/>
  <c i="4" r="P125"/>
  <c r="R290"/>
  <c i="5" r="R308"/>
  <c r="T353"/>
  <c i="6" r="R262"/>
  <c i="2" r="P127"/>
  <c r="R309"/>
  <c i="3" r="P128"/>
  <c r="T316"/>
  <c r="BK382"/>
  <c r="J382"/>
  <c r="J104"/>
  <c i="5" r="R274"/>
  <c i="6" r="T247"/>
  <c i="7" r="P122"/>
  <c r="P121"/>
  <c r="P120"/>
  <c i="1" r="AU100"/>
  <c i="2" r="R328"/>
  <c i="3" r="T282"/>
  <c r="R369"/>
  <c i="4" r="P290"/>
  <c i="5" r="BK126"/>
  <c i="6" r="R124"/>
  <c i="2" r="BK294"/>
  <c r="J294"/>
  <c r="J101"/>
  <c r="BK348"/>
  <c r="J348"/>
  <c r="J104"/>
  <c i="3" r="R282"/>
  <c r="BK369"/>
  <c r="J369"/>
  <c r="J103"/>
  <c r="R408"/>
  <c i="4" r="BK275"/>
  <c r="J275"/>
  <c r="J99"/>
  <c r="BK313"/>
  <c r="J313"/>
  <c r="J102"/>
  <c i="5" r="T126"/>
  <c r="P353"/>
  <c i="6" r="BK124"/>
  <c i="7" r="T122"/>
  <c r="T121"/>
  <c r="T120"/>
  <c i="2" r="T127"/>
  <c r="R294"/>
  <c r="R348"/>
  <c i="3" r="BK282"/>
  <c r="J282"/>
  <c r="J100"/>
  <c r="BK408"/>
  <c r="J408"/>
  <c r="J105"/>
  <c i="4" r="T275"/>
  <c r="T313"/>
  <c i="5" r="P308"/>
  <c i="6" r="P262"/>
  <c i="2" r="T328"/>
  <c i="3" r="BK316"/>
  <c r="J316"/>
  <c r="J101"/>
  <c r="R382"/>
  <c i="4" r="BK125"/>
  <c r="J125"/>
  <c r="J98"/>
  <c r="BK290"/>
  <c r="J290"/>
  <c r="J100"/>
  <c i="5" r="T308"/>
  <c i="6" r="BK262"/>
  <c r="J262"/>
  <c r="J100"/>
  <c i="7" r="R122"/>
  <c r="R121"/>
  <c r="R120"/>
  <c i="2" r="T277"/>
  <c r="BK309"/>
  <c r="J309"/>
  <c r="J102"/>
  <c i="3" r="T128"/>
  <c r="T382"/>
  <c i="4" r="R275"/>
  <c r="R313"/>
  <c i="5" r="P274"/>
  <c r="BK353"/>
  <c r="J353"/>
  <c r="J102"/>
  <c i="2" r="P277"/>
  <c r="BK328"/>
  <c r="J328"/>
  <c r="J103"/>
  <c i="3" r="R128"/>
  <c r="P408"/>
  <c i="4" r="P275"/>
  <c r="P313"/>
  <c i="5" r="BK274"/>
  <c r="J274"/>
  <c r="J99"/>
  <c r="BK366"/>
  <c r="J366"/>
  <c r="J103"/>
  <c i="6" r="P124"/>
  <c r="P123"/>
  <c r="P122"/>
  <c i="1" r="AU99"/>
  <c i="2" r="BK277"/>
  <c r="J277"/>
  <c r="J99"/>
  <c r="P328"/>
  <c i="5" r="T274"/>
  <c r="R366"/>
  <c i="6" r="T124"/>
  <c r="T123"/>
  <c r="T122"/>
  <c r="T262"/>
  <c i="8" r="BK118"/>
  <c r="J118"/>
  <c r="J97"/>
  <c i="2" r="R127"/>
  <c r="R126"/>
  <c r="R125"/>
  <c r="P294"/>
  <c r="P348"/>
  <c i="3" r="P282"/>
  <c r="T369"/>
  <c i="4" r="R125"/>
  <c r="R124"/>
  <c r="R123"/>
  <c r="T290"/>
  <c i="5" r="R126"/>
  <c r="R125"/>
  <c r="R124"/>
  <c r="R353"/>
  <c i="6" r="P247"/>
  <c i="7" r="BK122"/>
  <c r="BK121"/>
  <c r="J121"/>
  <c r="J97"/>
  <c i="8" r="P118"/>
  <c r="P117"/>
  <c i="1" r="AU101"/>
  <c i="2" r="R277"/>
  <c r="P309"/>
  <c i="3" r="R316"/>
  <c r="P369"/>
  <c r="T408"/>
  <c i="5" r="P126"/>
  <c r="P125"/>
  <c r="P124"/>
  <c i="1" r="AU98"/>
  <c i="5" r="T366"/>
  <c i="6" r="BK247"/>
  <c r="J247"/>
  <c r="J99"/>
  <c i="8" r="R118"/>
  <c r="R117"/>
  <c i="2" r="T294"/>
  <c r="T348"/>
  <c i="4" r="T125"/>
  <c r="T124"/>
  <c r="T123"/>
  <c i="5" r="BK308"/>
  <c r="J308"/>
  <c r="J100"/>
  <c r="P366"/>
  <c i="6" r="R247"/>
  <c i="8" r="T118"/>
  <c r="T117"/>
  <c i="2" r="BK289"/>
  <c r="J289"/>
  <c r="J100"/>
  <c i="3" r="BK418"/>
  <c r="J418"/>
  <c r="J106"/>
  <c i="4" r="BK324"/>
  <c r="J324"/>
  <c r="J103"/>
  <c i="7" r="BK336"/>
  <c r="J336"/>
  <c r="J100"/>
  <c i="5" r="BK384"/>
  <c r="J384"/>
  <c r="J104"/>
  <c i="2" r="BK361"/>
  <c r="J361"/>
  <c r="J105"/>
  <c i="3" r="BK358"/>
  <c r="J358"/>
  <c r="J102"/>
  <c i="6" r="BK269"/>
  <c r="J269"/>
  <c r="J101"/>
  <c i="4" r="BK297"/>
  <c r="J297"/>
  <c r="J101"/>
  <c i="5" r="BK348"/>
  <c r="J348"/>
  <c r="J101"/>
  <c i="6" r="BK281"/>
  <c r="J281"/>
  <c r="J102"/>
  <c i="7" r="BK332"/>
  <c r="J332"/>
  <c r="J99"/>
  <c i="8" r="F92"/>
  <c r="J89"/>
  <c r="BE121"/>
  <c r="BE124"/>
  <c r="BE123"/>
  <c r="BE128"/>
  <c r="E107"/>
  <c r="BE134"/>
  <c r="BE136"/>
  <c r="BE131"/>
  <c r="BE119"/>
  <c r="BE137"/>
  <c r="BE138"/>
  <c r="BE120"/>
  <c i="7" r="F92"/>
  <c r="BE131"/>
  <c r="BE151"/>
  <c r="BE255"/>
  <c r="BE265"/>
  <c r="J89"/>
  <c r="BE165"/>
  <c r="BE333"/>
  <c i="6" r="J124"/>
  <c r="J98"/>
  <c i="7" r="BE147"/>
  <c r="BE177"/>
  <c r="BE181"/>
  <c r="BE193"/>
  <c r="BE213"/>
  <c r="BE241"/>
  <c r="BE290"/>
  <c r="BE293"/>
  <c r="BE305"/>
  <c r="BE323"/>
  <c r="BE326"/>
  <c r="BE330"/>
  <c r="BE337"/>
  <c r="E85"/>
  <c r="BE139"/>
  <c r="BE143"/>
  <c r="BE185"/>
  <c r="BE225"/>
  <c r="BE262"/>
  <c r="BE296"/>
  <c r="BE229"/>
  <c r="BE245"/>
  <c r="BE271"/>
  <c r="BE284"/>
  <c r="BE127"/>
  <c r="BE135"/>
  <c r="BE155"/>
  <c r="BE173"/>
  <c r="BE197"/>
  <c r="BE217"/>
  <c r="BE237"/>
  <c r="BE252"/>
  <c r="BE302"/>
  <c r="BE162"/>
  <c r="BE233"/>
  <c r="BE277"/>
  <c r="BE123"/>
  <c r="BE159"/>
  <c r="BE169"/>
  <c r="BE201"/>
  <c r="BE205"/>
  <c r="BE221"/>
  <c r="BE256"/>
  <c r="BE259"/>
  <c r="BE268"/>
  <c r="BE287"/>
  <c r="BE299"/>
  <c r="BE329"/>
  <c r="BE189"/>
  <c r="BE280"/>
  <c r="BE283"/>
  <c r="BE209"/>
  <c r="BE249"/>
  <c r="BE274"/>
  <c r="BE309"/>
  <c r="BE312"/>
  <c r="BE316"/>
  <c i="6" r="J89"/>
  <c r="BE208"/>
  <c r="BE152"/>
  <c r="F119"/>
  <c r="BE142"/>
  <c r="BE191"/>
  <c r="BE200"/>
  <c r="BE210"/>
  <c i="5" r="J126"/>
  <c r="J98"/>
  <c i="6" r="BE148"/>
  <c r="BE170"/>
  <c r="BE276"/>
  <c r="BE125"/>
  <c r="BE282"/>
  <c r="E85"/>
  <c r="BE180"/>
  <c r="BE236"/>
  <c r="BE225"/>
  <c r="BE229"/>
  <c r="BE243"/>
  <c r="BE248"/>
  <c r="BE263"/>
  <c r="BE136"/>
  <c r="BE158"/>
  <c r="BE257"/>
  <c r="BE198"/>
  <c r="BE216"/>
  <c r="BE270"/>
  <c r="BE129"/>
  <c r="BE266"/>
  <c r="BE162"/>
  <c r="BE176"/>
  <c r="BE182"/>
  <c r="BE253"/>
  <c i="5" r="BE127"/>
  <c r="BE295"/>
  <c r="BE331"/>
  <c r="BE358"/>
  <c i="4" r="BK124"/>
  <c r="J124"/>
  <c r="J97"/>
  <c i="5" r="E85"/>
  <c r="BE288"/>
  <c r="F92"/>
  <c r="BE159"/>
  <c r="BE247"/>
  <c r="BE281"/>
  <c r="BE299"/>
  <c r="BE349"/>
  <c r="BE363"/>
  <c r="BE218"/>
  <c r="BE239"/>
  <c r="BE325"/>
  <c r="BE360"/>
  <c r="BE371"/>
  <c r="BE379"/>
  <c r="BE213"/>
  <c r="BE275"/>
  <c r="BE326"/>
  <c r="BE344"/>
  <c r="BE354"/>
  <c r="BE367"/>
  <c r="BE385"/>
  <c r="BE153"/>
  <c r="BE220"/>
  <c r="BE254"/>
  <c r="BE339"/>
  <c r="BE131"/>
  <c r="BE174"/>
  <c r="BE188"/>
  <c r="BE263"/>
  <c r="BE313"/>
  <c r="BE321"/>
  <c r="BE140"/>
  <c r="BE194"/>
  <c r="BE317"/>
  <c r="BE149"/>
  <c r="BE168"/>
  <c r="BE309"/>
  <c r="BE228"/>
  <c r="J89"/>
  <c r="BE181"/>
  <c r="BE204"/>
  <c r="BE211"/>
  <c r="BE267"/>
  <c i="4" r="J117"/>
  <c r="BE304"/>
  <c r="BE258"/>
  <c r="BE308"/>
  <c r="BE130"/>
  <c r="BE276"/>
  <c r="BE317"/>
  <c r="BE319"/>
  <c r="BE144"/>
  <c r="BE225"/>
  <c r="BE322"/>
  <c r="BE325"/>
  <c r="E85"/>
  <c r="BE161"/>
  <c r="BE184"/>
  <c r="BE203"/>
  <c r="BE246"/>
  <c r="BE271"/>
  <c r="BE174"/>
  <c r="BE199"/>
  <c r="BE219"/>
  <c r="BE238"/>
  <c r="BE157"/>
  <c r="BE197"/>
  <c r="BE294"/>
  <c r="BE170"/>
  <c r="BE267"/>
  <c r="BE314"/>
  <c i="3" r="J128"/>
  <c r="J98"/>
  <c i="4" r="F92"/>
  <c r="BE193"/>
  <c r="BE210"/>
  <c r="BE223"/>
  <c r="BE285"/>
  <c r="BE126"/>
  <c r="BE217"/>
  <c r="BE291"/>
  <c i="1" r="AW97"/>
  <c i="4" r="BE281"/>
  <c r="BE298"/>
  <c i="3" r="F123"/>
  <c r="BE159"/>
  <c r="BE188"/>
  <c r="BE198"/>
  <c r="BE256"/>
  <c r="BE317"/>
  <c r="BE329"/>
  <c r="BE349"/>
  <c r="BE383"/>
  <c r="BE403"/>
  <c r="BE223"/>
  <c r="BE283"/>
  <c r="BE296"/>
  <c r="BE379"/>
  <c r="BE395"/>
  <c r="BE144"/>
  <c r="BE205"/>
  <c r="BE215"/>
  <c r="BE235"/>
  <c r="BE354"/>
  <c r="BE411"/>
  <c r="BE413"/>
  <c r="BE419"/>
  <c r="E85"/>
  <c r="BE181"/>
  <c r="BE192"/>
  <c r="BE376"/>
  <c r="BE416"/>
  <c i="2" r="BK126"/>
  <c r="J126"/>
  <c r="J97"/>
  <c i="3" r="BE270"/>
  <c r="BE359"/>
  <c r="BE374"/>
  <c r="BE399"/>
  <c r="BE221"/>
  <c r="BE264"/>
  <c r="BE333"/>
  <c r="BE155"/>
  <c r="BE387"/>
  <c r="BE289"/>
  <c r="BE370"/>
  <c r="BE163"/>
  <c r="BE196"/>
  <c r="BE274"/>
  <c r="BE307"/>
  <c r="BE363"/>
  <c r="BE409"/>
  <c r="J89"/>
  <c r="BE129"/>
  <c r="BE171"/>
  <c r="BE245"/>
  <c r="BE334"/>
  <c r="BE133"/>
  <c r="BE167"/>
  <c r="BE213"/>
  <c r="BE303"/>
  <c r="BE321"/>
  <c r="BE325"/>
  <c r="BE339"/>
  <c i="2" r="BE151"/>
  <c r="BE177"/>
  <c r="BE263"/>
  <c r="BE318"/>
  <c r="BE336"/>
  <c r="BE343"/>
  <c r="BE362"/>
  <c r="BE251"/>
  <c r="BE349"/>
  <c r="BE352"/>
  <c r="BE355"/>
  <c r="F92"/>
  <c r="BE134"/>
  <c r="BE273"/>
  <c r="BE282"/>
  <c r="BE300"/>
  <c r="BE340"/>
  <c r="BE358"/>
  <c r="BE167"/>
  <c r="BE197"/>
  <c r="BE270"/>
  <c r="BE314"/>
  <c r="BE329"/>
  <c r="BE155"/>
  <c r="BE188"/>
  <c r="BE226"/>
  <c r="BE310"/>
  <c r="E115"/>
  <c r="BE181"/>
  <c r="BE207"/>
  <c r="BE222"/>
  <c r="BE241"/>
  <c r="BE278"/>
  <c r="BE290"/>
  <c r="BE295"/>
  <c r="J119"/>
  <c r="BE171"/>
  <c r="BE213"/>
  <c r="BE286"/>
  <c r="BE138"/>
  <c r="BE201"/>
  <c r="BE228"/>
  <c r="BE322"/>
  <c r="BE220"/>
  <c r="BE128"/>
  <c r="BE203"/>
  <c r="BE304"/>
  <c r="BE325"/>
  <c r="J34"/>
  <c i="1" r="AW95"/>
  <c i="5" r="F35"/>
  <c i="1" r="BB98"/>
  <c i="8" r="F34"/>
  <c i="1" r="BA101"/>
  <c i="2" r="F37"/>
  <c i="1" r="BD95"/>
  <c i="4" r="F36"/>
  <c i="1" r="BC97"/>
  <c i="5" r="F37"/>
  <c i="1" r="BD98"/>
  <c i="3" r="F37"/>
  <c i="1" r="BD96"/>
  <c i="6" r="F37"/>
  <c i="1" r="BD99"/>
  <c i="7" r="F36"/>
  <c i="1" r="BC100"/>
  <c i="3" r="F34"/>
  <c i="1" r="BA96"/>
  <c i="7" r="F34"/>
  <c i="1" r="BA100"/>
  <c i="2" r="F36"/>
  <c i="1" r="BC95"/>
  <c i="5" r="J34"/>
  <c i="1" r="AW98"/>
  <c i="8" r="F37"/>
  <c i="1" r="BD101"/>
  <c i="3" r="F35"/>
  <c i="1" r="BB96"/>
  <c i="6" r="F36"/>
  <c i="1" r="BC99"/>
  <c i="7" r="J34"/>
  <c i="1" r="AW100"/>
  <c i="3" r="J34"/>
  <c i="1" r="AW96"/>
  <c i="6" r="J34"/>
  <c i="1" r="AW99"/>
  <c i="8" r="F35"/>
  <c i="1" r="BB101"/>
  <c i="2" r="F35"/>
  <c i="1" r="BB95"/>
  <c i="5" r="F34"/>
  <c i="1" r="BA98"/>
  <c i="8" r="F36"/>
  <c i="1" r="BC101"/>
  <c i="3" r="F36"/>
  <c i="1" r="BC96"/>
  <c i="6" r="F35"/>
  <c i="1" r="BB99"/>
  <c i="8" r="J34"/>
  <c i="1" r="AW101"/>
  <c i="2" r="F34"/>
  <c i="1" r="BA95"/>
  <c i="4" r="F35"/>
  <c i="1" r="BB97"/>
  <c i="6" r="F34"/>
  <c i="1" r="BA99"/>
  <c i="7" r="F37"/>
  <c i="1" r="BD100"/>
  <c i="4" r="F37"/>
  <c i="1" r="BD97"/>
  <c i="4" r="F34"/>
  <c i="1" r="BA97"/>
  <c i="5" r="F36"/>
  <c i="1" r="BC98"/>
  <c i="7" r="F35"/>
  <c i="1" r="BB100"/>
  <c i="3" l="1" r="T127"/>
  <c r="T126"/>
  <c i="6" r="BK123"/>
  <c r="J123"/>
  <c r="J97"/>
  <c i="3" r="R127"/>
  <c r="R126"/>
  <c i="5" r="BK125"/>
  <c r="J125"/>
  <c r="J97"/>
  <c i="2" r="P126"/>
  <c r="P125"/>
  <c i="1" r="AU95"/>
  <c i="5" r="T125"/>
  <c r="T124"/>
  <c i="4" r="P124"/>
  <c r="P123"/>
  <c i="1" r="AU97"/>
  <c i="3" r="P127"/>
  <c r="P126"/>
  <c i="1" r="AU96"/>
  <c i="6" r="R123"/>
  <c r="R122"/>
  <c i="3" r="BK127"/>
  <c r="J127"/>
  <c r="J97"/>
  <c i="2" r="T126"/>
  <c r="T125"/>
  <c i="7" r="J122"/>
  <c r="J98"/>
  <c r="BK120"/>
  <c r="J120"/>
  <c i="8" r="BK117"/>
  <c r="J117"/>
  <c r="J96"/>
  <c i="4" r="BK123"/>
  <c r="J123"/>
  <c r="J96"/>
  <c i="2" r="BK125"/>
  <c r="J125"/>
  <c r="J96"/>
  <c i="5" r="F33"/>
  <c i="1" r="AZ98"/>
  <c r="BA94"/>
  <c r="W30"/>
  <c i="2" r="J33"/>
  <c i="1" r="AV95"/>
  <c r="AT95"/>
  <c r="BC94"/>
  <c r="AY94"/>
  <c i="4" r="J33"/>
  <c i="1" r="AV97"/>
  <c r="AT97"/>
  <c i="8" r="J33"/>
  <c i="1" r="AV101"/>
  <c r="AT101"/>
  <c i="7" r="J30"/>
  <c i="2" r="F33"/>
  <c i="1" r="AZ95"/>
  <c i="8" r="F33"/>
  <c i="1" r="AZ101"/>
  <c i="4" r="F33"/>
  <c i="1" r="AZ97"/>
  <c i="7" r="J33"/>
  <c i="1" r="AV100"/>
  <c r="AT100"/>
  <c i="3" r="F33"/>
  <c i="1" r="AZ96"/>
  <c r="BD94"/>
  <c r="W33"/>
  <c i="3" r="J33"/>
  <c i="1" r="AV96"/>
  <c r="AT96"/>
  <c i="5" r="J33"/>
  <c i="1" r="AV98"/>
  <c r="AT98"/>
  <c r="BB94"/>
  <c r="W31"/>
  <c i="6" r="F33"/>
  <c i="1" r="AZ99"/>
  <c i="6" r="J33"/>
  <c i="1" r="AV99"/>
  <c r="AT99"/>
  <c i="7" r="F33"/>
  <c i="1" r="AZ100"/>
  <c l="1" r="AG100"/>
  <c i="7" r="J96"/>
  <c i="3" r="BK126"/>
  <c r="J126"/>
  <c r="J96"/>
  <c i="5" r="BK124"/>
  <c r="J124"/>
  <c r="J96"/>
  <c i="6" r="BK122"/>
  <c r="J122"/>
  <c i="7" r="J39"/>
  <c i="1" r="AN100"/>
  <c r="AU94"/>
  <c r="W32"/>
  <c i="2" r="J30"/>
  <c i="1" r="AG95"/>
  <c i="8" r="J30"/>
  <c i="1" r="AG101"/>
  <c i="4" r="J30"/>
  <c i="1" r="AG97"/>
  <c r="AN97"/>
  <c i="6" r="J30"/>
  <c i="1" r="AG99"/>
  <c r="AW94"/>
  <c r="AK30"/>
  <c r="AZ94"/>
  <c r="W29"/>
  <c r="AX94"/>
  <c i="6" l="1" r="J39"/>
  <c i="8" r="J39"/>
  <c i="6" r="J96"/>
  <c i="4" r="J39"/>
  <c i="2" r="J39"/>
  <c i="1" r="AN95"/>
  <c r="AN101"/>
  <c r="AN99"/>
  <c i="5" r="J30"/>
  <c i="1" r="AG98"/>
  <c r="AN98"/>
  <c i="3" r="J30"/>
  <c i="1" r="AG96"/>
  <c r="AN96"/>
  <c r="AV94"/>
  <c r="AK29"/>
  <c i="3" l="1" r="J39"/>
  <c i="5" r="J39"/>
  <c i="1"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<sst xmlns="http://schemas.openxmlformats.org/spreadsheetml/2006/main">
  <si>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</si>
  <si>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</si>
  <si>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</si>
  <si>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</si>
  <si>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</si>
  <si>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{a4105bee-7052-4908-83a8-f5d72b0cf502}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</si>
  <si>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</si>
  <si>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</si>
  <si>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</si>
  <si>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</si>
  <si>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</si>
  <si>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</si>
  <si>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</si>
  <si>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</si>
  <si>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09/2020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</si>
  <si>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</si>
  <si>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</si>
  <si>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Rudoltičky a přítoků aktualizace 02/2023</t>
  </si>
  <si>
    <t>KSO:</t>
  </si>
  <si>
    <t>CC-CZ:</t>
  </si>
  <si>
    <t>Místo:</t>
  </si>
  <si>
    <t>Ostrov u Lanškrouna</t>
  </si>
  <si>
    <t>Datum:</t>
  </si>
  <si>
    <t>25. 10. 2023</t>
  </si>
  <si>
    <t>Zadavatel:</t>
  </si>
  <si>
    <t>IČ:</t>
  </si>
  <si>
    <t>00279315</t>
  </si>
  <si>
    <t>Obec Ostrov</t>
  </si>
  <si>
    <t>DIČ:</t>
  </si>
  <si>
    <t>CZ00279315</t>
  </si>
  <si>
    <t>Uchazeč:</t>
  </si>
  <si>
    <t>Vyplň údaj</t>
  </si>
  <si>
    <t>Projektant:</t>
  </si>
  <si>
    <t>27560015</t>
  </si>
  <si>
    <t>Envicons, s.r.o.</t>
  </si>
  <si>
    <t>CZ27560015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</si>
  <si>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</si>
  <si>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</si>
  <si>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</si>
  <si>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</si>
  <si>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</si>
  <si>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</si>
  <si>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</si>
  <si>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</si>
  <si>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</si>
  <si>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</si>
  <si>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</si>
  <si>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</si>
  <si>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</si>
  <si>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</si>
  <si>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</si>
  <si>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</si>
  <si>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</si>
  <si>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</si>
  <si>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</si>
  <si>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</si>
  <si>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</si>
  <si>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</si>
  <si>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</si>
  <si>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</si>
  <si>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</si>
  <si>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</si>
  <si>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</si>
  <si>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</si>
  <si>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</si>
  <si>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</si>
  <si>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</si>
  <si>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</si>
  <si>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</si>
  <si>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</si>
  <si>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</si>
  <si>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</si>
  <si>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</si>
  <si>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</si>
  <si>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</si>
  <si>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</si>
  <si>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</si>
  <si>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</si>
  <si>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</si>
  <si>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</si>
  <si>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</si>
  <si>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</si>
  <si>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</si>
  <si>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</si>
  <si>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</si>
  <si>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Rudoltička ř.km 7,52-8,00</t>
  </si>
  <si>
    <t>STA</t>
  </si>
  <si>
    <t>1</t>
  </si>
  <si>
    <t>{c1fae4e4-5aab-4d68-8bff-cbb5fbd5aa1d}</t>
  </si>
  <si>
    <t>2</t>
  </si>
  <si>
    <t>SO 02</t>
  </si>
  <si>
    <t>Rudoltička ř.km 8,00-8,67</t>
  </si>
  <si>
    <t>{85989591-d594-47d6-884b-0a9e72a596a7}</t>
  </si>
  <si>
    <t>SO 03</t>
  </si>
  <si>
    <t>Rudoltička ř.km 8,67-8,87</t>
  </si>
  <si>
    <t>{ebcee9d1-8e3c-4025-9f38-17fefe994acc}</t>
  </si>
  <si>
    <t>SO 04</t>
  </si>
  <si>
    <t>Pravostranný přítok 1, ř.km 0,00-0,84</t>
  </si>
  <si>
    <t>{470880e1-cbeb-44a5-9bb6-b72754394f8c}</t>
  </si>
  <si>
    <t>SO 05</t>
  </si>
  <si>
    <t>Pravostranný přítok 2, ř.km 0,00-0,50</t>
  </si>
  <si>
    <t>{fb52bb0f-2b3b-4f01-9f6a-d6f7026c760b}</t>
  </si>
  <si>
    <t>SO 06</t>
  </si>
  <si>
    <t>Vegetační úpravy</t>
  </si>
  <si>
    <t>{a6a25ce7-7ffb-4765-a46c-e53fbebd04a9}</t>
  </si>
  <si>
    <t>SO 07</t>
  </si>
  <si>
    <t>Vedlejší rozpočtové náklady</t>
  </si>
  <si>
    <t>{242fe6dd-637d-4ddd-b7d3-e4642efc4bd0}</t>
  </si>
  <si>
    <t>KRYCÍ LIST SOUPISU PRACÍ</t>
  </si>
  <si>
    <t>Objekt:</t>
  </si>
  <si>
    <t>SO 01 - Rudoltička ř.km 7,52-8,00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</si>
  <si>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</si>
  <si>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</si>
  <si>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</si>
  <si>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</si>
  <si>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</si>
  <si>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</si>
  <si>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</si>
  <si>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</si>
  <si>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</si>
  <si>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</si>
  <si>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</si>
  <si>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</si>
  <si>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</si>
  <si>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</si>
  <si>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</si>
  <si>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</si>
  <si>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</si>
  <si>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</si>
  <si>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</si>
  <si>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</si>
  <si>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</si>
  <si>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</si>
  <si>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</si>
  <si>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</si>
  <si>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</si>
  <si>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</si>
  <si>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</si>
  <si>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</si>
  <si>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</si>
  <si>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</si>
  <si>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</si>
  <si>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</si>
  <si>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114203101</t>
  </si>
  <si>
    <t>Rozebrání dlažeb z lomového kamene nebo betonových tvárnic na sucho</t>
  </si>
  <si>
    <t>m3</t>
  </si>
  <si>
    <t>CS ÚRS 2021 01</t>
  </si>
  <si>
    <t>4</t>
  </si>
  <si>
    <t>1634817685</t>
  </si>
  <si>
    <t>Online PSC</t>
  </si>
  <si>
    <t>https://podminky.urs.cz/item/CS_URS_2021_01/114203101</t>
  </si>
  <si>
    <t>VV</t>
  </si>
  <si>
    <t>D.Technická zpráva</t>
  </si>
  <si>
    <t>10*0,5*0,15"žlabovky - 10 m"</t>
  </si>
  <si>
    <t>10*0,5*0,1*2"betonová dlažba - 10 m"</t>
  </si>
  <si>
    <t>Součet</t>
  </si>
  <si>
    <t>121151123</t>
  </si>
  <si>
    <t>Sejmutí ornice plochy přes 500 m2 tl vrstvy do 200 mm strojně</t>
  </si>
  <si>
    <t>m2</t>
  </si>
  <si>
    <t>-372524400</t>
  </si>
  <si>
    <t>https://podminky.urs.cz/item/CS_URS_2021_01/121151123</t>
  </si>
  <si>
    <t>D. Technická zpráva</t>
  </si>
  <si>
    <t>4192"niva revitalizovaného toku"</t>
  </si>
  <si>
    <t>3</t>
  </si>
  <si>
    <t>121151125</t>
  </si>
  <si>
    <t>Sejmutí ornice plochy přes 500 m2 tl vrstvy do 300 mm strojně</t>
  </si>
  <si>
    <t>864577706</t>
  </si>
  <si>
    <t>https://podminky.urs.cz/item/CS_URS_2021_01/121151125</t>
  </si>
  <si>
    <t>1379"revitalizovaný tok"</t>
  </si>
  <si>
    <t>264"tůň č.1"</t>
  </si>
  <si>
    <t>806,4"tůň č.2"</t>
  </si>
  <si>
    <t>490,6"tůň č.3"</t>
  </si>
  <si>
    <t>209"tůň č.4"</t>
  </si>
  <si>
    <t>250,1"tůň č.5"</t>
  </si>
  <si>
    <t>907"tůň č.6"</t>
  </si>
  <si>
    <t>633"tůň č.7"</t>
  </si>
  <si>
    <t>680"val"</t>
  </si>
  <si>
    <t>122251102</t>
  </si>
  <si>
    <t>Odkopávky a prokopávky nezapažené v hornině třídy těžitelnosti I, skupiny 3 objem do 50 m3 strojně</t>
  </si>
  <si>
    <t>-407785586</t>
  </si>
  <si>
    <t>https://podminky.urs.cz/item/CS_URS_2021_01/122251102</t>
  </si>
  <si>
    <t>45,6"odstranění skládky zeminy a sutě"</t>
  </si>
  <si>
    <t>5</t>
  </si>
  <si>
    <t>124253102</t>
  </si>
  <si>
    <t>Vykopávky pro koryta vodotečí v hornině třídy těžitelnosti I, skupiny 3 objem do 5000 m3 strojně</t>
  </si>
  <si>
    <t>2127064363</t>
  </si>
  <si>
    <t>https://podminky.urs.cz/item/CS_URS_2021_01/124253102</t>
  </si>
  <si>
    <t>315"revitalizovaný tok"</t>
  </si>
  <si>
    <t>53"tůň č.1"</t>
  </si>
  <si>
    <t>368"tůň č.2"</t>
  </si>
  <si>
    <t>175"tůň č.3"</t>
  </si>
  <si>
    <t>7"tůň č.4"</t>
  </si>
  <si>
    <t>62"tůň č.5"</t>
  </si>
  <si>
    <t>257"tůň č.6"</t>
  </si>
  <si>
    <t>220"tůň č.7"</t>
  </si>
  <si>
    <t>6</t>
  </si>
  <si>
    <t>162351103</t>
  </si>
  <si>
    <t>Vodorovné přemístění do 500 m výkopku/sypaniny z horniny třídy těžitelnosti I, skupiny 1 až 3</t>
  </si>
  <si>
    <t>-69061506</t>
  </si>
  <si>
    <t>https://podminky.urs.cz/item/CS_URS_2021_01/162351103</t>
  </si>
  <si>
    <t>1028+281"přesun ornice na SO 01"</t>
  </si>
  <si>
    <t>7</t>
  </si>
  <si>
    <t>162351104</t>
  </si>
  <si>
    <t>Vodorovné přemístění do 1000 m výkopku/sypaniny z horniny třídy těžitelnosti I, skupiny 1 až 3</t>
  </si>
  <si>
    <t>-1836488233</t>
  </si>
  <si>
    <t>https://podminky.urs.cz/item/CS_URS_2021_01/162351104</t>
  </si>
  <si>
    <t>443"přesun ornice k SO 04"</t>
  </si>
  <si>
    <t xml:space="preserve">1457-523"naložení podorničí  a přesun k SO 04"</t>
  </si>
  <si>
    <t>8</t>
  </si>
  <si>
    <t>162751117</t>
  </si>
  <si>
    <t>Vodorovné přemístění do 10000 m výkopku/sypaniny z horniny třídy těžitelnosti I, skupiny 1 až 3</t>
  </si>
  <si>
    <t>-1898713708</t>
  </si>
  <si>
    <t>https://podminky.urs.cz/item/CS_URS_2021_01/162751117</t>
  </si>
  <si>
    <t>22,2"dovoz jílové zeminy na zatěsnění toku"</t>
  </si>
  <si>
    <t>9</t>
  </si>
  <si>
    <t>167151111</t>
  </si>
  <si>
    <t>Nakládání výkopku z hornin třídy těžitelnosti I, skupiny 1 až 3 přes 100 m3</t>
  </si>
  <si>
    <t>1751003498</t>
  </si>
  <si>
    <t>https://podminky.urs.cz/item/CS_URS_2021_01/167151111</t>
  </si>
  <si>
    <t>D.technická zpráva</t>
  </si>
  <si>
    <t>1028+281+443"přesun ornice"</t>
  </si>
  <si>
    <t>1457-523"přesun podorničí k SO 04"</t>
  </si>
  <si>
    <t>10</t>
  </si>
  <si>
    <t>171151103</t>
  </si>
  <si>
    <t>Uložení sypaniny z hornin soudržných do násypů zhutněných strojně</t>
  </si>
  <si>
    <t>-1629568726</t>
  </si>
  <si>
    <t>https://podminky.urs.cz/item/CS_URS_2021_01/171151103</t>
  </si>
  <si>
    <t>418"zasypané koryto"</t>
  </si>
  <si>
    <t>33"tůň č.2"</t>
  </si>
  <si>
    <t>24"tůň č.3"</t>
  </si>
  <si>
    <t>11"tůň č.5"</t>
  </si>
  <si>
    <t>37"tůň č.7"</t>
  </si>
  <si>
    <t>11</t>
  </si>
  <si>
    <t>174151101</t>
  </si>
  <si>
    <t>Zásyp jam, šachet rýh nebo kolem objektů sypaninou se zhutněním</t>
  </si>
  <si>
    <t>-1599108158</t>
  </si>
  <si>
    <t>https://podminky.urs.cz/item/CS_URS_2021_01/174151101</t>
  </si>
  <si>
    <t>(5,9+5,2)*2"zatěsnění toku jílovou zeminou"</t>
  </si>
  <si>
    <t>12</t>
  </si>
  <si>
    <t>M</t>
  </si>
  <si>
    <t>10364100R</t>
  </si>
  <si>
    <t xml:space="preserve">zemina pro terénní úpravy - jílová </t>
  </si>
  <si>
    <t>t</t>
  </si>
  <si>
    <t>409977863</t>
  </si>
  <si>
    <t>22,2*2 'Přepočtené koeficientem množství</t>
  </si>
  <si>
    <t>13</t>
  </si>
  <si>
    <t>181351113</t>
  </si>
  <si>
    <t>Rozprostření ornice tl vrstvy do 200 mm pl přes 500 m2 v rovině nebo ve svahu do 1:5 strojně</t>
  </si>
  <si>
    <t>684900121</t>
  </si>
  <si>
    <t>https://podminky.urs.cz/item/CS_URS_2021_01/181351113</t>
  </si>
  <si>
    <t>3950"modelace nivy"</t>
  </si>
  <si>
    <t>14</t>
  </si>
  <si>
    <t>181351115</t>
  </si>
  <si>
    <t>Rozprostření ornice tl vrstvy do 300 mm pl přes 500 m2 v rovině nebo ve svahu do 1:5 strojně</t>
  </si>
  <si>
    <t>1735505208</t>
  </si>
  <si>
    <t>https://podminky.urs.cz/item/CS_URS_2021_01/181351115</t>
  </si>
  <si>
    <t>3605"zasypané koryto"</t>
  </si>
  <si>
    <t>471"val A s průlehem"</t>
  </si>
  <si>
    <t>181451121</t>
  </si>
  <si>
    <t>Založení lučního trávníku výsevem plochy přes 1000 m2 v rovině a ve svahu do 1:5</t>
  </si>
  <si>
    <t>-771028570</t>
  </si>
  <si>
    <t>https://podminky.urs.cz/item/CS_URS_2021_01/181451121</t>
  </si>
  <si>
    <t>osevní množství 150 kg/ha</t>
  </si>
  <si>
    <t>27041"revitalizovaná niva"</t>
  </si>
  <si>
    <t>942"val A s průlehem"</t>
  </si>
  <si>
    <t>16</t>
  </si>
  <si>
    <t>00572100R</t>
  </si>
  <si>
    <t>speciální travní směs</t>
  </si>
  <si>
    <t>kg</t>
  </si>
  <si>
    <t>-1445966895</t>
  </si>
  <si>
    <t>27983*0,015 'Přepočtené koeficientem množství</t>
  </si>
  <si>
    <t>17</t>
  </si>
  <si>
    <t>181451122</t>
  </si>
  <si>
    <t>Založení lučního trávníku výsevem plochy přes 1000 m2 ve svahu do 1:2</t>
  </si>
  <si>
    <t>350901566</t>
  </si>
  <si>
    <t>https://podminky.urs.cz/item/CS_URS_2021_01/181451122</t>
  </si>
  <si>
    <t>1179"val A s průlehem, osevní množství 150 kg/ha"</t>
  </si>
  <si>
    <t>18</t>
  </si>
  <si>
    <t>-578929763</t>
  </si>
  <si>
    <t>1179*0,015 'Přepočtené koeficientem množství</t>
  </si>
  <si>
    <t>19</t>
  </si>
  <si>
    <t>181951111</t>
  </si>
  <si>
    <t>Úprava pláně v hornině třídy těžitelnosti I, skupiny 1 až 3 bez zhutnění strojně</t>
  </si>
  <si>
    <t>-2044996621</t>
  </si>
  <si>
    <t>https://podminky.urs.cz/item/CS_URS_2021_01/181951111</t>
  </si>
  <si>
    <t>3344"revitalizovaný tok"</t>
  </si>
  <si>
    <t>158,5"tůň č.1"</t>
  </si>
  <si>
    <t>650,3"tůň č.2"</t>
  </si>
  <si>
    <t>394,7"tůň č.3"</t>
  </si>
  <si>
    <t>96,7"tůň č.4"</t>
  </si>
  <si>
    <t>313,4"tůň č.5"</t>
  </si>
  <si>
    <t>779,6"tůň č.6"</t>
  </si>
  <si>
    <t>336,1"tůň č.7"</t>
  </si>
  <si>
    <t>20</t>
  </si>
  <si>
    <t>181951112</t>
  </si>
  <si>
    <t>Úprava pláně v hornině třídy těžitelnosti I, skupiny 1 až 3 se zhutněním strojně</t>
  </si>
  <si>
    <t>1891208619</t>
  </si>
  <si>
    <t>https://podminky.urs.cz/item/CS_URS_2021_01/181951112</t>
  </si>
  <si>
    <t>246"tůň č.2"</t>
  </si>
  <si>
    <t>98"tůň č.3"</t>
  </si>
  <si>
    <t>56"tůň č.5"</t>
  </si>
  <si>
    <t>225"tůň č.7"</t>
  </si>
  <si>
    <t>182151111</t>
  </si>
  <si>
    <t>Svahování v zářezech v hornině třídy těžitelnosti I, skupiny 1 až 3 strojně</t>
  </si>
  <si>
    <t>-1146843839</t>
  </si>
  <si>
    <t>https://podminky.urs.cz/item/CS_URS_2021_01/182151111</t>
  </si>
  <si>
    <t>573"val A s průlehem"</t>
  </si>
  <si>
    <t>116,1"tůň č.1"</t>
  </si>
  <si>
    <t>223,7"tůň č.2"</t>
  </si>
  <si>
    <t>243,4"tůň č.3"</t>
  </si>
  <si>
    <t>123,5"tůň č.4"</t>
  </si>
  <si>
    <t>79,9"tůň č.5"</t>
  </si>
  <si>
    <t>140,1"tůň č.6"</t>
  </si>
  <si>
    <t>291,5"tůň č.7"</t>
  </si>
  <si>
    <t>22</t>
  </si>
  <si>
    <t>182251101</t>
  </si>
  <si>
    <t>Svahování násypů strojně</t>
  </si>
  <si>
    <t>254489451</t>
  </si>
  <si>
    <t>https://podminky.urs.cz/item/CS_URS_2021_01/182251101</t>
  </si>
  <si>
    <t>714"val A s průlehem"</t>
  </si>
  <si>
    <t>28,3"tůň č.5"</t>
  </si>
  <si>
    <t>67"tůň č.7"</t>
  </si>
  <si>
    <t>23</t>
  </si>
  <si>
    <t>182351135</t>
  </si>
  <si>
    <t>Rozprostření ornice pl přes 500 m2 ve svahu přes 1:5 tl vrstvy do 300 mm strojně</t>
  </si>
  <si>
    <t>-1948736990</t>
  </si>
  <si>
    <t>https://podminky.urs.cz/item/CS_URS_2021_01/182351135</t>
  </si>
  <si>
    <t>24</t>
  </si>
  <si>
    <t>183403152</t>
  </si>
  <si>
    <t>Obdělání půdy vláčením v rovině a svahu do 1:5</t>
  </si>
  <si>
    <t>-1249230263</t>
  </si>
  <si>
    <t>https://podminky.urs.cz/item/CS_URS_2021_01/183403152</t>
  </si>
  <si>
    <t>27041"plocha nivy"</t>
  </si>
  <si>
    <t>Zakládání</t>
  </si>
  <si>
    <t>25</t>
  </si>
  <si>
    <t>212752402</t>
  </si>
  <si>
    <t>Trativod z drenážních trubek korugovaných PE-HD SN 8 perforace 360° včetně lože otevřený výkop DN 150 pro liniové stavby</t>
  </si>
  <si>
    <t>m</t>
  </si>
  <si>
    <t>-959810006</t>
  </si>
  <si>
    <t>https://podminky.urs.cz/item/CS_URS_2021_01/212752402</t>
  </si>
  <si>
    <t>2*4"Propojení vsunutým potrubím DN 150, dl. 2,0 m - 4ks"</t>
  </si>
  <si>
    <t>26</t>
  </si>
  <si>
    <t>214500211</t>
  </si>
  <si>
    <t>Zřízení výplně rýh s drenážním potrubím do DN 200 štěrkopískem v do 550 mm</t>
  </si>
  <si>
    <t>-436402607</t>
  </si>
  <si>
    <t>https://podminky.urs.cz/item/CS_URS_2021_01/214500211</t>
  </si>
  <si>
    <t>2*4"Perforované potrubí DN 150, dl. 2,0 m - 4 ks"</t>
  </si>
  <si>
    <t>27</t>
  </si>
  <si>
    <t>58343959</t>
  </si>
  <si>
    <t>kamenivo drcené hrubé frakce 32/63</t>
  </si>
  <si>
    <t>598690341</t>
  </si>
  <si>
    <t>4*0,8*2</t>
  </si>
  <si>
    <t>Svislé a kompletní konstrukce</t>
  </si>
  <si>
    <t>28</t>
  </si>
  <si>
    <t>348951240</t>
  </si>
  <si>
    <t>Oplocení kultur v 1,5 m s 5 až 7 řadami ocelového drátu</t>
  </si>
  <si>
    <t>-791202918</t>
  </si>
  <si>
    <t>https://podminky.urs.cz/item/CS_URS_2021_01/348951240</t>
  </si>
  <si>
    <t>830"obnova původního oplocení pastvy"</t>
  </si>
  <si>
    <t>Vodorovné konstrukce</t>
  </si>
  <si>
    <t>29</t>
  </si>
  <si>
    <t>461211711</t>
  </si>
  <si>
    <t>Patka z lomového kamene pro dlažbu na sucho bez výplně spár</t>
  </si>
  <si>
    <t>-1841974989</t>
  </si>
  <si>
    <t>https://podminky.urs.cz/item/CS_URS_2021_01/461211711</t>
  </si>
  <si>
    <t>výkres č. 01.13</t>
  </si>
  <si>
    <t>Opevněnění koryta, kámen hm. 100-200 kg</t>
  </si>
  <si>
    <t>(5,6+14,8+3,8)*0,4*0,4</t>
  </si>
  <si>
    <t>30</t>
  </si>
  <si>
    <t>462512270</t>
  </si>
  <si>
    <t>Zához z lomového kamene s proštěrkováním z terénu hmotnost do 200 kg</t>
  </si>
  <si>
    <t>-2025645447</t>
  </si>
  <si>
    <t>https://podminky.urs.cz/item/CS_URS_2021_01/462512270</t>
  </si>
  <si>
    <t>výkres č. 01.4</t>
  </si>
  <si>
    <t>(94*1,35*1+7,6*1,35+3*1,35)*0,2"balvanitý skluz, přechodové úseky, hm. kamene 5-15 kg"</t>
  </si>
  <si>
    <t>31</t>
  </si>
  <si>
    <t>463211151</t>
  </si>
  <si>
    <t>Rovnanina objemu přes 3 m3 z lomového kamene tříděného hmotnosti do 80 kg s urovnáním líce</t>
  </si>
  <si>
    <t>-1703471628</t>
  </si>
  <si>
    <t>https://podminky.urs.cz/item/CS_URS_2021_01/463211151</t>
  </si>
  <si>
    <t>Opevněnění koryta, kámen hm. 50-80 kg</t>
  </si>
  <si>
    <t>(10,8+28,7+22,7)*0,3</t>
  </si>
  <si>
    <t>Trubní vedení</t>
  </si>
  <si>
    <t>32</t>
  </si>
  <si>
    <t>810441811</t>
  </si>
  <si>
    <t>Bourání stávajícího potrubí z betonu DN přes 400 do 600</t>
  </si>
  <si>
    <t>-1907352841</t>
  </si>
  <si>
    <t>https://podminky.urs.cz/item/CS_URS_2021_01/810441811</t>
  </si>
  <si>
    <t>3"potrubí DN 500"</t>
  </si>
  <si>
    <t>33</t>
  </si>
  <si>
    <t>810491811</t>
  </si>
  <si>
    <t>Bourání stávajícího potrubí z betonu DN přes 800 do 1000</t>
  </si>
  <si>
    <t>342193315</t>
  </si>
  <si>
    <t>https://podminky.urs.cz/item/CS_URS_2021_01/810491811</t>
  </si>
  <si>
    <t>4*1"odstranění nadzemní části šachty - skruže 4 ks, dl. 1,0m"</t>
  </si>
  <si>
    <t>34</t>
  </si>
  <si>
    <t>830361811</t>
  </si>
  <si>
    <t>Bourání stávajícího kameninového potrubí DN přes 150 do 250</t>
  </si>
  <si>
    <t>1768593312</t>
  </si>
  <si>
    <t>https://podminky.urs.cz/item/CS_URS_2021_01/830361811</t>
  </si>
  <si>
    <t>20+35+40+25+40+40+30+15+25+10"drenážní potrubí DN 200 - nutnost počítat s vybráním potrubí z výkopku a separaci materiálu před odvozem na skládku"</t>
  </si>
  <si>
    <t>35</t>
  </si>
  <si>
    <t>836357211R</t>
  </si>
  <si>
    <t>Přeložení potrubí z drenážních trubek DN 250</t>
  </si>
  <si>
    <t>-1130034001</t>
  </si>
  <si>
    <t>140"hlavníky"</t>
  </si>
  <si>
    <t>36</t>
  </si>
  <si>
    <t>R02</t>
  </si>
  <si>
    <t>Přerušení drenážního systému</t>
  </si>
  <si>
    <t>soubor</t>
  </si>
  <si>
    <t>1766248711</t>
  </si>
  <si>
    <t>Ostatní konstrukce a práce, bourání</t>
  </si>
  <si>
    <t>37</t>
  </si>
  <si>
    <t>919726123</t>
  </si>
  <si>
    <t>Geotextilie pro ochranu, separaci a filtraci netkaná měrná hmotnost do 500 g/m2</t>
  </si>
  <si>
    <t>-1469407637</t>
  </si>
  <si>
    <t>https://podminky.urs.cz/item/CS_URS_2021_01/919726123</t>
  </si>
  <si>
    <t>geotextílie 400 g/m2</t>
  </si>
  <si>
    <t>(5,2+5,9)*6,2*1,1"+10% překrytí - zatěsnění toku - výkres č. 01.13"</t>
  </si>
  <si>
    <t>1*4"překrytí drenážní šachty - 4 ks, 1m2 "</t>
  </si>
  <si>
    <t>38</t>
  </si>
  <si>
    <t>938907141</t>
  </si>
  <si>
    <t>Odstranění nánosu z drenážních šachtic hl do 2 m</t>
  </si>
  <si>
    <t>1815304832</t>
  </si>
  <si>
    <t>https://podminky.urs.cz/item/CS_URS_2021_01/938907141</t>
  </si>
  <si>
    <t>0,2*4"vyčištění drenážní šachty 4 ks"</t>
  </si>
  <si>
    <t>39</t>
  </si>
  <si>
    <t>966071821R</t>
  </si>
  <si>
    <t>Rozebrání stávajícího oplocení, dřevěné popř. ocelové sloupky v.1,0-1,5 m zaražené do země s nataženým drátem (zemědělské oplocení pastvy pro dobytek)</t>
  </si>
  <si>
    <t>-1231281143</t>
  </si>
  <si>
    <t>830</t>
  </si>
  <si>
    <t>40</t>
  </si>
  <si>
    <t>R01</t>
  </si>
  <si>
    <t>Instalace mrtvého dřeva vč. zemních prací - kompletní položka</t>
  </si>
  <si>
    <t>ks</t>
  </si>
  <si>
    <t>-705666727</t>
  </si>
  <si>
    <t>10"kmeny z kácených stromů pr. 30-40 cm - dl. cca 1-3 m - 1/2 délky kmeny bude zapuštěna do břehu"</t>
  </si>
  <si>
    <t>3"pařezy z pokácených stromů pr. 10-30 cm - umístění pařezu do dolní paty svahu"</t>
  </si>
  <si>
    <t>Příloha č. 01.13</t>
  </si>
  <si>
    <t>997</t>
  </si>
  <si>
    <t>Přesun sutě</t>
  </si>
  <si>
    <t>41</t>
  </si>
  <si>
    <t>997013631</t>
  </si>
  <si>
    <t>Poplatek za uložení na skládce (skládkovné) stavebního odpadu směsného kód odpadu 17 09 04</t>
  </si>
  <si>
    <t>-919150182</t>
  </si>
  <si>
    <t>https://podminky.urs.cz/item/CS_URS_2021_01/997013631</t>
  </si>
  <si>
    <t>28,650+45,6*1,8</t>
  </si>
  <si>
    <t>42</t>
  </si>
  <si>
    <t>997321511</t>
  </si>
  <si>
    <t>Vodorovná doprava suti a vybouraných hmot po suchu do 1 km</t>
  </si>
  <si>
    <t>1011996755</t>
  </si>
  <si>
    <t>https://podminky.urs.cz/item/CS_URS_2021_01/997321511</t>
  </si>
  <si>
    <t>43</t>
  </si>
  <si>
    <t>997321519</t>
  </si>
  <si>
    <t>Příplatek ZKD 1 km vodorovné dopravy suti a vybouraných hmot po suchu</t>
  </si>
  <si>
    <t>1325813549</t>
  </si>
  <si>
    <t>https://podminky.urs.cz/item/CS_URS_2021_01/997321519</t>
  </si>
  <si>
    <t>(28,650+45,6*1,8)*24"odvoz na skládku 25 km"</t>
  </si>
  <si>
    <t>44</t>
  </si>
  <si>
    <t>997321611</t>
  </si>
  <si>
    <t>Nakládání nebo překládání suti a vybouraných hmot</t>
  </si>
  <si>
    <t>-1390137506</t>
  </si>
  <si>
    <t>https://podminky.urs.cz/item/CS_URS_2021_01/997321611</t>
  </si>
  <si>
    <t>998</t>
  </si>
  <si>
    <t>Přesun hmot</t>
  </si>
  <si>
    <t>45</t>
  </si>
  <si>
    <t>998332011</t>
  </si>
  <si>
    <t>Přesun hmot pro úpravy vodních toků a kanály</t>
  </si>
  <si>
    <t>-2098319781</t>
  </si>
  <si>
    <t>https://podminky.urs.cz/item/CS_URS_2021_01/998332011</t>
  </si>
  <si>
    <t>SO 02 - Rudoltička ř.km 8,00-8,67</t>
  </si>
  <si>
    <t xml:space="preserve">      2 - Zakládání</t>
  </si>
  <si>
    <t xml:space="preserve">    5 - Komunikace pozemní</t>
  </si>
  <si>
    <t>-593809419</t>
  </si>
  <si>
    <t>4867"vysvahování nivy k revitalizovanému toku"</t>
  </si>
  <si>
    <t>-1720991819</t>
  </si>
  <si>
    <t>1793"revitalizovaný tok"</t>
  </si>
  <si>
    <t>538"tůň T8"</t>
  </si>
  <si>
    <t>122"tůň T9"</t>
  </si>
  <si>
    <t>355,7"tůň T10"</t>
  </si>
  <si>
    <t>174"tůň T11"</t>
  </si>
  <si>
    <t>259"Tůň T 12"</t>
  </si>
  <si>
    <t>850"valy"</t>
  </si>
  <si>
    <t>1736468387</t>
  </si>
  <si>
    <t>1029"revitalizovaný tok"</t>
  </si>
  <si>
    <t>153"tůň T8"</t>
  </si>
  <si>
    <t>20"tůň T9"</t>
  </si>
  <si>
    <t>187"tůň T10"</t>
  </si>
  <si>
    <t>54"tůň T11"</t>
  </si>
  <si>
    <t>68"Tůň T 12"</t>
  </si>
  <si>
    <t>215"brod"</t>
  </si>
  <si>
    <t>162251102</t>
  </si>
  <si>
    <t>Vodorovné přemístění do 50 m výkopku/sypaniny z horniny třídy těžitelnosti I, skupiny 1 až 3</t>
  </si>
  <si>
    <t>736394017</t>
  </si>
  <si>
    <t>https://podminky.urs.cz/item/CS_URS_2021_01/162251102</t>
  </si>
  <si>
    <t>215-41"přesun přebytku podorničí z brodu na SO 02"</t>
  </si>
  <si>
    <t>-1310944897</t>
  </si>
  <si>
    <t>1830"přesun ornice v rámci SO 02"</t>
  </si>
  <si>
    <t>1467776032</t>
  </si>
  <si>
    <t>1726-1429-41"přesun přebyteč.podorničí k SO 04"</t>
  </si>
  <si>
    <t>462917650</t>
  </si>
  <si>
    <t>18,2"dovoz jílové zeminy na zatěsnění toku"</t>
  </si>
  <si>
    <t>-1899334895</t>
  </si>
  <si>
    <t>1670"zasypané koryto s valem"</t>
  </si>
  <si>
    <t>26"val B s průlehem"</t>
  </si>
  <si>
    <t>323"val C s průlehem"</t>
  </si>
  <si>
    <t>215+41"přesun podorničí z brodu"</t>
  </si>
  <si>
    <t>309141164</t>
  </si>
  <si>
    <t>1383"zasypané koryto"</t>
  </si>
  <si>
    <t>3"tůň T8"</t>
  </si>
  <si>
    <t>43"Tůň T10"</t>
  </si>
  <si>
    <t>510014417</t>
  </si>
  <si>
    <t>D.Technická zpráva, výkres č. 02.10</t>
  </si>
  <si>
    <t>41"brod"</t>
  </si>
  <si>
    <t>-101924167</t>
  </si>
  <si>
    <t>(5,3+3,8)*2"zatěsnění toku jílovou zeminou"</t>
  </si>
  <si>
    <t>10364100</t>
  </si>
  <si>
    <t>-1809868441</t>
  </si>
  <si>
    <t>18,2*2 'Přepočtené koeficientem množství</t>
  </si>
  <si>
    <t>1853011985</t>
  </si>
  <si>
    <t>5860"zasypané koryto"</t>
  </si>
  <si>
    <t>73"val B s průlehem"</t>
  </si>
  <si>
    <t>531"val C s průlehem"</t>
  </si>
  <si>
    <t>792874873</t>
  </si>
  <si>
    <t>25436"revitalizovaná niva"</t>
  </si>
  <si>
    <t>146"val B s průlehem"</t>
  </si>
  <si>
    <t>1062"val C s průlehem"</t>
  </si>
  <si>
    <t>792611314</t>
  </si>
  <si>
    <t>26644*0,015 'Přepočtené koeficientem množství</t>
  </si>
  <si>
    <t>-105442865</t>
  </si>
  <si>
    <t>152"val B s průlehem, osevní množství 150 kg/ha"</t>
  </si>
  <si>
    <t>1104"val C s průlehem, osevní množství 150 kg/ha"</t>
  </si>
  <si>
    <t>892368890</t>
  </si>
  <si>
    <t>1256*0,015 'Přepočtené koeficientem množství</t>
  </si>
  <si>
    <t>641806916</t>
  </si>
  <si>
    <t>8706"niva revitalizovaného toku"</t>
  </si>
  <si>
    <t>268,2"tůň T8"</t>
  </si>
  <si>
    <t>43,5"tůň T9"</t>
  </si>
  <si>
    <t>268,7"tůň T10"</t>
  </si>
  <si>
    <t>61,3"tůň T11"</t>
  </si>
  <si>
    <t>117,1"tůň T12"</t>
  </si>
  <si>
    <t>936942162</t>
  </si>
  <si>
    <t>52"tůň T8"</t>
  </si>
  <si>
    <t>130"tůň T10"</t>
  </si>
  <si>
    <t>42,8"brod"</t>
  </si>
  <si>
    <t>432123279</t>
  </si>
  <si>
    <t>80"val B s průlehem"</t>
  </si>
  <si>
    <t>447"val C s průlehem"</t>
  </si>
  <si>
    <t>267,3"tůň T8"</t>
  </si>
  <si>
    <t>86,4"tůň T9"</t>
  </si>
  <si>
    <t>91,9"tůň T10"</t>
  </si>
  <si>
    <t>124"Tůň T11"</t>
  </si>
  <si>
    <t>156,1"tůň T12"</t>
  </si>
  <si>
    <t>1896627754</t>
  </si>
  <si>
    <t>72"val B s průlehem"</t>
  </si>
  <si>
    <t>657"val C s průlehem"</t>
  </si>
  <si>
    <t>41,6"tůň T8"</t>
  </si>
  <si>
    <t>80,1"tůň T10"</t>
  </si>
  <si>
    <t>1119097775</t>
  </si>
  <si>
    <t>145-73"val B s průlehem"</t>
  </si>
  <si>
    <t>153+357+27+615-531"val C s průlehem"</t>
  </si>
  <si>
    <t>-408310505</t>
  </si>
  <si>
    <t>274322511</t>
  </si>
  <si>
    <t>Základové pasy ze ŽB se zvýšenými nároky na prostředí tř. C 25/30</t>
  </si>
  <si>
    <t>1692518398</t>
  </si>
  <si>
    <t>https://podminky.urs.cz/item/CS_URS_2021_01/274322511</t>
  </si>
  <si>
    <t>příloha č. 02.10 - Brod</t>
  </si>
  <si>
    <t>11,04*0,5"základ čela nátoku"</t>
  </si>
  <si>
    <t>11,04*0,5"základ čela výtoku"</t>
  </si>
  <si>
    <t>0,8*5*0,5*2</t>
  </si>
  <si>
    <t>321213345</t>
  </si>
  <si>
    <t>Zdivo nadzákladové z lomového kamene vodních staveb obkladní s vyspárováním</t>
  </si>
  <si>
    <t>2074906525</t>
  </si>
  <si>
    <t>https://podminky.urs.cz/item/CS_URS_2021_01/321213345</t>
  </si>
  <si>
    <t>(19,44*0,5)+(0,4*0,5*0,1)*20"nátokové čelo"</t>
  </si>
  <si>
    <t>(19,44*0,5)+(0,4*0,5*0,1)*20"výtokové čelo"</t>
  </si>
  <si>
    <t>321351010</t>
  </si>
  <si>
    <t>Bednění konstrukcí vodních staveb rovinné - zřízení</t>
  </si>
  <si>
    <t>1898680837</t>
  </si>
  <si>
    <t>https://podminky.urs.cz/item/CS_URS_2021_01/321351010</t>
  </si>
  <si>
    <t>10"potrubí"</t>
  </si>
  <si>
    <t>4*0,5*4"základy"</t>
  </si>
  <si>
    <t>4*0,8*4"základy prahů"</t>
  </si>
  <si>
    <t>321352010</t>
  </si>
  <si>
    <t>Bednění konstrukcí vodních staveb rovinné - odstranění</t>
  </si>
  <si>
    <t>1460972494</t>
  </si>
  <si>
    <t>https://podminky.urs.cz/item/CS_URS_2021_01/321352010</t>
  </si>
  <si>
    <t>321366111</t>
  </si>
  <si>
    <t>Výztuž železobetonových konstrukcí vodních staveb z oceli 10 505 D do 12 mm</t>
  </si>
  <si>
    <t>-1864195336</t>
  </si>
  <si>
    <t>https://podminky.urs.cz/item/CS_URS_2021_01/321366111</t>
  </si>
  <si>
    <t>4*1,9*0,395/1000"kotvící výztuž pr. 8 mm, dl 1,9 m, 4 ks, hm. 0,395 kg/m"</t>
  </si>
  <si>
    <t>321368211</t>
  </si>
  <si>
    <t>Výztuž železobetonových konstrukcí vodních staveb ze svařovaných sítí</t>
  </si>
  <si>
    <t>539652225</t>
  </si>
  <si>
    <t>https://podminky.urs.cz/item/CS_URS_2021_01/321368211</t>
  </si>
  <si>
    <t>1,96*4"potrubí"</t>
  </si>
  <si>
    <t>10*4"základy"</t>
  </si>
  <si>
    <t>0,7*4,9*4"základy prahů"</t>
  </si>
  <si>
    <t>16*4"podklad pod dlažbu"</t>
  </si>
  <si>
    <t>125,56*5,4/1000"5,4 kg/m2"</t>
  </si>
  <si>
    <t>451315117</t>
  </si>
  <si>
    <t>Podkladní nebo výplňová vrstva z betonu C 25/30 tl do 100 mm</t>
  </si>
  <si>
    <t>466213358</t>
  </si>
  <si>
    <t>https://podminky.urs.cz/item/CS_URS_2021_01/451315117</t>
  </si>
  <si>
    <t>příloha č. 02.10</t>
  </si>
  <si>
    <t>1,1*4"podkladní beton"</t>
  </si>
  <si>
    <t>451316113</t>
  </si>
  <si>
    <t>Podklad pod dlažbu z betonu prostého se zvýšenými nároky na prostředí C 25/30 tl přes 150 do 200 mm</t>
  </si>
  <si>
    <t>1827436946</t>
  </si>
  <si>
    <t>https://podminky.urs.cz/item/CS_URS_2021_01/451316113</t>
  </si>
  <si>
    <t>16*4</t>
  </si>
  <si>
    <t>451571223</t>
  </si>
  <si>
    <t>Podklad pod dlažbu ze štěrkopísku tl nad 150 do 200 mm</t>
  </si>
  <si>
    <t>-131527690</t>
  </si>
  <si>
    <t>https://podminky.urs.cz/item/CS_URS_2021_01/451571223</t>
  </si>
  <si>
    <t>64"frakce kameniva 0-63 mm"</t>
  </si>
  <si>
    <t>452921111</t>
  </si>
  <si>
    <t>Osazení zajišťovacích prahů z prefabrikovaných dílců hmotnosti do 200 kg</t>
  </si>
  <si>
    <t>kus</t>
  </si>
  <si>
    <t>-1008772416</t>
  </si>
  <si>
    <t>https://podminky.urs.cz/item/CS_URS_2021_01/452921111</t>
  </si>
  <si>
    <t>Podkladní práh - typové označení IZX 12/80 pro trouby DN 500 a 600</t>
  </si>
  <si>
    <t>-1110615370</t>
  </si>
  <si>
    <t>359853276</t>
  </si>
  <si>
    <t>D.Technická zpráva, výkres 01.13</t>
  </si>
  <si>
    <t>(5,1*2+3,9*2)*0,4*0,4</t>
  </si>
  <si>
    <t>-35437336</t>
  </si>
  <si>
    <t>Brod, příloha č. 02.10, hm. kamene 50-80 kg</t>
  </si>
  <si>
    <t>16*2*0,3"nátok"</t>
  </si>
  <si>
    <t>16*2*0,3"výtok"</t>
  </si>
  <si>
    <t>výkres č. 02.4</t>
  </si>
  <si>
    <t>(202*1,2*1+1*3*1+2*2*1+1*2,7*1)*0,2"balvanitý skluz, přechodové úseky, hm. kamene 5-15 kg"</t>
  </si>
  <si>
    <t>výkres č.02.10 Brod</t>
  </si>
  <si>
    <t>9,6+9,6"dopojení komunikace"</t>
  </si>
  <si>
    <t>801291790</t>
  </si>
  <si>
    <t>Opevněnění koryta, kámen hm. 50-80 kg, tl. 30 cm</t>
  </si>
  <si>
    <t>(20,8+8,7)*0,3</t>
  </si>
  <si>
    <t>465513127</t>
  </si>
  <si>
    <t>Dlažba z lomového kamene na cementovou maltu s vyspárováním tl 200 mm</t>
  </si>
  <si>
    <t>-1149256272</t>
  </si>
  <si>
    <t>https://podminky.urs.cz/item/CS_URS_2021_01/465513127</t>
  </si>
  <si>
    <t>Komunikace pozemní</t>
  </si>
  <si>
    <t>564761111</t>
  </si>
  <si>
    <t>Podklad z kameniva hrubého drceného vel. 32-63 mm tl 200 mm</t>
  </si>
  <si>
    <t>-227091995</t>
  </si>
  <si>
    <t>https://podminky.urs.cz/item/CS_URS_2021_01/564761111</t>
  </si>
  <si>
    <t>Brod, výkres č. 02.10</t>
  </si>
  <si>
    <t>13,6+22,4"dopojení komunikace"</t>
  </si>
  <si>
    <t>564861111</t>
  </si>
  <si>
    <t>Podklad ze štěrkodrtě ŠD tl 200 mm</t>
  </si>
  <si>
    <t>443413748</t>
  </si>
  <si>
    <t>https://podminky.urs.cz/item/CS_URS_2021_01/564861111</t>
  </si>
  <si>
    <t>13,6+22,4"dopojení komunikace, fr. 0-32 mm"</t>
  </si>
  <si>
    <t>13,6+22,4"dopojení komunikace, fr. 0-63 mm"</t>
  </si>
  <si>
    <t>812422121</t>
  </si>
  <si>
    <t>Montáž potrubí z trub TBH těsněných pryžovými kroužky otevřený výkop sklon do 20 % DN 500</t>
  </si>
  <si>
    <t>900728840</t>
  </si>
  <si>
    <t>https://podminky.urs.cz/item/CS_URS_2021_01/812422121</t>
  </si>
  <si>
    <t>59223022</t>
  </si>
  <si>
    <t>trouba betonová hrdlová DN 500</t>
  </si>
  <si>
    <t>-597906610</t>
  </si>
  <si>
    <t>5*1,01 'Přepočtené koeficientem množství</t>
  </si>
  <si>
    <t>-404093515</t>
  </si>
  <si>
    <t>95"hlavníky"</t>
  </si>
  <si>
    <t>1759882239</t>
  </si>
  <si>
    <t>919535556</t>
  </si>
  <si>
    <t>Obetonování trubního propustku betonem se zvýšenými nároky na prostředí tř. C 25/30</t>
  </si>
  <si>
    <t>-1937005549</t>
  </si>
  <si>
    <t>https://podminky.urs.cz/item/CS_URS_2021_01/919535556</t>
  </si>
  <si>
    <t>0,32*4"obetonování potrubí"</t>
  </si>
  <si>
    <t>46</t>
  </si>
  <si>
    <t>-2143278419</t>
  </si>
  <si>
    <t>(5,3+3,8)*6,2*1,1"+10% překrytí - zatěsnění toku - výkres č. 01.13"</t>
  </si>
  <si>
    <t>16*4*1,1</t>
  </si>
  <si>
    <t>47</t>
  </si>
  <si>
    <t>960211251</t>
  </si>
  <si>
    <t>Bourání vodních staveb zděných z kamene nebo z cihel, z vodní hladiny</t>
  </si>
  <si>
    <t>844071059</t>
  </si>
  <si>
    <t>https://podminky.urs.cz/item/CS_URS_2021_01/960211251</t>
  </si>
  <si>
    <t>příloha č. 02.10"</t>
  </si>
  <si>
    <t>4,5*0,3*1,6*2"čela zděná z LK"</t>
  </si>
  <si>
    <t>48</t>
  </si>
  <si>
    <t>966008114</t>
  </si>
  <si>
    <t>Bourání trubního propustku do DN 1200</t>
  </si>
  <si>
    <t>1885462760</t>
  </si>
  <si>
    <t>https://podminky.urs.cz/item/CS_URS_2021_01/966008114</t>
  </si>
  <si>
    <t>12"demolice stávajícího propustku DN 1000, dl. 12 m"</t>
  </si>
  <si>
    <t>49</t>
  </si>
  <si>
    <t>-885847478</t>
  </si>
  <si>
    <t>8"kmeny z kácených stromů pr. 30-40 cm - dl. cca 1-3 m - 1/2 délky kmeny bude zapuštěna do břehu"</t>
  </si>
  <si>
    <t>50</t>
  </si>
  <si>
    <t>-1159080271</t>
  </si>
  <si>
    <t>51</t>
  </si>
  <si>
    <t>997221571</t>
  </si>
  <si>
    <t>Vodorovná doprava vybouraných hmot do 1 km</t>
  </si>
  <si>
    <t>-1408661020</t>
  </si>
  <si>
    <t>https://podminky.urs.cz/item/CS_URS_2021_01/997221571</t>
  </si>
  <si>
    <t>52</t>
  </si>
  <si>
    <t>997221579</t>
  </si>
  <si>
    <t>Příplatek ZKD 1 km u vodorovné dopravy vybouraných hmot</t>
  </si>
  <si>
    <t>-1815292231</t>
  </si>
  <si>
    <t>https://podminky.urs.cz/item/CS_URS_2021_01/997221579</t>
  </si>
  <si>
    <t>48,168*24</t>
  </si>
  <si>
    <t>53</t>
  </si>
  <si>
    <t>997221612</t>
  </si>
  <si>
    <t>Nakládání vybouraných hmot na dopravní prostředky pro vodorovnou dopravu</t>
  </si>
  <si>
    <t>2042630064</t>
  </si>
  <si>
    <t>https://podminky.urs.cz/item/CS_URS_2021_01/997221612</t>
  </si>
  <si>
    <t>54</t>
  </si>
  <si>
    <t>1577564098</t>
  </si>
  <si>
    <t>SO 03 - Rudoltička ř.km 8,67-8,87</t>
  </si>
  <si>
    <t>175831434</t>
  </si>
  <si>
    <t>2980"niva revitaizovaného toku"</t>
  </si>
  <si>
    <t>-1668663400</t>
  </si>
  <si>
    <t>494"revitalizovaný tok"</t>
  </si>
  <si>
    <t>511"tůň T13"</t>
  </si>
  <si>
    <t>291"tůň T14"</t>
  </si>
  <si>
    <t>145"tůň T15"</t>
  </si>
  <si>
    <t>87"tůň T16"</t>
  </si>
  <si>
    <t>105"tůň T17"</t>
  </si>
  <si>
    <t>114"tůň T18"</t>
  </si>
  <si>
    <t>1000"tůň T19"</t>
  </si>
  <si>
    <t>753"tůň T20"</t>
  </si>
  <si>
    <t>280"val"</t>
  </si>
  <si>
    <t>-477314784</t>
  </si>
  <si>
    <t>246"revitalizovaný tok"</t>
  </si>
  <si>
    <t>217"tůň T13"</t>
  </si>
  <si>
    <t>203"tůň T14"</t>
  </si>
  <si>
    <t>65"tůň T15"</t>
  </si>
  <si>
    <t>9"tůň T16"</t>
  </si>
  <si>
    <t>21"tůň T17"</t>
  </si>
  <si>
    <t>4"tůň T18"</t>
  </si>
  <si>
    <t>323"tůň T19"</t>
  </si>
  <si>
    <t>497"tůň T20"</t>
  </si>
  <si>
    <t>-870644205</t>
  </si>
  <si>
    <t>592"vodorovný přesun ornice na SO 03"</t>
  </si>
  <si>
    <t>187114197</t>
  </si>
  <si>
    <t>224"odvoz přebytečného podorničí z tůně T20 na SO 05"</t>
  </si>
  <si>
    <t>220"odvoz ornice z tůně T20 na SO 05"</t>
  </si>
  <si>
    <t>682"odvoz přebytečného podorničí na SO 04"</t>
  </si>
  <si>
    <t>400"odvoz přebytku ornice na SO 04"</t>
  </si>
  <si>
    <t>189"odvoz ornice z tůně T19 na SO 02"</t>
  </si>
  <si>
    <t>928125905</t>
  </si>
  <si>
    <t>21"dovoz jílové zeminy na zatěsnění toku"</t>
  </si>
  <si>
    <t>1636149615</t>
  </si>
  <si>
    <t>592"přesun ornice na SO 03"</t>
  </si>
  <si>
    <t>1585-679"odvoz přebytečného podorničí"</t>
  </si>
  <si>
    <t>422468354</t>
  </si>
  <si>
    <t>412"zasypané koryto"</t>
  </si>
  <si>
    <t>18"tůň T13"</t>
  </si>
  <si>
    <t>35"tůň T14"</t>
  </si>
  <si>
    <t>13"tůň T15"</t>
  </si>
  <si>
    <t>201"tůň T19"</t>
  </si>
  <si>
    <t>-1159090805</t>
  </si>
  <si>
    <t>(5,3+5,2)*2"zatěsnění toku jílovou zeminou"</t>
  </si>
  <si>
    <t>-293339560</t>
  </si>
  <si>
    <t>21*2 'Přepočtené koeficientem množství</t>
  </si>
  <si>
    <t>-543604135</t>
  </si>
  <si>
    <t>840"modelace nivy"</t>
  </si>
  <si>
    <t>-2131672370</t>
  </si>
  <si>
    <t>1730"zasypané koryto"</t>
  </si>
  <si>
    <t>97"val A"</t>
  </si>
  <si>
    <t>320"tůň T19"</t>
  </si>
  <si>
    <t>221373468</t>
  </si>
  <si>
    <t>6557"revitalizovaná niva"</t>
  </si>
  <si>
    <t>97"val B s průlehem"</t>
  </si>
  <si>
    <t>646223673</t>
  </si>
  <si>
    <t>6654*0,015 'Přepočtené koeficientem množství</t>
  </si>
  <si>
    <t>181411122</t>
  </si>
  <si>
    <t>Založení lučního trávníku výsevem plochy do 1000 m2 ve svahu do 1:2</t>
  </si>
  <si>
    <t>472682219</t>
  </si>
  <si>
    <t>https://podminky.urs.cz/item/CS_URS_2021_01/181411122</t>
  </si>
  <si>
    <t>146"val A"</t>
  </si>
  <si>
    <t>4834391</t>
  </si>
  <si>
    <t>146*0,015 'Přepočtené koeficientem množství</t>
  </si>
  <si>
    <t>1784622279</t>
  </si>
  <si>
    <t>357,8"tůň T13"</t>
  </si>
  <si>
    <t>56,4"tůň T14"</t>
  </si>
  <si>
    <t>47,8"tůň T15"</t>
  </si>
  <si>
    <t>26"tůň T16"</t>
  </si>
  <si>
    <t>13,7"tůň T17"</t>
  </si>
  <si>
    <t>64,8"tůň T18"</t>
  </si>
  <si>
    <t>1056,8"tůň T19"</t>
  </si>
  <si>
    <t>227,5"tůň T20"</t>
  </si>
  <si>
    <t>3247"niva revitaliz.toku"</t>
  </si>
  <si>
    <t>7641</t>
  </si>
  <si>
    <t>53"tůň T14"</t>
  </si>
  <si>
    <t>290"tůň T19"</t>
  </si>
  <si>
    <t>-30847379</t>
  </si>
  <si>
    <t>218,2"tůň T13"</t>
  </si>
  <si>
    <t>239,4"tůň T14"</t>
  </si>
  <si>
    <t>129,4"tůň T15"</t>
  </si>
  <si>
    <t>67,1"tůň T16"</t>
  </si>
  <si>
    <t>100,4"tůň T17"</t>
  </si>
  <si>
    <t>54,1"tůň T18"</t>
  </si>
  <si>
    <t>97"tůň T19"</t>
  </si>
  <si>
    <t>558,3"tůň T20"</t>
  </si>
  <si>
    <t>451039879</t>
  </si>
  <si>
    <t>72,4"tůň T13"</t>
  </si>
  <si>
    <t>95,7"tůň T14"</t>
  </si>
  <si>
    <t>66,7"tůň T15"</t>
  </si>
  <si>
    <t>32,3"tůň T19"</t>
  </si>
  <si>
    <t>-466097681</t>
  </si>
  <si>
    <t>1277183500</t>
  </si>
  <si>
    <t>2083584535</t>
  </si>
  <si>
    <t>(5,3+4,1)*0,4*0,4</t>
  </si>
  <si>
    <t>-1211232747</t>
  </si>
  <si>
    <t>výkres č. 03.4</t>
  </si>
  <si>
    <t>(42*1,2*0,9)*0,2"balvanitý skluz, přechodové úseky, hm. kamene 5-15 kg"</t>
  </si>
  <si>
    <t>-669106534</t>
  </si>
  <si>
    <t>(10,8+12)*0,3</t>
  </si>
  <si>
    <t>1833758730</t>
  </si>
  <si>
    <t>80"hlavníky"</t>
  </si>
  <si>
    <t>-923973430</t>
  </si>
  <si>
    <t>386268888</t>
  </si>
  <si>
    <t>(5,2+5,3)*6,2*1,1"+10% překrytí - zatěsnění toku - výkres č. 01.13"</t>
  </si>
  <si>
    <t>960111221</t>
  </si>
  <si>
    <t>Bourání vodních staveb z dílců prefabrikovaných betonových a železobetonových, z vodní hladiny</t>
  </si>
  <si>
    <t>-1013890736</t>
  </si>
  <si>
    <t>https://podminky.urs.cz/item/CS_URS_2021_01/960111221</t>
  </si>
  <si>
    <t>100*0,5*0,15"žlabovky - 50 m, 100 ks"</t>
  </si>
  <si>
    <t>71787300</t>
  </si>
  <si>
    <t>3"kmeny z kácených stromů pr. 30-40 cm - dl. cca 1-3 m - 1/2 délky kmeny bude zapuštěna do břehu"</t>
  </si>
  <si>
    <t>-328910808</t>
  </si>
  <si>
    <t>18,353</t>
  </si>
  <si>
    <t>-480895567</t>
  </si>
  <si>
    <t>-371235849</t>
  </si>
  <si>
    <t>18,353*24"předpoklad odvoz na skládku vzd. 25 km"</t>
  </si>
  <si>
    <t>1956647490</t>
  </si>
  <si>
    <t>722685718</t>
  </si>
  <si>
    <t>SO 04 - Pravostranný přítok 1, ř.km 0,00-0,84</t>
  </si>
  <si>
    <t>-573823388</t>
  </si>
  <si>
    <t>7033"niva revitalizovaného toku"</t>
  </si>
  <si>
    <t>-953056579</t>
  </si>
  <si>
    <t>1211"revitalizovaný tok"</t>
  </si>
  <si>
    <t>382"tůň T21"</t>
  </si>
  <si>
    <t>167"Tůň T22"</t>
  </si>
  <si>
    <t>77"Tůň T23"</t>
  </si>
  <si>
    <t>250"val D s průlehem"</t>
  </si>
  <si>
    <t>124253101</t>
  </si>
  <si>
    <t>Vykopávky pro koryta vodotečí v hornině třídy těžitelnosti I, skupiny 3 objem do 1000 m3 strojně</t>
  </si>
  <si>
    <t>1938328034</t>
  </si>
  <si>
    <t>https://podminky.urs.cz/item/CS_URS_2021_01/124253101</t>
  </si>
  <si>
    <t>230"revitalizovaný tok"</t>
  </si>
  <si>
    <t>155"tůň T21"</t>
  </si>
  <si>
    <t>64"Tůň T22"</t>
  </si>
  <si>
    <t>70"Tůň T23"</t>
  </si>
  <si>
    <t>69"brod"</t>
  </si>
  <si>
    <t>871563587</t>
  </si>
  <si>
    <t>69-14"přesun přebytku podorničí na SO 04"</t>
  </si>
  <si>
    <t>-111315676</t>
  </si>
  <si>
    <t>Přesun ornice na SO 04</t>
  </si>
  <si>
    <t>115+50+23</t>
  </si>
  <si>
    <t>1089755943</t>
  </si>
  <si>
    <t>230+155+64+70+69"přesun podorničí z toku a z tůní"</t>
  </si>
  <si>
    <t>69+14"přesun podorničí z brodu"</t>
  </si>
  <si>
    <t>115+50+23"přesun ornice na SO 04"</t>
  </si>
  <si>
    <t>(7,5+5,7)*2"zajílování koryta"</t>
  </si>
  <si>
    <t>0,79*3*2"utěsnění potrubí DN 100 jílovou zeminou"</t>
  </si>
  <si>
    <t>2004383717</t>
  </si>
  <si>
    <t>D.Technická zpráva - dovoz jílové zeminy</t>
  </si>
  <si>
    <t>791993101</t>
  </si>
  <si>
    <t>2421"zasypané koryto"</t>
  </si>
  <si>
    <t>15"Tůň T22"</t>
  </si>
  <si>
    <t>10"Tůň T23"</t>
  </si>
  <si>
    <t>1120489756</t>
  </si>
  <si>
    <t>14"brod"</t>
  </si>
  <si>
    <t xml:space="preserve">zemina pro terénní úpravy - jílová zemina </t>
  </si>
  <si>
    <t>1422747778</t>
  </si>
  <si>
    <t>0,79*3*1*2"utěsnění potrubí DN 100 jílovou zeminou"</t>
  </si>
  <si>
    <t>31,14*2 'Přepočtené koeficientem množství</t>
  </si>
  <si>
    <t>-2045803323</t>
  </si>
  <si>
    <t>5110"zasypané koryto"</t>
  </si>
  <si>
    <t>88"val B"</t>
  </si>
  <si>
    <t>150"val C"</t>
  </si>
  <si>
    <t>1186"val D"</t>
  </si>
  <si>
    <t>423"val E"</t>
  </si>
  <si>
    <t>115"val D s průlehem"</t>
  </si>
  <si>
    <t>-758426064</t>
  </si>
  <si>
    <t>16782"revitalizovaná niva"</t>
  </si>
  <si>
    <t>1962"valy"</t>
  </si>
  <si>
    <t>-622986925</t>
  </si>
  <si>
    <t>18744*0,015 'Přepočtené koeficientem množství</t>
  </si>
  <si>
    <t>-1745830806</t>
  </si>
  <si>
    <t>1341"valy, osevní množství 150 kg/ha"</t>
  </si>
  <si>
    <t>-856226222</t>
  </si>
  <si>
    <t>1341*0,015 'Přepočtené koeficientem množství</t>
  </si>
  <si>
    <t>154419576</t>
  </si>
  <si>
    <t>6049"revitalizovaný tok - niva"</t>
  </si>
  <si>
    <t>209,2"tůň T21"</t>
  </si>
  <si>
    <t>126,6"Tůň T22"</t>
  </si>
  <si>
    <t>32,7"Tůň T23"</t>
  </si>
  <si>
    <t>-2074436357</t>
  </si>
  <si>
    <t>-1288085990</t>
  </si>
  <si>
    <t>80"val D s průlehem"</t>
  </si>
  <si>
    <t>172,8"tůň T21"</t>
  </si>
  <si>
    <t>128,5"tůň T22"</t>
  </si>
  <si>
    <t>86,9"tůň T23"</t>
  </si>
  <si>
    <t>-641780588</t>
  </si>
  <si>
    <t>1341"valy"</t>
  </si>
  <si>
    <t>63,4"tůň T22"</t>
  </si>
  <si>
    <t>98,2"tůň T23"</t>
  </si>
  <si>
    <t>-484016443</t>
  </si>
  <si>
    <t>130"val B"</t>
  </si>
  <si>
    <t>200"val C"</t>
  </si>
  <si>
    <t>216"val D"</t>
  </si>
  <si>
    <t>612"val E"</t>
  </si>
  <si>
    <t>183"val D s průlehem"</t>
  </si>
  <si>
    <t>-1561788116</t>
  </si>
  <si>
    <t>14782"revitalizovaná niva"</t>
  </si>
  <si>
    <t>-58432694</t>
  </si>
  <si>
    <t>příloha č. 04.08 - Brod</t>
  </si>
  <si>
    <t>7,72*0,5"základ čela nátoku"</t>
  </si>
  <si>
    <t>7,72*0,5"základ čela výtoku"</t>
  </si>
  <si>
    <t>0,8*5*0,5*2"základ prahů"</t>
  </si>
  <si>
    <t>-50500821</t>
  </si>
  <si>
    <t>(12,1*0,5)+(0,4*0,5*0,1)*14"nátokové čelo"</t>
  </si>
  <si>
    <t>(12.1*0,5)+(0,4*0,5*0,1)*14"výtokové čelo"</t>
  </si>
  <si>
    <t>1592037355</t>
  </si>
  <si>
    <t>1181708698</t>
  </si>
  <si>
    <t>571952946</t>
  </si>
  <si>
    <t>-1374614693</t>
  </si>
  <si>
    <t>7,5*4"základy"</t>
  </si>
  <si>
    <t>9,6*4"podklad pod dlažbu"</t>
  </si>
  <si>
    <t>89,96*5,4/1000"5,4 kg/m2"</t>
  </si>
  <si>
    <t>-386738440</t>
  </si>
  <si>
    <t>příloha č. 04.08</t>
  </si>
  <si>
    <t>-1920470642</t>
  </si>
  <si>
    <t>9,6*4</t>
  </si>
  <si>
    <t>1628704688</t>
  </si>
  <si>
    <t>9,6*4"frakce kameniva 0-63 mm"</t>
  </si>
  <si>
    <t>-504455229</t>
  </si>
  <si>
    <t>535553384</t>
  </si>
  <si>
    <t>-974639300</t>
  </si>
  <si>
    <t>(4,9+7,3)*0,4*0,4</t>
  </si>
  <si>
    <t>-491051221</t>
  </si>
  <si>
    <t>Brod, příloha č. 04.08, hm. kamene 50-80 kg</t>
  </si>
  <si>
    <t>10,6*2*0,3"nátok"</t>
  </si>
  <si>
    <t>10,6*2*0,3"výtok"</t>
  </si>
  <si>
    <t>výkres č. 04.4</t>
  </si>
  <si>
    <t>(236*1*0,8+2*0,8+4*0,8*2)*0,2"balvanitý skluz, přechodové úseky, hm. kamene 5-15 kg"</t>
  </si>
  <si>
    <t>-1825873788</t>
  </si>
  <si>
    <t>(16,9+9,5)*0,3</t>
  </si>
  <si>
    <t>796927419</t>
  </si>
  <si>
    <t>10,6*4</t>
  </si>
  <si>
    <t>-604376911</t>
  </si>
  <si>
    <t>Brod, výkres č. 04.08</t>
  </si>
  <si>
    <t>28,4+58"dopojení komunikace - fr. kameniva 0-32 mm"</t>
  </si>
  <si>
    <t>1160900096</t>
  </si>
  <si>
    <t>940758815</t>
  </si>
  <si>
    <t>-1317411464</t>
  </si>
  <si>
    <t>70"hlavníky"</t>
  </si>
  <si>
    <t>1800258080</t>
  </si>
  <si>
    <t>-868886979</t>
  </si>
  <si>
    <t>1745959948</t>
  </si>
  <si>
    <t>(7,5+5,7)*6,2*1,1"+10% překrytí - zatěsnění toku - výkres č. 01.13"</t>
  </si>
  <si>
    <t>9,6*4*1,1</t>
  </si>
  <si>
    <t>1503402371</t>
  </si>
  <si>
    <t>158247431</t>
  </si>
  <si>
    <t>SO 05 - Pravostranný přítok 2, ř.km 0,00-0,50</t>
  </si>
  <si>
    <t>1348199684</t>
  </si>
  <si>
    <t>533"niva revitalizovaného toku"</t>
  </si>
  <si>
    <t>121151124</t>
  </si>
  <si>
    <t>Sejmutí ornice plochy přes 500 m2 tl vrstvy do 250 mm strojně</t>
  </si>
  <si>
    <t>-2100403498</t>
  </si>
  <si>
    <t>https://podminky.urs.cz/item/CS_URS_2021_01/121151124</t>
  </si>
  <si>
    <t>1920"tůň T24"</t>
  </si>
  <si>
    <t>910"urovnaná plocha"</t>
  </si>
  <si>
    <t>376"val H"</t>
  </si>
  <si>
    <t>176882376</t>
  </si>
  <si>
    <t>330"revitalizovaný tok"</t>
  </si>
  <si>
    <t>350+270+50"valy F1, F2, G"</t>
  </si>
  <si>
    <t>6408091</t>
  </si>
  <si>
    <t>66"revital. tok"</t>
  </si>
  <si>
    <t>670"tůň T24+val"</t>
  </si>
  <si>
    <t>913673763</t>
  </si>
  <si>
    <t>66"přesun podorničí v rámci SO 05"</t>
  </si>
  <si>
    <t>-1733762100</t>
  </si>
  <si>
    <t>383+234+14+802"přesun ornice na SO 05"</t>
  </si>
  <si>
    <t>670"přesun přebytku podorničí na SO 05"</t>
  </si>
  <si>
    <t>1706842127</t>
  </si>
  <si>
    <t>-1062287029</t>
  </si>
  <si>
    <t>66"přesun podorničí z revital. toku"</t>
  </si>
  <si>
    <t>670"přesun podorničí z valu a tůně T24"</t>
  </si>
  <si>
    <t>22,2"přesun jílové zeminy na zatěsnění koryta"</t>
  </si>
  <si>
    <t>607053234</t>
  </si>
  <si>
    <t>290"zasypané koryto"</t>
  </si>
  <si>
    <t>670"val + tůň T24"</t>
  </si>
  <si>
    <t>962712143</t>
  </si>
  <si>
    <t>(6,4+4,7)*2"zatěsnění toku jílovou zeminou"</t>
  </si>
  <si>
    <t>2124223384</t>
  </si>
  <si>
    <t>-873445076</t>
  </si>
  <si>
    <t>822+1600"zasypané koryto"</t>
  </si>
  <si>
    <t>261"val F"</t>
  </si>
  <si>
    <t>140"val G"</t>
  </si>
  <si>
    <t>220"val H"</t>
  </si>
  <si>
    <t>1073"urovnaná plocha"</t>
  </si>
  <si>
    <t>-371534387</t>
  </si>
  <si>
    <t>259"val F"</t>
  </si>
  <si>
    <t>156"val H"</t>
  </si>
  <si>
    <t>2023939423</t>
  </si>
  <si>
    <t>555*0,015 'Přepočtené koeficientem množství</t>
  </si>
  <si>
    <t>2133283670</t>
  </si>
  <si>
    <t>4386"revitalizovaná niva"</t>
  </si>
  <si>
    <t>261+140+220"valy"</t>
  </si>
  <si>
    <t>1673870544</t>
  </si>
  <si>
    <t>5917*0,015 'Přepočtené koeficientem množství</t>
  </si>
  <si>
    <t>696993501</t>
  </si>
  <si>
    <t>1964"niva revitalizovaného toku"</t>
  </si>
  <si>
    <t>1367"tůň T24"</t>
  </si>
  <si>
    <t>-1223205779</t>
  </si>
  <si>
    <t>2422"zasypané koryto"</t>
  </si>
  <si>
    <t>-1989096000</t>
  </si>
  <si>
    <t>608,3"tůň T24"</t>
  </si>
  <si>
    <t>783480875</t>
  </si>
  <si>
    <t>-337710979</t>
  </si>
  <si>
    <t>-1716513454</t>
  </si>
  <si>
    <t>2109484544</t>
  </si>
  <si>
    <t>(4,6+2,7+3,2)*0,4*0,4</t>
  </si>
  <si>
    <t>-1510560247</t>
  </si>
  <si>
    <t>výkres č. 05.4</t>
  </si>
  <si>
    <t>(2,74*0,8+69*1*0,8)*0,2+(51,3+9*1*0,8+3,9)*0,25"balvanitý skluz, přechodové úseky, hm. kamene 5-15 kg"</t>
  </si>
  <si>
    <t>-1957812384</t>
  </si>
  <si>
    <t>(18,9+24,2+19,2)*0,3</t>
  </si>
  <si>
    <t>-1889036956</t>
  </si>
  <si>
    <t>30"hlavníky"</t>
  </si>
  <si>
    <t>308520336</t>
  </si>
  <si>
    <t>1567645776</t>
  </si>
  <si>
    <t>(6,4+4,7)*6,2*1,1"+10% překrytí - zatěsnění toku - výkres č. 01.13"</t>
  </si>
  <si>
    <t>1997077949</t>
  </si>
  <si>
    <t>5"kmeny z kácených stromů pr. 30-40 cm - dl. cca 1-3 m - 1/2 délky kmeny bude zapuštěna do břehu"</t>
  </si>
  <si>
    <t>203897196</t>
  </si>
  <si>
    <t>SO 06 - Vegetační úpravy</t>
  </si>
  <si>
    <t>111251103</t>
  </si>
  <si>
    <t>Odstranění křovin a stromů průměru kmene do 100 mm i s kořeny sklonu terénu do 1:5 z celkové plochy přes 500 m2 strojně</t>
  </si>
  <si>
    <t>-1877376459</t>
  </si>
  <si>
    <t>https://podminky.urs.cz/item/CS_URS_2021_01/111251103</t>
  </si>
  <si>
    <t>D.Technická zpráva, příloha 06.1</t>
  </si>
  <si>
    <t>2844</t>
  </si>
  <si>
    <t>112101101</t>
  </si>
  <si>
    <t>Odstranění stromů listnatých průměru kmene do 300 mm</t>
  </si>
  <si>
    <t>1181786162</t>
  </si>
  <si>
    <t>https://podminky.urs.cz/item/CS_URS_2021_01/112101101</t>
  </si>
  <si>
    <t>19+27</t>
  </si>
  <si>
    <t>112101102</t>
  </si>
  <si>
    <t>Odstranění stromů listnatých průměru kmene do 500 mm</t>
  </si>
  <si>
    <t>-957213145</t>
  </si>
  <si>
    <t>https://podminky.urs.cz/item/CS_URS_2021_01/112101102</t>
  </si>
  <si>
    <t>30+21</t>
  </si>
  <si>
    <t>112101103</t>
  </si>
  <si>
    <t>Odstranění stromů listnatých průměru kmene do 700 mm</t>
  </si>
  <si>
    <t>-1688165866</t>
  </si>
  <si>
    <t>https://podminky.urs.cz/item/CS_URS_2021_01/112101103</t>
  </si>
  <si>
    <t>23+13</t>
  </si>
  <si>
    <t>112101104</t>
  </si>
  <si>
    <t>Odstranění stromů listnatých průměru kmene do 900 mm</t>
  </si>
  <si>
    <t>492743241</t>
  </si>
  <si>
    <t>https://podminky.urs.cz/item/CS_URS_2021_01/112101104</t>
  </si>
  <si>
    <t>3+1</t>
  </si>
  <si>
    <t>112101105</t>
  </si>
  <si>
    <t>Odstranění stromů listnatých průměru kmene do 1100 mm</t>
  </si>
  <si>
    <t>1792848040</t>
  </si>
  <si>
    <t>https://podminky.urs.cz/item/CS_URS_2021_01/112101105</t>
  </si>
  <si>
    <t>0+1</t>
  </si>
  <si>
    <t>112155115</t>
  </si>
  <si>
    <t>Štěpkování stromků a větví v zapojeném porostu průměru kmene do 300 mm s naložením</t>
  </si>
  <si>
    <t>-1790143401</t>
  </si>
  <si>
    <t>https://podminky.urs.cz/item/CS_URS_2021_01/112155115</t>
  </si>
  <si>
    <t>112155121</t>
  </si>
  <si>
    <t>Štěpkování stromků a větví v zapojeném porostu průměru kmene do 500 mm s naložením</t>
  </si>
  <si>
    <t>993173700</t>
  </si>
  <si>
    <t>https://podminky.urs.cz/item/CS_URS_2021_01/112155121</t>
  </si>
  <si>
    <t>112155125</t>
  </si>
  <si>
    <t>Štěpkování stromků a větví v zapojeném porostu průměru kmene do 700 mm s naložením</t>
  </si>
  <si>
    <t>2101077486</t>
  </si>
  <si>
    <t>https://podminky.urs.cz/item/CS_URS_2021_01/112155125</t>
  </si>
  <si>
    <t>112155125R1</t>
  </si>
  <si>
    <t>Štěpkování stromků a větví v zapojeném porostu průměru kmene do 900 mm s naložením</t>
  </si>
  <si>
    <t>535589852</t>
  </si>
  <si>
    <t>112155125R2</t>
  </si>
  <si>
    <t>Štěpkování stromků a větví v zapojeném porostu průměru kmene do 1100 mm s naložením</t>
  </si>
  <si>
    <t>1721627354</t>
  </si>
  <si>
    <t>112155315</t>
  </si>
  <si>
    <t>Štěpkování keřového porostu hustého s naložením</t>
  </si>
  <si>
    <t>-1928590137</t>
  </si>
  <si>
    <t>https://podminky.urs.cz/item/CS_URS_2021_01/112155315</t>
  </si>
  <si>
    <t>112251101</t>
  </si>
  <si>
    <t>Odstranění pařezů D do 300 mm</t>
  </si>
  <si>
    <t>887301404</t>
  </si>
  <si>
    <t>https://podminky.urs.cz/item/CS_URS_2021_01/112251101</t>
  </si>
  <si>
    <t>8+7</t>
  </si>
  <si>
    <t>112251102</t>
  </si>
  <si>
    <t>Odstranění pařezů D do 500 mm</t>
  </si>
  <si>
    <t>2011145658</t>
  </si>
  <si>
    <t>https://podminky.urs.cz/item/CS_URS_2021_01/112251102</t>
  </si>
  <si>
    <t>9+8</t>
  </si>
  <si>
    <t>112251103</t>
  </si>
  <si>
    <t>Odstranění pařezů D do 700 mm</t>
  </si>
  <si>
    <t>-965931755</t>
  </si>
  <si>
    <t>https://podminky.urs.cz/item/CS_URS_2021_01/112251103</t>
  </si>
  <si>
    <t>2+4</t>
  </si>
  <si>
    <t>112251104</t>
  </si>
  <si>
    <t>Odstranění pařezů D do 900 mm</t>
  </si>
  <si>
    <t>-1521587168</t>
  </si>
  <si>
    <t>https://podminky.urs.cz/item/CS_URS_2021_01/112251104</t>
  </si>
  <si>
    <t>2+1</t>
  </si>
  <si>
    <t>112251105</t>
  </si>
  <si>
    <t>Odstranění pařezů D do 1100 mm</t>
  </si>
  <si>
    <t>987912908</t>
  </si>
  <si>
    <t>https://podminky.urs.cz/item/CS_URS_2021_01/112251105</t>
  </si>
  <si>
    <t>162201401</t>
  </si>
  <si>
    <t>Vodorovné přemístění větví stromů listnatých do 1 km D kmene do 300 mm</t>
  </si>
  <si>
    <t>-1833680028</t>
  </si>
  <si>
    <t>https://podminky.urs.cz/item/CS_URS_2021_01/162201401</t>
  </si>
  <si>
    <t>162201402</t>
  </si>
  <si>
    <t>Vodorovné přemístění větví stromů listnatých do 1 km D kmene do 500 mm</t>
  </si>
  <si>
    <t>-1380800765</t>
  </si>
  <si>
    <t>https://podminky.urs.cz/item/CS_URS_2021_01/162201402</t>
  </si>
  <si>
    <t>162201403</t>
  </si>
  <si>
    <t>Vodorovné přemístění větví stromů listnatých do 1 km D kmene do 700 mm</t>
  </si>
  <si>
    <t>1480495548</t>
  </si>
  <si>
    <t>https://podminky.urs.cz/item/CS_URS_2021_01/162201403</t>
  </si>
  <si>
    <t>162201404</t>
  </si>
  <si>
    <t>Vodorovné přemístění větví stromů listnatých do 1 km D kmene do 900 mm</t>
  </si>
  <si>
    <t>-1196597563</t>
  </si>
  <si>
    <t>https://podminky.urs.cz/item/CS_URS_2021_01/162201404</t>
  </si>
  <si>
    <t>162201500</t>
  </si>
  <si>
    <t>Vodorovné přemístění větví stromů listnatých do 1 km D kmene do 1100 mm</t>
  </si>
  <si>
    <t>-1821770914</t>
  </si>
  <si>
    <t>https://podminky.urs.cz/item/CS_URS_2021_01/162201500</t>
  </si>
  <si>
    <t>162201411</t>
  </si>
  <si>
    <t>Vodorovné přemístění kmenů stromů listnatých do 1 km D kmene do 300 mm</t>
  </si>
  <si>
    <t>1634334795</t>
  </si>
  <si>
    <t>https://podminky.urs.cz/item/CS_URS_2021_01/162201411</t>
  </si>
  <si>
    <t>162201412</t>
  </si>
  <si>
    <t>Vodorovné přemístění kmenů stromů listnatých do 1 km D kmene do 500 mm</t>
  </si>
  <si>
    <t>280463403</t>
  </si>
  <si>
    <t>https://podminky.urs.cz/item/CS_URS_2021_01/162201412</t>
  </si>
  <si>
    <t>162201413</t>
  </si>
  <si>
    <t>Vodorovné přemístění kmenů stromů listnatých do 1 km D kmene do 700 mm</t>
  </si>
  <si>
    <t>128497559</t>
  </si>
  <si>
    <t>https://podminky.urs.cz/item/CS_URS_2021_01/162201413</t>
  </si>
  <si>
    <t>162201414</t>
  </si>
  <si>
    <t>Vodorovné přemístění kmenů stromů listnatých do 1 km D kmene do 900 mm</t>
  </si>
  <si>
    <t>1518958864</t>
  </si>
  <si>
    <t>https://podminky.urs.cz/item/CS_URS_2021_01/162201414</t>
  </si>
  <si>
    <t>162201510</t>
  </si>
  <si>
    <t>Vodorovné přemístění kmenů stromů listnatých do 1 km D kmene do 1100 mm</t>
  </si>
  <si>
    <t>1329875337</t>
  </si>
  <si>
    <t>https://podminky.urs.cz/item/CS_URS_2021_01/162201510</t>
  </si>
  <si>
    <t>1+0</t>
  </si>
  <si>
    <t>162201421</t>
  </si>
  <si>
    <t>Vodorovné přemístění pařezů do 1 km D do 300 mm</t>
  </si>
  <si>
    <t>-1841529513</t>
  </si>
  <si>
    <t>https://podminky.urs.cz/item/CS_URS_2021_01/162201421</t>
  </si>
  <si>
    <t>162201422</t>
  </si>
  <si>
    <t>Vodorovné přemístění pařezů do 1 km D do 500 mm</t>
  </si>
  <si>
    <t>-133692821</t>
  </si>
  <si>
    <t>https://podminky.urs.cz/item/CS_URS_2021_01/162201422</t>
  </si>
  <si>
    <t>162201423</t>
  </si>
  <si>
    <t>Vodorovné přemístění pařezů do 1 km D do 700 mm</t>
  </si>
  <si>
    <t>-1280327135</t>
  </si>
  <si>
    <t>https://podminky.urs.cz/item/CS_URS_2021_01/162201423</t>
  </si>
  <si>
    <t>162201424</t>
  </si>
  <si>
    <t>Vodorovné přemístění pařezů do 1 km D do 900 mm</t>
  </si>
  <si>
    <t>85727234</t>
  </si>
  <si>
    <t>https://podminky.urs.cz/item/CS_URS_2021_01/162201424</t>
  </si>
  <si>
    <t>162201520</t>
  </si>
  <si>
    <t>Vodorovné přemístění pařezů do 1 km D do 1100 mm</t>
  </si>
  <si>
    <t>383110797</t>
  </si>
  <si>
    <t>https://podminky.urs.cz/item/CS_URS_2021_01/162201520</t>
  </si>
  <si>
    <t>183101113</t>
  </si>
  <si>
    <t>Hloubení jamek bez výměny půdy zeminy tř 1 až 4 objem do 0,05 m3 v rovině a svahu do 1:5</t>
  </si>
  <si>
    <t>CS ÚRS 2020 01</t>
  </si>
  <si>
    <t>1834549725</t>
  </si>
  <si>
    <t>3680"keře"</t>
  </si>
  <si>
    <t>183101114</t>
  </si>
  <si>
    <t>Hloubení jamek bez výměny půdy zeminy tř 1 až 4 objem do 0,125 m3 v rovině a svahu do 1:5</t>
  </si>
  <si>
    <t>-39223750</t>
  </si>
  <si>
    <t>419"stromy"</t>
  </si>
  <si>
    <t>184102112</t>
  </si>
  <si>
    <t>Výsadba dřeviny s balem D do 0,3 m do jamky se zalitím v rovině a svahu do 1:5</t>
  </si>
  <si>
    <t>1888733699</t>
  </si>
  <si>
    <t>02650300</t>
  </si>
  <si>
    <t>Javor klen, poloodrostky vel. 81-120 cm</t>
  </si>
  <si>
    <t>-1995373492</t>
  </si>
  <si>
    <t>2+3+1+17+3</t>
  </si>
  <si>
    <t>02650461</t>
  </si>
  <si>
    <t>Bříza bělokorá, poloodrostky vel. 81-120 cm</t>
  </si>
  <si>
    <t>-1775398930</t>
  </si>
  <si>
    <t>13+20+3+52+0</t>
  </si>
  <si>
    <t>02650462</t>
  </si>
  <si>
    <t>Vrba křehká, poloodrostky vel. 81-120 cm</t>
  </si>
  <si>
    <t>-179632841</t>
  </si>
  <si>
    <t>3+9+1+4+0</t>
  </si>
  <si>
    <t>02650463</t>
  </si>
  <si>
    <t>Olše lepkavá, poloodrostky vel. 81-120 cm</t>
  </si>
  <si>
    <t>432008659</t>
  </si>
  <si>
    <t>11+8+5+15+3</t>
  </si>
  <si>
    <t>02650464</t>
  </si>
  <si>
    <t>Jeřáb obecný, poloodrostky vel. 81-120 cm</t>
  </si>
  <si>
    <t>717560037</t>
  </si>
  <si>
    <t>5+0+3+23+2</t>
  </si>
  <si>
    <t>02650483</t>
  </si>
  <si>
    <t>Dub letní, poloodrostky vel. 81-120 cm</t>
  </si>
  <si>
    <t>-2053508732</t>
  </si>
  <si>
    <t>13+15+8+53+9</t>
  </si>
  <si>
    <t>02650483R1</t>
  </si>
  <si>
    <t>Třešeň ptačí, poloodrostky vel. 81-120 cm</t>
  </si>
  <si>
    <t>764950458</t>
  </si>
  <si>
    <t>7+5+1+19+0</t>
  </si>
  <si>
    <t>02650483R2</t>
  </si>
  <si>
    <t>Lípa srdčitá, poloodrostky vel. 81-120 cm</t>
  </si>
  <si>
    <t>-609986636</t>
  </si>
  <si>
    <t>7+2+10+29+2</t>
  </si>
  <si>
    <t>02650483R3</t>
  </si>
  <si>
    <t>Hrušeň polnička, poloodrostky vel. 81-120 cm</t>
  </si>
  <si>
    <t>1655246459</t>
  </si>
  <si>
    <t>8+3+1+17+4</t>
  </si>
  <si>
    <t>184102121</t>
  </si>
  <si>
    <t>Výsadba dřeviny s balem D do 0,2 m do jamky se zalitím ve svahu do 1:2</t>
  </si>
  <si>
    <t>CS ÚRS 2016 01</t>
  </si>
  <si>
    <t>663070533</t>
  </si>
  <si>
    <t>R10</t>
  </si>
  <si>
    <t>Brslen evropský, v. 60-100 cm, KK</t>
  </si>
  <si>
    <t>-1765529012</t>
  </si>
  <si>
    <t>102+123+0+18+20</t>
  </si>
  <si>
    <t>R11</t>
  </si>
  <si>
    <t>Kalina obecná, v. 60-100 cm, KK</t>
  </si>
  <si>
    <t>-752824985</t>
  </si>
  <si>
    <t>212+42+34+94+45</t>
  </si>
  <si>
    <t>R12</t>
  </si>
  <si>
    <t>Střemcha hroznovitá, v. 60-100 cm, KK</t>
  </si>
  <si>
    <t>630580413</t>
  </si>
  <si>
    <t>126+207+299+152+70</t>
  </si>
  <si>
    <t>R16</t>
  </si>
  <si>
    <t>Hloh obecný, v. 60-100 cm, KK</t>
  </si>
  <si>
    <t>1125472544</t>
  </si>
  <si>
    <t>85+308+34+193+93</t>
  </si>
  <si>
    <t>R15</t>
  </si>
  <si>
    <t>Vrba trojmužná, v. 60-100 cm, KK</t>
  </si>
  <si>
    <t>-7240393</t>
  </si>
  <si>
    <t>95+63+82+174+0</t>
  </si>
  <si>
    <t>R17</t>
  </si>
  <si>
    <t>Vrba popelavá, v. 60-100 cm, KK</t>
  </si>
  <si>
    <t>-2687665</t>
  </si>
  <si>
    <t>100+85+72+200+17</t>
  </si>
  <si>
    <t>R18</t>
  </si>
  <si>
    <t>Růže šípková, v. 60-100 cm, KK</t>
  </si>
  <si>
    <t>-910269170</t>
  </si>
  <si>
    <t>76+239+43+124+53</t>
  </si>
  <si>
    <t>184807911R</t>
  </si>
  <si>
    <t>Kůl l 2 m D 80 mm k sazenici 1 až 3 leté</t>
  </si>
  <si>
    <t>-381652566</t>
  </si>
  <si>
    <t>419</t>
  </si>
  <si>
    <t>1 kůl na 1 strom</t>
  </si>
  <si>
    <t>184911431R</t>
  </si>
  <si>
    <t>Mulčování rostlin štěpkou tl. do 0,15 m v rovině a svahu do 1:5</t>
  </si>
  <si>
    <t>-1773326988</t>
  </si>
  <si>
    <t>0,25*419+0,125*3680</t>
  </si>
  <si>
    <t>D.Technická zpráva, mulčování štěpkou vzniklou na stavbě</t>
  </si>
  <si>
    <t>55</t>
  </si>
  <si>
    <t>185804311</t>
  </si>
  <si>
    <t>Zalití rostlin vodou plocha do 20 m2</t>
  </si>
  <si>
    <t>-99778481</t>
  </si>
  <si>
    <t>(10*3680)/1000"D.technická zpráva - 10 l na keř"</t>
  </si>
  <si>
    <t>(20*419)/1000"D.technická zpráva - 20 l na strom"</t>
  </si>
  <si>
    <t>56</t>
  </si>
  <si>
    <t>R19</t>
  </si>
  <si>
    <t xml:space="preserve">Ochrana lesních kultur proti škodám způsobených zvěří nátěrem nebo chemickým  postřikem, včetně dodávky prostředku proti okusu</t>
  </si>
  <si>
    <t>-756885295</t>
  </si>
  <si>
    <t>P</t>
  </si>
  <si>
    <t xml:space="preserve">Poznámka k položce:_x000d_
_x000d_
</t>
  </si>
  <si>
    <t>D.technická zpráva - stromy</t>
  </si>
  <si>
    <t>D.technická zpráva - keře</t>
  </si>
  <si>
    <t>3680</t>
  </si>
  <si>
    <t>57</t>
  </si>
  <si>
    <t>R20</t>
  </si>
  <si>
    <t>Ochrana dřevin před okusem mechanicky plastovou chráničkou výška 100 cm - dodávka materiálu vč.instalace chráničky (kompletní položka)</t>
  </si>
  <si>
    <t>302241612</t>
  </si>
  <si>
    <t>58</t>
  </si>
  <si>
    <t>R21</t>
  </si>
  <si>
    <t>Instalace úvazků, vč. materiálu např. juta</t>
  </si>
  <si>
    <t>-1222665542</t>
  </si>
  <si>
    <t>59</t>
  </si>
  <si>
    <t>R22</t>
  </si>
  <si>
    <t>Instalace značkovačů ke keřům</t>
  </si>
  <si>
    <t>1140228818</t>
  </si>
  <si>
    <t>60</t>
  </si>
  <si>
    <t>R23</t>
  </si>
  <si>
    <t>dřevěné kůly, prům. 4 cm, s impregnací, výška 120 cm</t>
  </si>
  <si>
    <t>824511791</t>
  </si>
  <si>
    <t>0,001508*3680"značkovače ke keřům - TZ"</t>
  </si>
  <si>
    <t>61</t>
  </si>
  <si>
    <t>348951250</t>
  </si>
  <si>
    <t>Oplocení kultur v 1,5 m s drátěným pletivem</t>
  </si>
  <si>
    <t>798285152</t>
  </si>
  <si>
    <t>689+929+344+720+470</t>
  </si>
  <si>
    <t>62</t>
  </si>
  <si>
    <t>998231311</t>
  </si>
  <si>
    <t>Přesun hmot pro sadovnické a krajinářské úpravy vodorovně do 5000 m</t>
  </si>
  <si>
    <t>1346406220</t>
  </si>
  <si>
    <t>SO 07 - Vedlejší rozpočtové náklady</t>
  </si>
  <si>
    <t>VRN - Vedlejší rozpočtové náklady</t>
  </si>
  <si>
    <t>VRN</t>
  </si>
  <si>
    <t xml:space="preserve">Instalace propagačního plakátu A3  - povinná publicita dotace opžp (podklady dodá investor) </t>
  </si>
  <si>
    <t>1024</t>
  </si>
  <si>
    <t>-1971491606</t>
  </si>
  <si>
    <t xml:space="preserve">Zajištění a zabezpečení staveniště, zřízení a likvidace zařízení staveniště, včetně případných přípojek, přístupů na stavbu, skládek, deponií apod. </t>
  </si>
  <si>
    <t>1998354946</t>
  </si>
  <si>
    <t>R03</t>
  </si>
  <si>
    <t xml:space="preserve">Průběžné denní čištění a údržba dotčených komunikací  v průběhu stavby</t>
  </si>
  <si>
    <t>1425282958</t>
  </si>
  <si>
    <t xml:space="preserve">Poznámka k položce:_x000d_
např.čistící stanice se zpevněnou plochou, pravidelné kropení, kartáčování aj) </t>
  </si>
  <si>
    <t>R04</t>
  </si>
  <si>
    <t xml:space="preserve">Protokolární předání stavbou dotčených pozemků a komunikací, uvedených do původního stavu, zpět jejich vlastníkům. </t>
  </si>
  <si>
    <t>897428217</t>
  </si>
  <si>
    <t>R07</t>
  </si>
  <si>
    <t xml:space="preserve">Biologický dozor na stavbě po dobu realizace záměru </t>
  </si>
  <si>
    <t>1703578939</t>
  </si>
  <si>
    <t>Konkrétní osoba bude před započetím stavby odsouhlasena krajským úřadem Pardubického kraje.</t>
  </si>
  <si>
    <t>Záznamy biologického dozoru týkající se ZCHD živočichů budou součástí stavebního deníku.</t>
  </si>
  <si>
    <t>Geodetické práce při provádění stavby, vytyčení stavby odborně způsobilou osobou v oboru zeměměřičství</t>
  </si>
  <si>
    <t>1274329489</t>
  </si>
  <si>
    <t>Poznámka k položce:_x000d_
Z důvodu dotační stavby je požadováno vyhotovení příčných a podélného řezu zátopy a geodetické ověření kubatury odtěženého sedimentu (popis metody + výpočet) hned po provedení prací a před fakturací prací. Stejný postup bude proveden i u objemu hrázového tělesa. Řezy a kubatura sedimentu a hráze budou alespoň v rozsahu dle PD.</t>
  </si>
  <si>
    <t xml:space="preserve">Geodetické práce po výstavbě - zaměření skutečného provedení stavby  (3 paré + 1 paré v elektronické podobě)</t>
  </si>
  <si>
    <t>378996323</t>
  </si>
  <si>
    <t>Zaměření skutečného provedení stavby a zhotovení geometrického plánu hráze po výstavbě s odsouhlasením na KN.</t>
  </si>
  <si>
    <t>R13</t>
  </si>
  <si>
    <t>Provedení pasportizace stávajících nemovitostí (vč. pozemků) a jejich příslušenství, zajištění fotodokumentace přístupových komunikací před zahájením a po dokončení stavby</t>
  </si>
  <si>
    <t>20441604</t>
  </si>
  <si>
    <t>R14</t>
  </si>
  <si>
    <t xml:space="preserve">Zajištění umístění štítku o povolení stavby  (příp. stejnopisu oznámení o zahájení prací oblastnímu inspektorátu práce) na viditelném místě u vstupu na staveniště.</t>
  </si>
  <si>
    <t>-1775406754</t>
  </si>
  <si>
    <t xml:space="preserve">Zpracování a předání dokumentace skutečného provedení stavby objednateli v poču 3 paré v tištěné podobě a 1  paré na CD v elektronické podobě. Pořízení fotodokumentace stavby.</t>
  </si>
  <si>
    <t>-955116933</t>
  </si>
  <si>
    <t>Zajištění odvodnění stavby po celou dobu výstavby (převod vody potrubím, čerpání)</t>
  </si>
  <si>
    <t>1678005567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</si>
</sst>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4203101" TargetMode="External" /><Relationship Id="rId2" Type="http://schemas.openxmlformats.org/officeDocument/2006/relationships/hyperlink" Target="https://podminky.urs.cz/item/CS_URS_2021_01/121151123" TargetMode="External" /><Relationship Id="rId3" Type="http://schemas.openxmlformats.org/officeDocument/2006/relationships/hyperlink" Target="https://podminky.urs.cz/item/CS_URS_2021_01/121151125" TargetMode="External" /><Relationship Id="rId4" Type="http://schemas.openxmlformats.org/officeDocument/2006/relationships/hyperlink" Target="https://podminky.urs.cz/item/CS_URS_2021_01/122251102" TargetMode="External" /><Relationship Id="rId5" Type="http://schemas.openxmlformats.org/officeDocument/2006/relationships/hyperlink" Target="https://podminky.urs.cz/item/CS_URS_2021_01/124253102" TargetMode="External" /><Relationship Id="rId6" Type="http://schemas.openxmlformats.org/officeDocument/2006/relationships/hyperlink" Target="https://podminky.urs.cz/item/CS_URS_2021_01/162351103" TargetMode="External" /><Relationship Id="rId7" Type="http://schemas.openxmlformats.org/officeDocument/2006/relationships/hyperlink" Target="https://podminky.urs.cz/item/CS_URS_2021_01/162351104" TargetMode="External" /><Relationship Id="rId8" Type="http://schemas.openxmlformats.org/officeDocument/2006/relationships/hyperlink" Target="https://podminky.urs.cz/item/CS_URS_2021_01/162751117" TargetMode="External" /><Relationship Id="rId9" Type="http://schemas.openxmlformats.org/officeDocument/2006/relationships/hyperlink" Target="https://podminky.urs.cz/item/CS_URS_2021_01/167151111" TargetMode="External" /><Relationship Id="rId10" Type="http://schemas.openxmlformats.org/officeDocument/2006/relationships/hyperlink" Target="https://podminky.urs.cz/item/CS_URS_2021_01/171151103" TargetMode="External" /><Relationship Id="rId11" Type="http://schemas.openxmlformats.org/officeDocument/2006/relationships/hyperlink" Target="https://podminky.urs.cz/item/CS_URS_2021_01/174151101" TargetMode="External" /><Relationship Id="rId12" Type="http://schemas.openxmlformats.org/officeDocument/2006/relationships/hyperlink" Target="https://podminky.urs.cz/item/CS_URS_2021_01/181351113" TargetMode="External" /><Relationship Id="rId13" Type="http://schemas.openxmlformats.org/officeDocument/2006/relationships/hyperlink" Target="https://podminky.urs.cz/item/CS_URS_2021_01/181351115" TargetMode="External" /><Relationship Id="rId14" Type="http://schemas.openxmlformats.org/officeDocument/2006/relationships/hyperlink" Target="https://podminky.urs.cz/item/CS_URS_2021_01/181451121" TargetMode="External" /><Relationship Id="rId15" Type="http://schemas.openxmlformats.org/officeDocument/2006/relationships/hyperlink" Target="https://podminky.urs.cz/item/CS_URS_2021_01/181451122" TargetMode="External" /><Relationship Id="rId16" Type="http://schemas.openxmlformats.org/officeDocument/2006/relationships/hyperlink" Target="https://podminky.urs.cz/item/CS_URS_2021_01/181951111" TargetMode="External" /><Relationship Id="rId17" Type="http://schemas.openxmlformats.org/officeDocument/2006/relationships/hyperlink" Target="https://podminky.urs.cz/item/CS_URS_2021_01/181951112" TargetMode="External" /><Relationship Id="rId18" Type="http://schemas.openxmlformats.org/officeDocument/2006/relationships/hyperlink" Target="https://podminky.urs.cz/item/CS_URS_2021_01/182151111" TargetMode="External" /><Relationship Id="rId19" Type="http://schemas.openxmlformats.org/officeDocument/2006/relationships/hyperlink" Target="https://podminky.urs.cz/item/CS_URS_2021_01/182251101" TargetMode="External" /><Relationship Id="rId20" Type="http://schemas.openxmlformats.org/officeDocument/2006/relationships/hyperlink" Target="https://podminky.urs.cz/item/CS_URS_2021_01/182351135" TargetMode="External" /><Relationship Id="rId21" Type="http://schemas.openxmlformats.org/officeDocument/2006/relationships/hyperlink" Target="https://podminky.urs.cz/item/CS_URS_2021_01/183403152" TargetMode="External" /><Relationship Id="rId22" Type="http://schemas.openxmlformats.org/officeDocument/2006/relationships/hyperlink" Target="https://podminky.urs.cz/item/CS_URS_2021_01/212752402" TargetMode="External" /><Relationship Id="rId23" Type="http://schemas.openxmlformats.org/officeDocument/2006/relationships/hyperlink" Target="https://podminky.urs.cz/item/CS_URS_2021_01/214500211" TargetMode="External" /><Relationship Id="rId24" Type="http://schemas.openxmlformats.org/officeDocument/2006/relationships/hyperlink" Target="https://podminky.urs.cz/item/CS_URS_2021_01/348951240" TargetMode="External" /><Relationship Id="rId25" Type="http://schemas.openxmlformats.org/officeDocument/2006/relationships/hyperlink" Target="https://podminky.urs.cz/item/CS_URS_2021_01/461211711" TargetMode="External" /><Relationship Id="rId26" Type="http://schemas.openxmlformats.org/officeDocument/2006/relationships/hyperlink" Target="https://podminky.urs.cz/item/CS_URS_2021_01/462512270" TargetMode="External" /><Relationship Id="rId27" Type="http://schemas.openxmlformats.org/officeDocument/2006/relationships/hyperlink" Target="https://podminky.urs.cz/item/CS_URS_2021_01/463211151" TargetMode="External" /><Relationship Id="rId28" Type="http://schemas.openxmlformats.org/officeDocument/2006/relationships/hyperlink" Target="https://podminky.urs.cz/item/CS_URS_2021_01/810441811" TargetMode="External" /><Relationship Id="rId29" Type="http://schemas.openxmlformats.org/officeDocument/2006/relationships/hyperlink" Target="https://podminky.urs.cz/item/CS_URS_2021_01/810491811" TargetMode="External" /><Relationship Id="rId30" Type="http://schemas.openxmlformats.org/officeDocument/2006/relationships/hyperlink" Target="https://podminky.urs.cz/item/CS_URS_2021_01/830361811" TargetMode="External" /><Relationship Id="rId31" Type="http://schemas.openxmlformats.org/officeDocument/2006/relationships/hyperlink" Target="https://podminky.urs.cz/item/CS_URS_2021_01/919726123" TargetMode="External" /><Relationship Id="rId32" Type="http://schemas.openxmlformats.org/officeDocument/2006/relationships/hyperlink" Target="https://podminky.urs.cz/item/CS_URS_2021_01/938907141" TargetMode="External" /><Relationship Id="rId33" Type="http://schemas.openxmlformats.org/officeDocument/2006/relationships/hyperlink" Target="https://podminky.urs.cz/item/CS_URS_2021_01/997013631" TargetMode="External" /><Relationship Id="rId34" Type="http://schemas.openxmlformats.org/officeDocument/2006/relationships/hyperlink" Target="https://podminky.urs.cz/item/CS_URS_2021_01/997321511" TargetMode="External" /><Relationship Id="rId35" Type="http://schemas.openxmlformats.org/officeDocument/2006/relationships/hyperlink" Target="https://podminky.urs.cz/item/CS_URS_2021_01/997321519" TargetMode="External" /><Relationship Id="rId36" Type="http://schemas.openxmlformats.org/officeDocument/2006/relationships/hyperlink" Target="https://podminky.urs.cz/item/CS_URS_2021_01/997321611" TargetMode="External" /><Relationship Id="rId37" Type="http://schemas.openxmlformats.org/officeDocument/2006/relationships/hyperlink" Target="https://podminky.urs.cz/item/CS_URS_2021_01/998332011" TargetMode="External" /><Relationship Id="rId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21151123" TargetMode="External" /><Relationship Id="rId2" Type="http://schemas.openxmlformats.org/officeDocument/2006/relationships/hyperlink" Target="https://podminky.urs.cz/item/CS_URS_2021_01/121151125" TargetMode="External" /><Relationship Id="rId3" Type="http://schemas.openxmlformats.org/officeDocument/2006/relationships/hyperlink" Target="https://podminky.urs.cz/item/CS_URS_2021_01/124253102" TargetMode="External" /><Relationship Id="rId4" Type="http://schemas.openxmlformats.org/officeDocument/2006/relationships/hyperlink" Target="https://podminky.urs.cz/item/CS_URS_2021_01/162251102" TargetMode="External" /><Relationship Id="rId5" Type="http://schemas.openxmlformats.org/officeDocument/2006/relationships/hyperlink" Target="https://podminky.urs.cz/item/CS_URS_2021_01/162351103" TargetMode="External" /><Relationship Id="rId6" Type="http://schemas.openxmlformats.org/officeDocument/2006/relationships/hyperlink" Target="https://podminky.urs.cz/item/CS_URS_2021_01/162351104" TargetMode="External" /><Relationship Id="rId7" Type="http://schemas.openxmlformats.org/officeDocument/2006/relationships/hyperlink" Target="https://podminky.urs.cz/item/CS_URS_2021_01/162751117" TargetMode="External" /><Relationship Id="rId8" Type="http://schemas.openxmlformats.org/officeDocument/2006/relationships/hyperlink" Target="https://podminky.urs.cz/item/CS_URS_2021_01/167151111" TargetMode="External" /><Relationship Id="rId9" Type="http://schemas.openxmlformats.org/officeDocument/2006/relationships/hyperlink" Target="https://podminky.urs.cz/item/CS_URS_2021_01/171151103" TargetMode="External" /><Relationship Id="rId10" Type="http://schemas.openxmlformats.org/officeDocument/2006/relationships/hyperlink" Target="https://podminky.urs.cz/item/CS_URS_2021_01/174151101" TargetMode="External" /><Relationship Id="rId11" Type="http://schemas.openxmlformats.org/officeDocument/2006/relationships/hyperlink" Target="https://podminky.urs.cz/item/CS_URS_2021_01/174151101" TargetMode="External" /><Relationship Id="rId12" Type="http://schemas.openxmlformats.org/officeDocument/2006/relationships/hyperlink" Target="https://podminky.urs.cz/item/CS_URS_2021_01/181351115" TargetMode="External" /><Relationship Id="rId13" Type="http://schemas.openxmlformats.org/officeDocument/2006/relationships/hyperlink" Target="https://podminky.urs.cz/item/CS_URS_2021_01/181451121" TargetMode="External" /><Relationship Id="rId14" Type="http://schemas.openxmlformats.org/officeDocument/2006/relationships/hyperlink" Target="https://podminky.urs.cz/item/CS_URS_2021_01/181451122" TargetMode="External" /><Relationship Id="rId15" Type="http://schemas.openxmlformats.org/officeDocument/2006/relationships/hyperlink" Target="https://podminky.urs.cz/item/CS_URS_2021_01/181951111" TargetMode="External" /><Relationship Id="rId16" Type="http://schemas.openxmlformats.org/officeDocument/2006/relationships/hyperlink" Target="https://podminky.urs.cz/item/CS_URS_2021_01/181951112" TargetMode="External" /><Relationship Id="rId17" Type="http://schemas.openxmlformats.org/officeDocument/2006/relationships/hyperlink" Target="https://podminky.urs.cz/item/CS_URS_2021_01/182151111" TargetMode="External" /><Relationship Id="rId18" Type="http://schemas.openxmlformats.org/officeDocument/2006/relationships/hyperlink" Target="https://podminky.urs.cz/item/CS_URS_2021_01/182251101" TargetMode="External" /><Relationship Id="rId19" Type="http://schemas.openxmlformats.org/officeDocument/2006/relationships/hyperlink" Target="https://podminky.urs.cz/item/CS_URS_2021_01/182351135" TargetMode="External" /><Relationship Id="rId20" Type="http://schemas.openxmlformats.org/officeDocument/2006/relationships/hyperlink" Target="https://podminky.urs.cz/item/CS_URS_2021_01/183403152" TargetMode="External" /><Relationship Id="rId21" Type="http://schemas.openxmlformats.org/officeDocument/2006/relationships/hyperlink" Target="https://podminky.urs.cz/item/CS_URS_2021_01/274322511" TargetMode="External" /><Relationship Id="rId22" Type="http://schemas.openxmlformats.org/officeDocument/2006/relationships/hyperlink" Target="https://podminky.urs.cz/item/CS_URS_2021_01/321213345" TargetMode="External" /><Relationship Id="rId23" Type="http://schemas.openxmlformats.org/officeDocument/2006/relationships/hyperlink" Target="https://podminky.urs.cz/item/CS_URS_2021_01/321351010" TargetMode="External" /><Relationship Id="rId24" Type="http://schemas.openxmlformats.org/officeDocument/2006/relationships/hyperlink" Target="https://podminky.urs.cz/item/CS_URS_2021_01/321352010" TargetMode="External" /><Relationship Id="rId25" Type="http://schemas.openxmlformats.org/officeDocument/2006/relationships/hyperlink" Target="https://podminky.urs.cz/item/CS_URS_2021_01/321366111" TargetMode="External" /><Relationship Id="rId26" Type="http://schemas.openxmlformats.org/officeDocument/2006/relationships/hyperlink" Target="https://podminky.urs.cz/item/CS_URS_2021_01/321368211" TargetMode="External" /><Relationship Id="rId27" Type="http://schemas.openxmlformats.org/officeDocument/2006/relationships/hyperlink" Target="https://podminky.urs.cz/item/CS_URS_2021_01/451315117" TargetMode="External" /><Relationship Id="rId28" Type="http://schemas.openxmlformats.org/officeDocument/2006/relationships/hyperlink" Target="https://podminky.urs.cz/item/CS_URS_2021_01/451316113" TargetMode="External" /><Relationship Id="rId29" Type="http://schemas.openxmlformats.org/officeDocument/2006/relationships/hyperlink" Target="https://podminky.urs.cz/item/CS_URS_2021_01/451571223" TargetMode="External" /><Relationship Id="rId30" Type="http://schemas.openxmlformats.org/officeDocument/2006/relationships/hyperlink" Target="https://podminky.urs.cz/item/CS_URS_2021_01/452921111" TargetMode="External" /><Relationship Id="rId31" Type="http://schemas.openxmlformats.org/officeDocument/2006/relationships/hyperlink" Target="https://podminky.urs.cz/item/CS_URS_2021_01/461211711" TargetMode="External" /><Relationship Id="rId32" Type="http://schemas.openxmlformats.org/officeDocument/2006/relationships/hyperlink" Target="https://podminky.urs.cz/item/CS_URS_2021_01/462512270" TargetMode="External" /><Relationship Id="rId33" Type="http://schemas.openxmlformats.org/officeDocument/2006/relationships/hyperlink" Target="https://podminky.urs.cz/item/CS_URS_2021_01/463211151" TargetMode="External" /><Relationship Id="rId34" Type="http://schemas.openxmlformats.org/officeDocument/2006/relationships/hyperlink" Target="https://podminky.urs.cz/item/CS_URS_2021_01/465513127" TargetMode="External" /><Relationship Id="rId35" Type="http://schemas.openxmlformats.org/officeDocument/2006/relationships/hyperlink" Target="https://podminky.urs.cz/item/CS_URS_2021_01/564761111" TargetMode="External" /><Relationship Id="rId36" Type="http://schemas.openxmlformats.org/officeDocument/2006/relationships/hyperlink" Target="https://podminky.urs.cz/item/CS_URS_2021_01/564861111" TargetMode="External" /><Relationship Id="rId37" Type="http://schemas.openxmlformats.org/officeDocument/2006/relationships/hyperlink" Target="https://podminky.urs.cz/item/CS_URS_2021_01/812422121" TargetMode="External" /><Relationship Id="rId38" Type="http://schemas.openxmlformats.org/officeDocument/2006/relationships/hyperlink" Target="https://podminky.urs.cz/item/CS_URS_2021_01/919535556" TargetMode="External" /><Relationship Id="rId39" Type="http://schemas.openxmlformats.org/officeDocument/2006/relationships/hyperlink" Target="https://podminky.urs.cz/item/CS_URS_2021_01/919726123" TargetMode="External" /><Relationship Id="rId40" Type="http://schemas.openxmlformats.org/officeDocument/2006/relationships/hyperlink" Target="https://podminky.urs.cz/item/CS_URS_2021_01/960211251" TargetMode="External" /><Relationship Id="rId41" Type="http://schemas.openxmlformats.org/officeDocument/2006/relationships/hyperlink" Target="https://podminky.urs.cz/item/CS_URS_2021_01/966008114" TargetMode="External" /><Relationship Id="rId42" Type="http://schemas.openxmlformats.org/officeDocument/2006/relationships/hyperlink" Target="https://podminky.urs.cz/item/CS_URS_2021_01/997013631" TargetMode="External" /><Relationship Id="rId43" Type="http://schemas.openxmlformats.org/officeDocument/2006/relationships/hyperlink" Target="https://podminky.urs.cz/item/CS_URS_2021_01/997221571" TargetMode="External" /><Relationship Id="rId44" Type="http://schemas.openxmlformats.org/officeDocument/2006/relationships/hyperlink" Target="https://podminky.urs.cz/item/CS_URS_2021_01/997221579" TargetMode="External" /><Relationship Id="rId45" Type="http://schemas.openxmlformats.org/officeDocument/2006/relationships/hyperlink" Target="https://podminky.urs.cz/item/CS_URS_2021_01/997221612" TargetMode="External" /><Relationship Id="rId46" Type="http://schemas.openxmlformats.org/officeDocument/2006/relationships/hyperlink" Target="https://podminky.urs.cz/item/CS_URS_2021_01/998332011" TargetMode="External" /><Relationship Id="rId4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21151123" TargetMode="External" /><Relationship Id="rId2" Type="http://schemas.openxmlformats.org/officeDocument/2006/relationships/hyperlink" Target="https://podminky.urs.cz/item/CS_URS_2021_01/121151125" TargetMode="External" /><Relationship Id="rId3" Type="http://schemas.openxmlformats.org/officeDocument/2006/relationships/hyperlink" Target="https://podminky.urs.cz/item/CS_URS_2021_01/124253102" TargetMode="External" /><Relationship Id="rId4" Type="http://schemas.openxmlformats.org/officeDocument/2006/relationships/hyperlink" Target="https://podminky.urs.cz/item/CS_URS_2021_01/162351103" TargetMode="External" /><Relationship Id="rId5" Type="http://schemas.openxmlformats.org/officeDocument/2006/relationships/hyperlink" Target="https://podminky.urs.cz/item/CS_URS_2021_01/162351104" TargetMode="External" /><Relationship Id="rId6" Type="http://schemas.openxmlformats.org/officeDocument/2006/relationships/hyperlink" Target="https://podminky.urs.cz/item/CS_URS_2021_01/162751117" TargetMode="External" /><Relationship Id="rId7" Type="http://schemas.openxmlformats.org/officeDocument/2006/relationships/hyperlink" Target="https://podminky.urs.cz/item/CS_URS_2021_01/167151111" TargetMode="External" /><Relationship Id="rId8" Type="http://schemas.openxmlformats.org/officeDocument/2006/relationships/hyperlink" Target="https://podminky.urs.cz/item/CS_URS_2021_01/171151103" TargetMode="External" /><Relationship Id="rId9" Type="http://schemas.openxmlformats.org/officeDocument/2006/relationships/hyperlink" Target="https://podminky.urs.cz/item/CS_URS_2021_01/174151101" TargetMode="External" /><Relationship Id="rId10" Type="http://schemas.openxmlformats.org/officeDocument/2006/relationships/hyperlink" Target="https://podminky.urs.cz/item/CS_URS_2021_01/181351113" TargetMode="External" /><Relationship Id="rId11" Type="http://schemas.openxmlformats.org/officeDocument/2006/relationships/hyperlink" Target="https://podminky.urs.cz/item/CS_URS_2021_01/181351115" TargetMode="External" /><Relationship Id="rId12" Type="http://schemas.openxmlformats.org/officeDocument/2006/relationships/hyperlink" Target="https://podminky.urs.cz/item/CS_URS_2021_01/181451121" TargetMode="External" /><Relationship Id="rId13" Type="http://schemas.openxmlformats.org/officeDocument/2006/relationships/hyperlink" Target="https://podminky.urs.cz/item/CS_URS_2021_01/181411122" TargetMode="External" /><Relationship Id="rId14" Type="http://schemas.openxmlformats.org/officeDocument/2006/relationships/hyperlink" Target="https://podminky.urs.cz/item/CS_URS_2021_01/181951111" TargetMode="External" /><Relationship Id="rId15" Type="http://schemas.openxmlformats.org/officeDocument/2006/relationships/hyperlink" Target="https://podminky.urs.cz/item/CS_URS_2021_01/181951112" TargetMode="External" /><Relationship Id="rId16" Type="http://schemas.openxmlformats.org/officeDocument/2006/relationships/hyperlink" Target="https://podminky.urs.cz/item/CS_URS_2021_01/182151111" TargetMode="External" /><Relationship Id="rId17" Type="http://schemas.openxmlformats.org/officeDocument/2006/relationships/hyperlink" Target="https://podminky.urs.cz/item/CS_URS_2021_01/182251101" TargetMode="External" /><Relationship Id="rId18" Type="http://schemas.openxmlformats.org/officeDocument/2006/relationships/hyperlink" Target="https://podminky.urs.cz/item/CS_URS_2021_01/182351135" TargetMode="External" /><Relationship Id="rId19" Type="http://schemas.openxmlformats.org/officeDocument/2006/relationships/hyperlink" Target="https://podminky.urs.cz/item/CS_URS_2021_01/183403152" TargetMode="External" /><Relationship Id="rId20" Type="http://schemas.openxmlformats.org/officeDocument/2006/relationships/hyperlink" Target="https://podminky.urs.cz/item/CS_URS_2021_01/461211711" TargetMode="External" /><Relationship Id="rId21" Type="http://schemas.openxmlformats.org/officeDocument/2006/relationships/hyperlink" Target="https://podminky.urs.cz/item/CS_URS_2021_01/462512270" TargetMode="External" /><Relationship Id="rId22" Type="http://schemas.openxmlformats.org/officeDocument/2006/relationships/hyperlink" Target="https://podminky.urs.cz/item/CS_URS_2021_01/463211151" TargetMode="External" /><Relationship Id="rId23" Type="http://schemas.openxmlformats.org/officeDocument/2006/relationships/hyperlink" Target="https://podminky.urs.cz/item/CS_URS_2021_01/919726123" TargetMode="External" /><Relationship Id="rId24" Type="http://schemas.openxmlformats.org/officeDocument/2006/relationships/hyperlink" Target="https://podminky.urs.cz/item/CS_URS_2021_01/960111221" TargetMode="External" /><Relationship Id="rId25" Type="http://schemas.openxmlformats.org/officeDocument/2006/relationships/hyperlink" Target="https://podminky.urs.cz/item/CS_URS_2021_01/997013631" TargetMode="External" /><Relationship Id="rId26" Type="http://schemas.openxmlformats.org/officeDocument/2006/relationships/hyperlink" Target="https://podminky.urs.cz/item/CS_URS_2021_01/997221571" TargetMode="External" /><Relationship Id="rId27" Type="http://schemas.openxmlformats.org/officeDocument/2006/relationships/hyperlink" Target="https://podminky.urs.cz/item/CS_URS_2021_01/997221579" TargetMode="External" /><Relationship Id="rId28" Type="http://schemas.openxmlformats.org/officeDocument/2006/relationships/hyperlink" Target="https://podminky.urs.cz/item/CS_URS_2021_01/997221612" TargetMode="External" /><Relationship Id="rId29" Type="http://schemas.openxmlformats.org/officeDocument/2006/relationships/hyperlink" Target="https://podminky.urs.cz/item/CS_URS_2021_01/998332011" TargetMode="External" /><Relationship Id="rId3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21151123" TargetMode="External" /><Relationship Id="rId2" Type="http://schemas.openxmlformats.org/officeDocument/2006/relationships/hyperlink" Target="https://podminky.urs.cz/item/CS_URS_2021_01/121151125" TargetMode="External" /><Relationship Id="rId3" Type="http://schemas.openxmlformats.org/officeDocument/2006/relationships/hyperlink" Target="https://podminky.urs.cz/item/CS_URS_2021_01/124253101" TargetMode="External" /><Relationship Id="rId4" Type="http://schemas.openxmlformats.org/officeDocument/2006/relationships/hyperlink" Target="https://podminky.urs.cz/item/CS_URS_2021_01/162251102" TargetMode="External" /><Relationship Id="rId5" Type="http://schemas.openxmlformats.org/officeDocument/2006/relationships/hyperlink" Target="https://podminky.urs.cz/item/CS_URS_2021_01/162351103" TargetMode="External" /><Relationship Id="rId6" Type="http://schemas.openxmlformats.org/officeDocument/2006/relationships/hyperlink" Target="https://podminky.urs.cz/item/CS_URS_2021_01/167151111" TargetMode="External" /><Relationship Id="rId7" Type="http://schemas.openxmlformats.org/officeDocument/2006/relationships/hyperlink" Target="https://podminky.urs.cz/item/CS_URS_2021_01/162751117" TargetMode="External" /><Relationship Id="rId8" Type="http://schemas.openxmlformats.org/officeDocument/2006/relationships/hyperlink" Target="https://podminky.urs.cz/item/CS_URS_2021_01/171151103" TargetMode="External" /><Relationship Id="rId9" Type="http://schemas.openxmlformats.org/officeDocument/2006/relationships/hyperlink" Target="https://podminky.urs.cz/item/CS_URS_2021_01/174151101" TargetMode="External" /><Relationship Id="rId10" Type="http://schemas.openxmlformats.org/officeDocument/2006/relationships/hyperlink" Target="https://podminky.urs.cz/item/CS_URS_2021_01/181351115" TargetMode="External" /><Relationship Id="rId11" Type="http://schemas.openxmlformats.org/officeDocument/2006/relationships/hyperlink" Target="https://podminky.urs.cz/item/CS_URS_2021_01/181451121" TargetMode="External" /><Relationship Id="rId12" Type="http://schemas.openxmlformats.org/officeDocument/2006/relationships/hyperlink" Target="https://podminky.urs.cz/item/CS_URS_2021_01/181451122" TargetMode="External" /><Relationship Id="rId13" Type="http://schemas.openxmlformats.org/officeDocument/2006/relationships/hyperlink" Target="https://podminky.urs.cz/item/CS_URS_2021_01/181951111" TargetMode="External" /><Relationship Id="rId14" Type="http://schemas.openxmlformats.org/officeDocument/2006/relationships/hyperlink" Target="https://podminky.urs.cz/item/CS_URS_2021_01/181951112" TargetMode="External" /><Relationship Id="rId15" Type="http://schemas.openxmlformats.org/officeDocument/2006/relationships/hyperlink" Target="https://podminky.urs.cz/item/CS_URS_2021_01/182151111" TargetMode="External" /><Relationship Id="rId16" Type="http://schemas.openxmlformats.org/officeDocument/2006/relationships/hyperlink" Target="https://podminky.urs.cz/item/CS_URS_2021_01/182251101" TargetMode="External" /><Relationship Id="rId17" Type="http://schemas.openxmlformats.org/officeDocument/2006/relationships/hyperlink" Target="https://podminky.urs.cz/item/CS_URS_2021_01/182351135" TargetMode="External" /><Relationship Id="rId18" Type="http://schemas.openxmlformats.org/officeDocument/2006/relationships/hyperlink" Target="https://podminky.urs.cz/item/CS_URS_2021_01/183403152" TargetMode="External" /><Relationship Id="rId19" Type="http://schemas.openxmlformats.org/officeDocument/2006/relationships/hyperlink" Target="https://podminky.urs.cz/item/CS_URS_2021_01/274322511" TargetMode="External" /><Relationship Id="rId20" Type="http://schemas.openxmlformats.org/officeDocument/2006/relationships/hyperlink" Target="https://podminky.urs.cz/item/CS_URS_2021_01/321213345" TargetMode="External" /><Relationship Id="rId21" Type="http://schemas.openxmlformats.org/officeDocument/2006/relationships/hyperlink" Target="https://podminky.urs.cz/item/CS_URS_2021_01/321351010" TargetMode="External" /><Relationship Id="rId22" Type="http://schemas.openxmlformats.org/officeDocument/2006/relationships/hyperlink" Target="https://podminky.urs.cz/item/CS_URS_2021_01/321352010" TargetMode="External" /><Relationship Id="rId23" Type="http://schemas.openxmlformats.org/officeDocument/2006/relationships/hyperlink" Target="https://podminky.urs.cz/item/CS_URS_2021_01/321366111" TargetMode="External" /><Relationship Id="rId24" Type="http://schemas.openxmlformats.org/officeDocument/2006/relationships/hyperlink" Target="https://podminky.urs.cz/item/CS_URS_2021_01/321368211" TargetMode="External" /><Relationship Id="rId25" Type="http://schemas.openxmlformats.org/officeDocument/2006/relationships/hyperlink" Target="https://podminky.urs.cz/item/CS_URS_2021_01/451315117" TargetMode="External" /><Relationship Id="rId26" Type="http://schemas.openxmlformats.org/officeDocument/2006/relationships/hyperlink" Target="https://podminky.urs.cz/item/CS_URS_2021_01/451316113" TargetMode="External" /><Relationship Id="rId27" Type="http://schemas.openxmlformats.org/officeDocument/2006/relationships/hyperlink" Target="https://podminky.urs.cz/item/CS_URS_2021_01/451571223" TargetMode="External" /><Relationship Id="rId28" Type="http://schemas.openxmlformats.org/officeDocument/2006/relationships/hyperlink" Target="https://podminky.urs.cz/item/CS_URS_2021_01/452921111" TargetMode="External" /><Relationship Id="rId29" Type="http://schemas.openxmlformats.org/officeDocument/2006/relationships/hyperlink" Target="https://podminky.urs.cz/item/CS_URS_2021_01/461211711" TargetMode="External" /><Relationship Id="rId30" Type="http://schemas.openxmlformats.org/officeDocument/2006/relationships/hyperlink" Target="https://podminky.urs.cz/item/CS_URS_2021_01/462512270" TargetMode="External" /><Relationship Id="rId31" Type="http://schemas.openxmlformats.org/officeDocument/2006/relationships/hyperlink" Target="https://podminky.urs.cz/item/CS_URS_2021_01/463211151" TargetMode="External" /><Relationship Id="rId32" Type="http://schemas.openxmlformats.org/officeDocument/2006/relationships/hyperlink" Target="https://podminky.urs.cz/item/CS_URS_2021_01/465513127" TargetMode="External" /><Relationship Id="rId33" Type="http://schemas.openxmlformats.org/officeDocument/2006/relationships/hyperlink" Target="https://podminky.urs.cz/item/CS_URS_2021_01/564861111" TargetMode="External" /><Relationship Id="rId34" Type="http://schemas.openxmlformats.org/officeDocument/2006/relationships/hyperlink" Target="https://podminky.urs.cz/item/CS_URS_2021_01/812422121" TargetMode="External" /><Relationship Id="rId35" Type="http://schemas.openxmlformats.org/officeDocument/2006/relationships/hyperlink" Target="https://podminky.urs.cz/item/CS_URS_2021_01/919535556" TargetMode="External" /><Relationship Id="rId36" Type="http://schemas.openxmlformats.org/officeDocument/2006/relationships/hyperlink" Target="https://podminky.urs.cz/item/CS_URS_2021_01/919726123" TargetMode="External" /><Relationship Id="rId37" Type="http://schemas.openxmlformats.org/officeDocument/2006/relationships/hyperlink" Target="https://podminky.urs.cz/item/CS_URS_2021_01/998332011" TargetMode="External" /><Relationship Id="rId3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21151123" TargetMode="External" /><Relationship Id="rId2" Type="http://schemas.openxmlformats.org/officeDocument/2006/relationships/hyperlink" Target="https://podminky.urs.cz/item/CS_URS_2021_01/121151124" TargetMode="External" /><Relationship Id="rId3" Type="http://schemas.openxmlformats.org/officeDocument/2006/relationships/hyperlink" Target="https://podminky.urs.cz/item/CS_URS_2021_01/121151125" TargetMode="External" /><Relationship Id="rId4" Type="http://schemas.openxmlformats.org/officeDocument/2006/relationships/hyperlink" Target="https://podminky.urs.cz/item/CS_URS_2021_01/124253101" TargetMode="External" /><Relationship Id="rId5" Type="http://schemas.openxmlformats.org/officeDocument/2006/relationships/hyperlink" Target="https://podminky.urs.cz/item/CS_URS_2021_01/162251102" TargetMode="External" /><Relationship Id="rId6" Type="http://schemas.openxmlformats.org/officeDocument/2006/relationships/hyperlink" Target="https://podminky.urs.cz/item/CS_URS_2021_01/162351103" TargetMode="External" /><Relationship Id="rId7" Type="http://schemas.openxmlformats.org/officeDocument/2006/relationships/hyperlink" Target="https://podminky.urs.cz/item/CS_URS_2021_01/162751117" TargetMode="External" /><Relationship Id="rId8" Type="http://schemas.openxmlformats.org/officeDocument/2006/relationships/hyperlink" Target="https://podminky.urs.cz/item/CS_URS_2021_01/167151111" TargetMode="External" /><Relationship Id="rId9" Type="http://schemas.openxmlformats.org/officeDocument/2006/relationships/hyperlink" Target="https://podminky.urs.cz/item/CS_URS_2021_01/171151103" TargetMode="External" /><Relationship Id="rId10" Type="http://schemas.openxmlformats.org/officeDocument/2006/relationships/hyperlink" Target="https://podminky.urs.cz/item/CS_URS_2021_01/174151101" TargetMode="External" /><Relationship Id="rId11" Type="http://schemas.openxmlformats.org/officeDocument/2006/relationships/hyperlink" Target="https://podminky.urs.cz/item/CS_URS_2021_01/181351115" TargetMode="External" /><Relationship Id="rId12" Type="http://schemas.openxmlformats.org/officeDocument/2006/relationships/hyperlink" Target="https://podminky.urs.cz/item/CS_URS_2021_01/181411122" TargetMode="External" /><Relationship Id="rId13" Type="http://schemas.openxmlformats.org/officeDocument/2006/relationships/hyperlink" Target="https://podminky.urs.cz/item/CS_URS_2021_01/181451121" TargetMode="External" /><Relationship Id="rId14" Type="http://schemas.openxmlformats.org/officeDocument/2006/relationships/hyperlink" Target="https://podminky.urs.cz/item/CS_URS_2021_01/181951111" TargetMode="External" /><Relationship Id="rId15" Type="http://schemas.openxmlformats.org/officeDocument/2006/relationships/hyperlink" Target="https://podminky.urs.cz/item/CS_URS_2021_01/181951112" TargetMode="External" /><Relationship Id="rId16" Type="http://schemas.openxmlformats.org/officeDocument/2006/relationships/hyperlink" Target="https://podminky.urs.cz/item/CS_URS_2021_01/182151111" TargetMode="External" /><Relationship Id="rId17" Type="http://schemas.openxmlformats.org/officeDocument/2006/relationships/hyperlink" Target="https://podminky.urs.cz/item/CS_URS_2021_01/182251101" TargetMode="External" /><Relationship Id="rId18" Type="http://schemas.openxmlformats.org/officeDocument/2006/relationships/hyperlink" Target="https://podminky.urs.cz/item/CS_URS_2021_01/182351135" TargetMode="External" /><Relationship Id="rId19" Type="http://schemas.openxmlformats.org/officeDocument/2006/relationships/hyperlink" Target="https://podminky.urs.cz/item/CS_URS_2021_01/183403152" TargetMode="External" /><Relationship Id="rId20" Type="http://schemas.openxmlformats.org/officeDocument/2006/relationships/hyperlink" Target="https://podminky.urs.cz/item/CS_URS_2021_01/461211711" TargetMode="External" /><Relationship Id="rId21" Type="http://schemas.openxmlformats.org/officeDocument/2006/relationships/hyperlink" Target="https://podminky.urs.cz/item/CS_URS_2021_01/462512270" TargetMode="External" /><Relationship Id="rId22" Type="http://schemas.openxmlformats.org/officeDocument/2006/relationships/hyperlink" Target="https://podminky.urs.cz/item/CS_URS_2021_01/463211151" TargetMode="External" /><Relationship Id="rId23" Type="http://schemas.openxmlformats.org/officeDocument/2006/relationships/hyperlink" Target="https://podminky.urs.cz/item/CS_URS_2021_01/919726123" TargetMode="External" /><Relationship Id="rId24" Type="http://schemas.openxmlformats.org/officeDocument/2006/relationships/hyperlink" Target="https://podminky.urs.cz/item/CS_URS_2021_01/998332011" TargetMode="External" /><Relationship Id="rId2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1251103" TargetMode="External" /><Relationship Id="rId2" Type="http://schemas.openxmlformats.org/officeDocument/2006/relationships/hyperlink" Target="https://podminky.urs.cz/item/CS_URS_2021_01/112101101" TargetMode="External" /><Relationship Id="rId3" Type="http://schemas.openxmlformats.org/officeDocument/2006/relationships/hyperlink" Target="https://podminky.urs.cz/item/CS_URS_2021_01/112101102" TargetMode="External" /><Relationship Id="rId4" Type="http://schemas.openxmlformats.org/officeDocument/2006/relationships/hyperlink" Target="https://podminky.urs.cz/item/CS_URS_2021_01/112101103" TargetMode="External" /><Relationship Id="rId5" Type="http://schemas.openxmlformats.org/officeDocument/2006/relationships/hyperlink" Target="https://podminky.urs.cz/item/CS_URS_2021_01/112101104" TargetMode="External" /><Relationship Id="rId6" Type="http://schemas.openxmlformats.org/officeDocument/2006/relationships/hyperlink" Target="https://podminky.urs.cz/item/CS_URS_2021_01/112101105" TargetMode="External" /><Relationship Id="rId7" Type="http://schemas.openxmlformats.org/officeDocument/2006/relationships/hyperlink" Target="https://podminky.urs.cz/item/CS_URS_2021_01/112155115" TargetMode="External" /><Relationship Id="rId8" Type="http://schemas.openxmlformats.org/officeDocument/2006/relationships/hyperlink" Target="https://podminky.urs.cz/item/CS_URS_2021_01/112155121" TargetMode="External" /><Relationship Id="rId9" Type="http://schemas.openxmlformats.org/officeDocument/2006/relationships/hyperlink" Target="https://podminky.urs.cz/item/CS_URS_2021_01/112155125" TargetMode="External" /><Relationship Id="rId10" Type="http://schemas.openxmlformats.org/officeDocument/2006/relationships/hyperlink" Target="https://podminky.urs.cz/item/CS_URS_2021_01/112155315" TargetMode="External" /><Relationship Id="rId11" Type="http://schemas.openxmlformats.org/officeDocument/2006/relationships/hyperlink" Target="https://podminky.urs.cz/item/CS_URS_2021_01/112251101" TargetMode="External" /><Relationship Id="rId12" Type="http://schemas.openxmlformats.org/officeDocument/2006/relationships/hyperlink" Target="https://podminky.urs.cz/item/CS_URS_2021_01/112251102" TargetMode="External" /><Relationship Id="rId13" Type="http://schemas.openxmlformats.org/officeDocument/2006/relationships/hyperlink" Target="https://podminky.urs.cz/item/CS_URS_2021_01/112251103" TargetMode="External" /><Relationship Id="rId14" Type="http://schemas.openxmlformats.org/officeDocument/2006/relationships/hyperlink" Target="https://podminky.urs.cz/item/CS_URS_2021_01/112251104" TargetMode="External" /><Relationship Id="rId15" Type="http://schemas.openxmlformats.org/officeDocument/2006/relationships/hyperlink" Target="https://podminky.urs.cz/item/CS_URS_2021_01/112251105" TargetMode="External" /><Relationship Id="rId16" Type="http://schemas.openxmlformats.org/officeDocument/2006/relationships/hyperlink" Target="https://podminky.urs.cz/item/CS_URS_2021_01/162201401" TargetMode="External" /><Relationship Id="rId17" Type="http://schemas.openxmlformats.org/officeDocument/2006/relationships/hyperlink" Target="https://podminky.urs.cz/item/CS_URS_2021_01/162201402" TargetMode="External" /><Relationship Id="rId18" Type="http://schemas.openxmlformats.org/officeDocument/2006/relationships/hyperlink" Target="https://podminky.urs.cz/item/CS_URS_2021_01/162201403" TargetMode="External" /><Relationship Id="rId19" Type="http://schemas.openxmlformats.org/officeDocument/2006/relationships/hyperlink" Target="https://podminky.urs.cz/item/CS_URS_2021_01/162201404" TargetMode="External" /><Relationship Id="rId20" Type="http://schemas.openxmlformats.org/officeDocument/2006/relationships/hyperlink" Target="https://podminky.urs.cz/item/CS_URS_2021_01/162201500" TargetMode="External" /><Relationship Id="rId21" Type="http://schemas.openxmlformats.org/officeDocument/2006/relationships/hyperlink" Target="https://podminky.urs.cz/item/CS_URS_2021_01/162201411" TargetMode="External" /><Relationship Id="rId22" Type="http://schemas.openxmlformats.org/officeDocument/2006/relationships/hyperlink" Target="https://podminky.urs.cz/item/CS_URS_2021_01/162201412" TargetMode="External" /><Relationship Id="rId23" Type="http://schemas.openxmlformats.org/officeDocument/2006/relationships/hyperlink" Target="https://podminky.urs.cz/item/CS_URS_2021_01/162201413" TargetMode="External" /><Relationship Id="rId24" Type="http://schemas.openxmlformats.org/officeDocument/2006/relationships/hyperlink" Target="https://podminky.urs.cz/item/CS_URS_2021_01/162201414" TargetMode="External" /><Relationship Id="rId25" Type="http://schemas.openxmlformats.org/officeDocument/2006/relationships/hyperlink" Target="https://podminky.urs.cz/item/CS_URS_2021_01/162201510" TargetMode="External" /><Relationship Id="rId26" Type="http://schemas.openxmlformats.org/officeDocument/2006/relationships/hyperlink" Target="https://podminky.urs.cz/item/CS_URS_2021_01/162201421" TargetMode="External" /><Relationship Id="rId27" Type="http://schemas.openxmlformats.org/officeDocument/2006/relationships/hyperlink" Target="https://podminky.urs.cz/item/CS_URS_2021_01/162201422" TargetMode="External" /><Relationship Id="rId28" Type="http://schemas.openxmlformats.org/officeDocument/2006/relationships/hyperlink" Target="https://podminky.urs.cz/item/CS_URS_2021_01/162201423" TargetMode="External" /><Relationship Id="rId29" Type="http://schemas.openxmlformats.org/officeDocument/2006/relationships/hyperlink" Target="https://podminky.urs.cz/item/CS_URS_2021_01/162201424" TargetMode="External" /><Relationship Id="rId30" Type="http://schemas.openxmlformats.org/officeDocument/2006/relationships/hyperlink" Target="https://podminky.urs.cz/item/CS_URS_2021_01/162201520" TargetMode="External" /><Relationship Id="rId3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35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09/2020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Revitalizace Rudoltičky a přítoků aktualizace 02/2023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Ostrov u Lanškrouna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25. 10. 2023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Obec Ostrov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Envicons, s.r.o.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Envicons,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ROUND(SUM(AG95:AG101),2)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ROUND(SUM(AS95:AS101),2)</f>
        <v>0</v>
      </c>
      <c r="AT94" s="114">
        <f>ROUND(SUM(AV94:AW94),2)</f>
        <v>0</v>
      </c>
      <c r="AU94" s="115">
        <f>ROUND(SUM(AU95:AU101),5)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ROUND(SUM(AZ95:AZ101),2)</f>
        <v>0</v>
      </c>
      <c r="BA94" s="114">
        <f>ROUND(SUM(BA95:BA101),2)</f>
        <v>0</v>
      </c>
      <c r="BB94" s="114">
        <f>ROUND(SUM(BB95:BB101),2)</f>
        <v>0</v>
      </c>
      <c r="BC94" s="114">
        <f>ROUND(SUM(BC95:BC101),2)</f>
        <v>0</v>
      </c>
      <c r="BD94" s="116">
        <f>ROUND(SUM(BD95:BD101),2)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16.5" customHeight="1">
      <c r="A95" s="119" t="s">
        <v>83</v>
      </c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01 - Rudoltička ř.km 7...'!J30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'SO 01 - Rudoltička ř.km 7...'!P125</f>
        <v>0</v>
      </c>
      <c r="AV95" s="128">
        <f>'SO 01 - Rudoltička ř.km 7...'!J33</f>
        <v>0</v>
      </c>
      <c r="AW95" s="128">
        <f>'SO 01 - Rudoltička ř.km 7...'!J34</f>
        <v>0</v>
      </c>
      <c r="AX95" s="128">
        <f>'SO 01 - Rudoltička ř.km 7...'!J35</f>
        <v>0</v>
      </c>
      <c r="AY95" s="128">
        <f>'SO 01 - Rudoltička ř.km 7...'!J36</f>
        <v>0</v>
      </c>
      <c r="AZ95" s="128">
        <f>'SO 01 - Rudoltička ř.km 7...'!F33</f>
        <v>0</v>
      </c>
      <c r="BA95" s="128">
        <f>'SO 01 - Rudoltička ř.km 7...'!F34</f>
        <v>0</v>
      </c>
      <c r="BB95" s="128">
        <f>'SO 01 - Rudoltička ř.km 7...'!F35</f>
        <v>0</v>
      </c>
      <c r="BC95" s="128">
        <f>'SO 01 - Rudoltička ř.km 7...'!F36</f>
        <v>0</v>
      </c>
      <c r="BD95" s="130">
        <f>'SO 01 - Rudoltička ř.km 7...'!F37</f>
        <v>0</v>
      </c>
      <c r="BE95" s="7"/>
      <c r="BT95" s="131" t="s">
        <v>87</v>
      </c>
      <c r="BV95" s="131" t="s">
        <v>81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7" customFormat="1" ht="16.5" customHeight="1">
      <c r="A96" s="119" t="s">
        <v>83</v>
      </c>
      <c r="B96" s="120"/>
      <c r="C96" s="121"/>
      <c r="D96" s="122" t="s">
        <v>90</v>
      </c>
      <c r="E96" s="122"/>
      <c r="F96" s="122"/>
      <c r="G96" s="122"/>
      <c r="H96" s="122"/>
      <c r="I96" s="123"/>
      <c r="J96" s="122" t="s">
        <v>91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02 - Rudoltička ř.km 8...'!J30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27">
        <v>0</v>
      </c>
      <c r="AT96" s="128">
        <f>ROUND(SUM(AV96:AW96),2)</f>
        <v>0</v>
      </c>
      <c r="AU96" s="129">
        <f>'SO 02 - Rudoltička ř.km 8...'!P126</f>
        <v>0</v>
      </c>
      <c r="AV96" s="128">
        <f>'SO 02 - Rudoltička ř.km 8...'!J33</f>
        <v>0</v>
      </c>
      <c r="AW96" s="128">
        <f>'SO 02 - Rudoltička ř.km 8...'!J34</f>
        <v>0</v>
      </c>
      <c r="AX96" s="128">
        <f>'SO 02 - Rudoltička ř.km 8...'!J35</f>
        <v>0</v>
      </c>
      <c r="AY96" s="128">
        <f>'SO 02 - Rudoltička ř.km 8...'!J36</f>
        <v>0</v>
      </c>
      <c r="AZ96" s="128">
        <f>'SO 02 - Rudoltička ř.km 8...'!F33</f>
        <v>0</v>
      </c>
      <c r="BA96" s="128">
        <f>'SO 02 - Rudoltička ř.km 8...'!F34</f>
        <v>0</v>
      </c>
      <c r="BB96" s="128">
        <f>'SO 02 - Rudoltička ř.km 8...'!F35</f>
        <v>0</v>
      </c>
      <c r="BC96" s="128">
        <f>'SO 02 - Rudoltička ř.km 8...'!F36</f>
        <v>0</v>
      </c>
      <c r="BD96" s="130">
        <f>'SO 02 - Rudoltička ř.km 8...'!F37</f>
        <v>0</v>
      </c>
      <c r="BE96" s="7"/>
      <c r="BT96" s="131" t="s">
        <v>87</v>
      </c>
      <c r="BV96" s="131" t="s">
        <v>81</v>
      </c>
      <c r="BW96" s="131" t="s">
        <v>92</v>
      </c>
      <c r="BX96" s="131" t="s">
        <v>5</v>
      </c>
      <c r="CL96" s="131" t="s">
        <v>1</v>
      </c>
      <c r="CM96" s="131" t="s">
        <v>89</v>
      </c>
    </row>
    <row r="97" s="7" customFormat="1" ht="16.5" customHeight="1">
      <c r="A97" s="119" t="s">
        <v>83</v>
      </c>
      <c r="B97" s="120"/>
      <c r="C97" s="121"/>
      <c r="D97" s="122" t="s">
        <v>93</v>
      </c>
      <c r="E97" s="122"/>
      <c r="F97" s="122"/>
      <c r="G97" s="122"/>
      <c r="H97" s="122"/>
      <c r="I97" s="123"/>
      <c r="J97" s="122" t="s">
        <v>94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03 - Rudoltička ř.km 8...'!J30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86</v>
      </c>
      <c r="AR97" s="126"/>
      <c r="AS97" s="127">
        <v>0</v>
      </c>
      <c r="AT97" s="128">
        <f>ROUND(SUM(AV97:AW97),2)</f>
        <v>0</v>
      </c>
      <c r="AU97" s="129">
        <f>'SO 03 - Rudoltička ř.km 8...'!P123</f>
        <v>0</v>
      </c>
      <c r="AV97" s="128">
        <f>'SO 03 - Rudoltička ř.km 8...'!J33</f>
        <v>0</v>
      </c>
      <c r="AW97" s="128">
        <f>'SO 03 - Rudoltička ř.km 8...'!J34</f>
        <v>0</v>
      </c>
      <c r="AX97" s="128">
        <f>'SO 03 - Rudoltička ř.km 8...'!J35</f>
        <v>0</v>
      </c>
      <c r="AY97" s="128">
        <f>'SO 03 - Rudoltička ř.km 8...'!J36</f>
        <v>0</v>
      </c>
      <c r="AZ97" s="128">
        <f>'SO 03 - Rudoltička ř.km 8...'!F33</f>
        <v>0</v>
      </c>
      <c r="BA97" s="128">
        <f>'SO 03 - Rudoltička ř.km 8...'!F34</f>
        <v>0</v>
      </c>
      <c r="BB97" s="128">
        <f>'SO 03 - Rudoltička ř.km 8...'!F35</f>
        <v>0</v>
      </c>
      <c r="BC97" s="128">
        <f>'SO 03 - Rudoltička ř.km 8...'!F36</f>
        <v>0</v>
      </c>
      <c r="BD97" s="130">
        <f>'SO 03 - Rudoltička ř.km 8...'!F37</f>
        <v>0</v>
      </c>
      <c r="BE97" s="7"/>
      <c r="BT97" s="131" t="s">
        <v>87</v>
      </c>
      <c r="BV97" s="131" t="s">
        <v>81</v>
      </c>
      <c r="BW97" s="131" t="s">
        <v>95</v>
      </c>
      <c r="BX97" s="131" t="s">
        <v>5</v>
      </c>
      <c r="CL97" s="131" t="s">
        <v>1</v>
      </c>
      <c r="CM97" s="131" t="s">
        <v>89</v>
      </c>
    </row>
    <row r="98" s="7" customFormat="1" ht="16.5" customHeight="1">
      <c r="A98" s="119" t="s">
        <v>83</v>
      </c>
      <c r="B98" s="120"/>
      <c r="C98" s="121"/>
      <c r="D98" s="122" t="s">
        <v>96</v>
      </c>
      <c r="E98" s="122"/>
      <c r="F98" s="122"/>
      <c r="G98" s="122"/>
      <c r="H98" s="122"/>
      <c r="I98" s="123"/>
      <c r="J98" s="122" t="s">
        <v>97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 04 - Pravostranný přít...'!J30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86</v>
      </c>
      <c r="AR98" s="126"/>
      <c r="AS98" s="127">
        <v>0</v>
      </c>
      <c r="AT98" s="128">
        <f>ROUND(SUM(AV98:AW98),2)</f>
        <v>0</v>
      </c>
      <c r="AU98" s="129">
        <f>'SO 04 - Pravostranný přít...'!P124</f>
        <v>0</v>
      </c>
      <c r="AV98" s="128">
        <f>'SO 04 - Pravostranný přít...'!J33</f>
        <v>0</v>
      </c>
      <c r="AW98" s="128">
        <f>'SO 04 - Pravostranný přít...'!J34</f>
        <v>0</v>
      </c>
      <c r="AX98" s="128">
        <f>'SO 04 - Pravostranný přít...'!J35</f>
        <v>0</v>
      </c>
      <c r="AY98" s="128">
        <f>'SO 04 - Pravostranný přít...'!J36</f>
        <v>0</v>
      </c>
      <c r="AZ98" s="128">
        <f>'SO 04 - Pravostranný přít...'!F33</f>
        <v>0</v>
      </c>
      <c r="BA98" s="128">
        <f>'SO 04 - Pravostranný přít...'!F34</f>
        <v>0</v>
      </c>
      <c r="BB98" s="128">
        <f>'SO 04 - Pravostranný přít...'!F35</f>
        <v>0</v>
      </c>
      <c r="BC98" s="128">
        <f>'SO 04 - Pravostranný přít...'!F36</f>
        <v>0</v>
      </c>
      <c r="BD98" s="130">
        <f>'SO 04 - Pravostranný přít...'!F37</f>
        <v>0</v>
      </c>
      <c r="BE98" s="7"/>
      <c r="BT98" s="131" t="s">
        <v>87</v>
      </c>
      <c r="BV98" s="131" t="s">
        <v>81</v>
      </c>
      <c r="BW98" s="131" t="s">
        <v>98</v>
      </c>
      <c r="BX98" s="131" t="s">
        <v>5</v>
      </c>
      <c r="CL98" s="131" t="s">
        <v>1</v>
      </c>
      <c r="CM98" s="131" t="s">
        <v>89</v>
      </c>
    </row>
    <row r="99" s="7" customFormat="1" ht="16.5" customHeight="1">
      <c r="A99" s="119" t="s">
        <v>83</v>
      </c>
      <c r="B99" s="120"/>
      <c r="C99" s="121"/>
      <c r="D99" s="122" t="s">
        <v>99</v>
      </c>
      <c r="E99" s="122"/>
      <c r="F99" s="122"/>
      <c r="G99" s="122"/>
      <c r="H99" s="122"/>
      <c r="I99" s="123"/>
      <c r="J99" s="122" t="s">
        <v>100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 05 - Pravostranný přít...'!J30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86</v>
      </c>
      <c r="AR99" s="126"/>
      <c r="AS99" s="127">
        <v>0</v>
      </c>
      <c r="AT99" s="128">
        <f>ROUND(SUM(AV99:AW99),2)</f>
        <v>0</v>
      </c>
      <c r="AU99" s="129">
        <f>'SO 05 - Pravostranný přít...'!P122</f>
        <v>0</v>
      </c>
      <c r="AV99" s="128">
        <f>'SO 05 - Pravostranný přít...'!J33</f>
        <v>0</v>
      </c>
      <c r="AW99" s="128">
        <f>'SO 05 - Pravostranný přít...'!J34</f>
        <v>0</v>
      </c>
      <c r="AX99" s="128">
        <f>'SO 05 - Pravostranný přít...'!J35</f>
        <v>0</v>
      </c>
      <c r="AY99" s="128">
        <f>'SO 05 - Pravostranný přít...'!J36</f>
        <v>0</v>
      </c>
      <c r="AZ99" s="128">
        <f>'SO 05 - Pravostranný přít...'!F33</f>
        <v>0</v>
      </c>
      <c r="BA99" s="128">
        <f>'SO 05 - Pravostranný přít...'!F34</f>
        <v>0</v>
      </c>
      <c r="BB99" s="128">
        <f>'SO 05 - Pravostranný přít...'!F35</f>
        <v>0</v>
      </c>
      <c r="BC99" s="128">
        <f>'SO 05 - Pravostranný přít...'!F36</f>
        <v>0</v>
      </c>
      <c r="BD99" s="130">
        <f>'SO 05 - Pravostranný přít...'!F37</f>
        <v>0</v>
      </c>
      <c r="BE99" s="7"/>
      <c r="BT99" s="131" t="s">
        <v>87</v>
      </c>
      <c r="BV99" s="131" t="s">
        <v>81</v>
      </c>
      <c r="BW99" s="131" t="s">
        <v>101</v>
      </c>
      <c r="BX99" s="131" t="s">
        <v>5</v>
      </c>
      <c r="CL99" s="131" t="s">
        <v>1</v>
      </c>
      <c r="CM99" s="131" t="s">
        <v>89</v>
      </c>
    </row>
    <row r="100" s="7" customFormat="1" ht="16.5" customHeight="1">
      <c r="A100" s="119" t="s">
        <v>83</v>
      </c>
      <c r="B100" s="120"/>
      <c r="C100" s="121"/>
      <c r="D100" s="122" t="s">
        <v>102</v>
      </c>
      <c r="E100" s="122"/>
      <c r="F100" s="122"/>
      <c r="G100" s="122"/>
      <c r="H100" s="122"/>
      <c r="I100" s="123"/>
      <c r="J100" s="122" t="s">
        <v>103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'SO 06 - Vegetační úpravy'!J30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86</v>
      </c>
      <c r="AR100" s="126"/>
      <c r="AS100" s="127">
        <v>0</v>
      </c>
      <c r="AT100" s="128">
        <f>ROUND(SUM(AV100:AW100),2)</f>
        <v>0</v>
      </c>
      <c r="AU100" s="129">
        <f>'SO 06 - Vegetační úpravy'!P120</f>
        <v>0</v>
      </c>
      <c r="AV100" s="128">
        <f>'SO 06 - Vegetační úpravy'!J33</f>
        <v>0</v>
      </c>
      <c r="AW100" s="128">
        <f>'SO 06 - Vegetační úpravy'!J34</f>
        <v>0</v>
      </c>
      <c r="AX100" s="128">
        <f>'SO 06 - Vegetační úpravy'!J35</f>
        <v>0</v>
      </c>
      <c r="AY100" s="128">
        <f>'SO 06 - Vegetační úpravy'!J36</f>
        <v>0</v>
      </c>
      <c r="AZ100" s="128">
        <f>'SO 06 - Vegetační úpravy'!F33</f>
        <v>0</v>
      </c>
      <c r="BA100" s="128">
        <f>'SO 06 - Vegetační úpravy'!F34</f>
        <v>0</v>
      </c>
      <c r="BB100" s="128">
        <f>'SO 06 - Vegetační úpravy'!F35</f>
        <v>0</v>
      </c>
      <c r="BC100" s="128">
        <f>'SO 06 - Vegetační úpravy'!F36</f>
        <v>0</v>
      </c>
      <c r="BD100" s="130">
        <f>'SO 06 - Vegetační úpravy'!F37</f>
        <v>0</v>
      </c>
      <c r="BE100" s="7"/>
      <c r="BT100" s="131" t="s">
        <v>87</v>
      </c>
      <c r="BV100" s="131" t="s">
        <v>81</v>
      </c>
      <c r="BW100" s="131" t="s">
        <v>104</v>
      </c>
      <c r="BX100" s="131" t="s">
        <v>5</v>
      </c>
      <c r="CL100" s="131" t="s">
        <v>1</v>
      </c>
      <c r="CM100" s="131" t="s">
        <v>89</v>
      </c>
    </row>
    <row r="101" s="7" customFormat="1" ht="16.5" customHeight="1">
      <c r="A101" s="119" t="s">
        <v>83</v>
      </c>
      <c r="B101" s="120"/>
      <c r="C101" s="121"/>
      <c r="D101" s="122" t="s">
        <v>105</v>
      </c>
      <c r="E101" s="122"/>
      <c r="F101" s="122"/>
      <c r="G101" s="122"/>
      <c r="H101" s="122"/>
      <c r="I101" s="123"/>
      <c r="J101" s="122" t="s">
        <v>106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'SO 07 - Vedlejší rozpočto...'!J30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86</v>
      </c>
      <c r="AR101" s="126"/>
      <c r="AS101" s="132">
        <v>0</v>
      </c>
      <c r="AT101" s="133">
        <f>ROUND(SUM(AV101:AW101),2)</f>
        <v>0</v>
      </c>
      <c r="AU101" s="134">
        <f>'SO 07 - Vedlejší rozpočto...'!P117</f>
        <v>0</v>
      </c>
      <c r="AV101" s="133">
        <f>'SO 07 - Vedlejší rozpočto...'!J33</f>
        <v>0</v>
      </c>
      <c r="AW101" s="133">
        <f>'SO 07 - Vedlejší rozpočto...'!J34</f>
        <v>0</v>
      </c>
      <c r="AX101" s="133">
        <f>'SO 07 - Vedlejší rozpočto...'!J35</f>
        <v>0</v>
      </c>
      <c r="AY101" s="133">
        <f>'SO 07 - Vedlejší rozpočto...'!J36</f>
        <v>0</v>
      </c>
      <c r="AZ101" s="133">
        <f>'SO 07 - Vedlejší rozpočto...'!F33</f>
        <v>0</v>
      </c>
      <c r="BA101" s="133">
        <f>'SO 07 - Vedlejší rozpočto...'!F34</f>
        <v>0</v>
      </c>
      <c r="BB101" s="133">
        <f>'SO 07 - Vedlejší rozpočto...'!F35</f>
        <v>0</v>
      </c>
      <c r="BC101" s="133">
        <f>'SO 07 - Vedlejší rozpočto...'!F36</f>
        <v>0</v>
      </c>
      <c r="BD101" s="135">
        <f>'SO 07 - Vedlejší rozpočto...'!F37</f>
        <v>0</v>
      </c>
      <c r="BE101" s="7"/>
      <c r="BT101" s="131" t="s">
        <v>87</v>
      </c>
      <c r="BV101" s="131" t="s">
        <v>81</v>
      </c>
      <c r="BW101" s="131" t="s">
        <v>107</v>
      </c>
      <c r="BX101" s="131" t="s">
        <v>5</v>
      </c>
      <c r="CL101" s="131" t="s">
        <v>1</v>
      </c>
      <c r="CM101" s="131" t="s">
        <v>89</v>
      </c>
    </row>
    <row r="102" s="2" customFormat="1" ht="30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</sheetData>
  <sheetProtection sheet="1" formatColumns="0" formatRows="0" objects="1" scenarios="1" spinCount="100000" saltValue="Ss+i6UKT4Z7WQGSPRPxUIeunTorUEKaHcCaeWpu7FY1M/Q0RB8PnWV1n8a4POhGtcyLVVmEfLY8ZJrwBFOxROw==" hashValue="WL/l7l4pP9bDUMAzc1Fl5NryuxldBpulCfSaWKl7w9/Fflr86tLHtn92X4CD6xnoOFKbbSzGan8MrNMSnshJyA==" algorithmName="SHA-512" password="CC35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Rudoltička ř.km 7...'!C2" display="/"/>
    <hyperlink ref="A96" location="'SO 02 - Rudoltička ř.km 8...'!C2" display="/"/>
    <hyperlink ref="A97" location="'SO 03 - Rudoltička ř.km 8...'!C2" display="/"/>
    <hyperlink ref="A98" location="'SO 04 - Pravostranný přít...'!C2" display="/"/>
    <hyperlink ref="A99" location="'SO 05 - Pravostranný přít...'!C2" display="/"/>
    <hyperlink ref="A100" location="'SO 06 - Vegetační úpravy'!C2" display="/"/>
    <hyperlink ref="A101" location="'SO 07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108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Revitalizace Rudoltičky a přítoků aktualizace 02/2023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110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25. 10. 2023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ROUND((SUM(BE125:BE363)),  2)</f>
        <v>0</v>
      </c>
      <c r="G33" s="38"/>
      <c r="H33" s="38"/>
      <c r="I33" s="155">
        <v>0.20999999999999999</v>
      </c>
      <c r="J33" s="154">
        <f>ROUND(((SUM(BE125:BE363))*I33),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ROUND((SUM(BF125:BF363)),  2)</f>
        <v>0</v>
      </c>
      <c r="G34" s="38"/>
      <c r="H34" s="38"/>
      <c r="I34" s="155">
        <v>0.14999999999999999</v>
      </c>
      <c r="J34" s="154">
        <f>ROUND(((SUM(BF125:BF363))*I34),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ROUND((SUM(BG125:BG363)),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ROUND((SUM(BH125:BH363)),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ROUND((SUM(BI125:BI363)),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Revitalizace Rudoltičky a přítoků aktualizace 02/2023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01 - Rudoltička ř.km 7,52-8,00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Ostrov u Lanškrouna</v>
      </c>
      <c r="G89" s="40"/>
      <c r="H89" s="40"/>
      <c r="I89" s="32" t="s">
        <v>22</v>
      </c>
      <c r="J89" s="79" t="str">
        <f>IF(J12="","",J12)</f>
        <v>25. 10. 2023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Ostrov</v>
      </c>
      <c r="G91" s="40"/>
      <c r="H91" s="40"/>
      <c r="I91" s="32" t="s">
        <v>32</v>
      </c>
      <c r="J91" s="36" t="str">
        <f>E21</f>
        <v>Envicons,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Envicons,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114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79"/>
      <c r="C97" s="180"/>
      <c r="D97" s="181" t="s">
        <v>116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117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118</v>
      </c>
      <c r="E99" s="188"/>
      <c r="F99" s="188"/>
      <c r="G99" s="188"/>
      <c r="H99" s="188"/>
      <c r="I99" s="188"/>
      <c r="J99" s="189">
        <f>J277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119</v>
      </c>
      <c r="E100" s="188"/>
      <c r="F100" s="188"/>
      <c r="G100" s="188"/>
      <c r="H100" s="188"/>
      <c r="I100" s="188"/>
      <c r="J100" s="189">
        <f>J289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120</v>
      </c>
      <c r="E101" s="188"/>
      <c r="F101" s="188"/>
      <c r="G101" s="188"/>
      <c r="H101" s="188"/>
      <c r="I101" s="188"/>
      <c r="J101" s="189">
        <f>J294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121</v>
      </c>
      <c r="E102" s="188"/>
      <c r="F102" s="188"/>
      <c r="G102" s="188"/>
      <c r="H102" s="188"/>
      <c r="I102" s="188"/>
      <c r="J102" s="189">
        <f>J309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122</v>
      </c>
      <c r="E103" s="188"/>
      <c r="F103" s="188"/>
      <c r="G103" s="188"/>
      <c r="H103" s="188"/>
      <c r="I103" s="188"/>
      <c r="J103" s="189">
        <f>J328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123</v>
      </c>
      <c r="E104" s="188"/>
      <c r="F104" s="188"/>
      <c r="G104" s="188"/>
      <c r="H104" s="188"/>
      <c r="I104" s="188"/>
      <c r="J104" s="189">
        <f>J348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124</v>
      </c>
      <c r="E105" s="188"/>
      <c r="F105" s="188"/>
      <c r="G105" s="188"/>
      <c r="H105" s="188"/>
      <c r="I105" s="188"/>
      <c r="J105" s="189">
        <f>J361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Revitalizace Rudoltičky a přítoků aktualizace 02/2023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109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 01 - Rudoltička ř.km 7,52-8,00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Ostrov u Lanškrouna</v>
      </c>
      <c r="G119" s="40"/>
      <c r="H119" s="40"/>
      <c r="I119" s="32" t="s">
        <v>22</v>
      </c>
      <c r="J119" s="79" t="str">
        <f>IF(J12="","",J12)</f>
        <v>25. 10. 2023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Obec Ostrov</v>
      </c>
      <c r="G121" s="40"/>
      <c r="H121" s="40"/>
      <c r="I121" s="32" t="s">
        <v>32</v>
      </c>
      <c r="J121" s="36" t="str">
        <f>E21</f>
        <v>Envicons,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IF(E18="","",E18)</f>
        <v>Vyplň údaj</v>
      </c>
      <c r="G122" s="40"/>
      <c r="H122" s="40"/>
      <c r="I122" s="32" t="s">
        <v>37</v>
      </c>
      <c r="J122" s="36" t="str">
        <f>E24</f>
        <v>Envicons,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126</v>
      </c>
      <c r="D124" s="194" t="s">
        <v>64</v>
      </c>
      <c r="E124" s="194" t="s">
        <v>60</v>
      </c>
      <c r="F124" s="194" t="s">
        <v>61</v>
      </c>
      <c r="G124" s="194" t="s">
        <v>127</v>
      </c>
      <c r="H124" s="194" t="s">
        <v>128</v>
      </c>
      <c r="I124" s="194" t="s">
        <v>129</v>
      </c>
      <c r="J124" s="194" t="s">
        <v>113</v>
      </c>
      <c r="K124" s="195" t="s">
        <v>130</v>
      </c>
      <c r="L124" s="196"/>
      <c r="M124" s="100" t="s">
        <v>1</v>
      </c>
      <c r="N124" s="101" t="s">
        <v>43</v>
      </c>
      <c r="O124" s="101" t="s">
        <v>131</v>
      </c>
      <c r="P124" s="101" t="s">
        <v>132</v>
      </c>
      <c r="Q124" s="101" t="s">
        <v>133</v>
      </c>
      <c r="R124" s="101" t="s">
        <v>134</v>
      </c>
      <c r="S124" s="101" t="s">
        <v>135</v>
      </c>
      <c r="T124" s="102" t="s">
        <v>136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137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</f>
        <v>0</v>
      </c>
      <c r="Q125" s="104"/>
      <c r="R125" s="199">
        <f>R126</f>
        <v>169.58988134000001</v>
      </c>
      <c r="S125" s="104"/>
      <c r="T125" s="200">
        <f>T126</f>
        <v>28.649999999999999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78</v>
      </c>
      <c r="AU125" s="17" t="s">
        <v>115</v>
      </c>
      <c r="BK125" s="201">
        <f>BK126</f>
        <v>0</v>
      </c>
    </row>
    <row r="126" s="12" customFormat="1" ht="25.92" customHeight="1">
      <c r="A126" s="12"/>
      <c r="B126" s="202"/>
      <c r="C126" s="203"/>
      <c r="D126" s="204" t="s">
        <v>78</v>
      </c>
      <c r="E126" s="205" t="s">
        <v>138</v>
      </c>
      <c r="F126" s="205" t="s">
        <v>139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P127+P277+P289+P294+P309+P328+P348+P361</f>
        <v>0</v>
      </c>
      <c r="Q126" s="210"/>
      <c r="R126" s="211">
        <f>R127+R277+R289+R294+R309+R328+R348+R361</f>
        <v>169.58988134000001</v>
      </c>
      <c r="S126" s="210"/>
      <c r="T126" s="212">
        <f>T127+T277+T289+T294+T309+T328+T348+T361</f>
        <v>28.649999999999999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87</v>
      </c>
      <c r="AT126" s="214" t="s">
        <v>78</v>
      </c>
      <c r="AU126" s="214" t="s">
        <v>79</v>
      </c>
      <c r="AY126" s="213" t="s">
        <v>140</v>
      </c>
      <c r="BK126" s="215">
        <f>BK127+BK277+BK289+BK294+BK309+BK328+BK348+BK361</f>
        <v>0</v>
      </c>
    </row>
    <row r="127" s="12" customFormat="1" ht="22.8" customHeight="1">
      <c r="A127" s="12"/>
      <c r="B127" s="202"/>
      <c r="C127" s="203"/>
      <c r="D127" s="204" t="s">
        <v>78</v>
      </c>
      <c r="E127" s="216" t="s">
        <v>87</v>
      </c>
      <c r="F127" s="216" t="s">
        <v>141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SUM(P128:P276)</f>
        <v>0</v>
      </c>
      <c r="Q127" s="210"/>
      <c r="R127" s="211">
        <f>SUM(R128:R276)</f>
        <v>44.837429999999998</v>
      </c>
      <c r="S127" s="210"/>
      <c r="T127" s="212">
        <f>SUM(T128:T276)</f>
        <v>3.1499999999999999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87</v>
      </c>
      <c r="AT127" s="214" t="s">
        <v>78</v>
      </c>
      <c r="AU127" s="214" t="s">
        <v>87</v>
      </c>
      <c r="AY127" s="213" t="s">
        <v>140</v>
      </c>
      <c r="BK127" s="215">
        <f>SUM(BK128:BK276)</f>
        <v>0</v>
      </c>
    </row>
    <row r="128" s="2" customFormat="1" ht="24.15" customHeight="1">
      <c r="A128" s="38"/>
      <c r="B128" s="39"/>
      <c r="C128" s="218" t="s">
        <v>87</v>
      </c>
      <c r="D128" s="218" t="s">
        <v>142</v>
      </c>
      <c r="E128" s="219" t="s">
        <v>143</v>
      </c>
      <c r="F128" s="220" t="s">
        <v>144</v>
      </c>
      <c r="G128" s="221" t="s">
        <v>145</v>
      </c>
      <c r="H128" s="222">
        <v>1.75</v>
      </c>
      <c r="I128" s="223"/>
      <c r="J128" s="224">
        <f>ROUND(I128*H128,2)</f>
        <v>0</v>
      </c>
      <c r="K128" s="220" t="s">
        <v>146</v>
      </c>
      <c r="L128" s="44"/>
      <c r="M128" s="225" t="s">
        <v>1</v>
      </c>
      <c r="N128" s="226" t="s">
        <v>44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1.8</v>
      </c>
      <c r="T128" s="228">
        <f>S128*H128</f>
        <v>3.1499999999999999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147</v>
      </c>
      <c r="AT128" s="229" t="s">
        <v>142</v>
      </c>
      <c r="AU128" s="229" t="s">
        <v>89</v>
      </c>
      <c r="AY128" s="17" t="s">
        <v>140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87</v>
      </c>
      <c r="BK128" s="230">
        <f>ROUND(I128*H128,2)</f>
        <v>0</v>
      </c>
      <c r="BL128" s="17" t="s">
        <v>147</v>
      </c>
      <c r="BM128" s="229" t="s">
        <v>148</v>
      </c>
    </row>
    <row r="129" s="2" customFormat="1">
      <c r="A129" s="38"/>
      <c r="B129" s="39"/>
      <c r="C129" s="40"/>
      <c r="D129" s="231" t="s">
        <v>149</v>
      </c>
      <c r="E129" s="40"/>
      <c r="F129" s="232" t="s">
        <v>150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149</v>
      </c>
      <c r="AU129" s="17" t="s">
        <v>89</v>
      </c>
    </row>
    <row r="130" s="13" customFormat="1">
      <c r="A130" s="13"/>
      <c r="B130" s="236"/>
      <c r="C130" s="237"/>
      <c r="D130" s="238" t="s">
        <v>151</v>
      </c>
      <c r="E130" s="239" t="s">
        <v>1</v>
      </c>
      <c r="F130" s="240" t="s">
        <v>152</v>
      </c>
      <c r="G130" s="237"/>
      <c r="H130" s="239" t="s">
        <v>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151</v>
      </c>
      <c r="AU130" s="246" t="s">
        <v>89</v>
      </c>
      <c r="AV130" s="13" t="s">
        <v>87</v>
      </c>
      <c r="AW130" s="13" t="s">
        <v>36</v>
      </c>
      <c r="AX130" s="13" t="s">
        <v>79</v>
      </c>
      <c r="AY130" s="246" t="s">
        <v>140</v>
      </c>
    </row>
    <row r="131" s="14" customFormat="1">
      <c r="A131" s="14"/>
      <c r="B131" s="247"/>
      <c r="C131" s="248"/>
      <c r="D131" s="238" t="s">
        <v>151</v>
      </c>
      <c r="E131" s="249" t="s">
        <v>1</v>
      </c>
      <c r="F131" s="250" t="s">
        <v>153</v>
      </c>
      <c r="G131" s="248"/>
      <c r="H131" s="251">
        <v>0.75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151</v>
      </c>
      <c r="AU131" s="257" t="s">
        <v>89</v>
      </c>
      <c r="AV131" s="14" t="s">
        <v>89</v>
      </c>
      <c r="AW131" s="14" t="s">
        <v>36</v>
      </c>
      <c r="AX131" s="14" t="s">
        <v>79</v>
      </c>
      <c r="AY131" s="257" t="s">
        <v>140</v>
      </c>
    </row>
    <row r="132" s="14" customFormat="1">
      <c r="A132" s="14"/>
      <c r="B132" s="247"/>
      <c r="C132" s="248"/>
      <c r="D132" s="238" t="s">
        <v>151</v>
      </c>
      <c r="E132" s="249" t="s">
        <v>1</v>
      </c>
      <c r="F132" s="250" t="s">
        <v>154</v>
      </c>
      <c r="G132" s="248"/>
      <c r="H132" s="251">
        <v>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151</v>
      </c>
      <c r="AU132" s="257" t="s">
        <v>89</v>
      </c>
      <c r="AV132" s="14" t="s">
        <v>89</v>
      </c>
      <c r="AW132" s="14" t="s">
        <v>36</v>
      </c>
      <c r="AX132" s="14" t="s">
        <v>79</v>
      </c>
      <c r="AY132" s="257" t="s">
        <v>140</v>
      </c>
    </row>
    <row r="133" s="15" customFormat="1">
      <c r="A133" s="15"/>
      <c r="B133" s="258"/>
      <c r="C133" s="259"/>
      <c r="D133" s="238" t="s">
        <v>151</v>
      </c>
      <c r="E133" s="260" t="s">
        <v>1</v>
      </c>
      <c r="F133" s="261" t="s">
        <v>155</v>
      </c>
      <c r="G133" s="259"/>
      <c r="H133" s="262">
        <v>1.75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151</v>
      </c>
      <c r="AU133" s="268" t="s">
        <v>89</v>
      </c>
      <c r="AV133" s="15" t="s">
        <v>147</v>
      </c>
      <c r="AW133" s="15" t="s">
        <v>36</v>
      </c>
      <c r="AX133" s="15" t="s">
        <v>87</v>
      </c>
      <c r="AY133" s="268" t="s">
        <v>140</v>
      </c>
    </row>
    <row r="134" s="2" customFormat="1" ht="24.15" customHeight="1">
      <c r="A134" s="38"/>
      <c r="B134" s="39"/>
      <c r="C134" s="218" t="s">
        <v>89</v>
      </c>
      <c r="D134" s="218" t="s">
        <v>142</v>
      </c>
      <c r="E134" s="219" t="s">
        <v>156</v>
      </c>
      <c r="F134" s="220" t="s">
        <v>157</v>
      </c>
      <c r="G134" s="221" t="s">
        <v>158</v>
      </c>
      <c r="H134" s="222">
        <v>4192</v>
      </c>
      <c r="I134" s="223"/>
      <c r="J134" s="224">
        <f>ROUND(I134*H134,2)</f>
        <v>0</v>
      </c>
      <c r="K134" s="220" t="s">
        <v>146</v>
      </c>
      <c r="L134" s="44"/>
      <c r="M134" s="225" t="s">
        <v>1</v>
      </c>
      <c r="N134" s="226" t="s">
        <v>44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147</v>
      </c>
      <c r="AT134" s="229" t="s">
        <v>142</v>
      </c>
      <c r="AU134" s="229" t="s">
        <v>89</v>
      </c>
      <c r="AY134" s="17" t="s">
        <v>140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87</v>
      </c>
      <c r="BK134" s="230">
        <f>ROUND(I134*H134,2)</f>
        <v>0</v>
      </c>
      <c r="BL134" s="17" t="s">
        <v>147</v>
      </c>
      <c r="BM134" s="229" t="s">
        <v>159</v>
      </c>
    </row>
    <row r="135" s="2" customFormat="1">
      <c r="A135" s="38"/>
      <c r="B135" s="39"/>
      <c r="C135" s="40"/>
      <c r="D135" s="231" t="s">
        <v>149</v>
      </c>
      <c r="E135" s="40"/>
      <c r="F135" s="232" t="s">
        <v>160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149</v>
      </c>
      <c r="AU135" s="17" t="s">
        <v>89</v>
      </c>
    </row>
    <row r="136" s="13" customFormat="1">
      <c r="A136" s="13"/>
      <c r="B136" s="236"/>
      <c r="C136" s="237"/>
      <c r="D136" s="238" t="s">
        <v>151</v>
      </c>
      <c r="E136" s="239" t="s">
        <v>1</v>
      </c>
      <c r="F136" s="240" t="s">
        <v>161</v>
      </c>
      <c r="G136" s="237"/>
      <c r="H136" s="239" t="s">
        <v>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151</v>
      </c>
      <c r="AU136" s="246" t="s">
        <v>89</v>
      </c>
      <c r="AV136" s="13" t="s">
        <v>87</v>
      </c>
      <c r="AW136" s="13" t="s">
        <v>36</v>
      </c>
      <c r="AX136" s="13" t="s">
        <v>79</v>
      </c>
      <c r="AY136" s="246" t="s">
        <v>140</v>
      </c>
    </row>
    <row r="137" s="14" customFormat="1">
      <c r="A137" s="14"/>
      <c r="B137" s="247"/>
      <c r="C137" s="248"/>
      <c r="D137" s="238" t="s">
        <v>151</v>
      </c>
      <c r="E137" s="249" t="s">
        <v>1</v>
      </c>
      <c r="F137" s="250" t="s">
        <v>162</v>
      </c>
      <c r="G137" s="248"/>
      <c r="H137" s="251">
        <v>4192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151</v>
      </c>
      <c r="AU137" s="257" t="s">
        <v>89</v>
      </c>
      <c r="AV137" s="14" t="s">
        <v>89</v>
      </c>
      <c r="AW137" s="14" t="s">
        <v>36</v>
      </c>
      <c r="AX137" s="14" t="s">
        <v>87</v>
      </c>
      <c r="AY137" s="257" t="s">
        <v>140</v>
      </c>
    </row>
    <row r="138" s="2" customFormat="1" ht="24.15" customHeight="1">
      <c r="A138" s="38"/>
      <c r="B138" s="39"/>
      <c r="C138" s="218" t="s">
        <v>163</v>
      </c>
      <c r="D138" s="218" t="s">
        <v>142</v>
      </c>
      <c r="E138" s="219" t="s">
        <v>164</v>
      </c>
      <c r="F138" s="220" t="s">
        <v>165</v>
      </c>
      <c r="G138" s="221" t="s">
        <v>158</v>
      </c>
      <c r="H138" s="222">
        <v>5619.1000000000004</v>
      </c>
      <c r="I138" s="223"/>
      <c r="J138" s="224">
        <f>ROUND(I138*H138,2)</f>
        <v>0</v>
      </c>
      <c r="K138" s="220" t="s">
        <v>146</v>
      </c>
      <c r="L138" s="44"/>
      <c r="M138" s="225" t="s">
        <v>1</v>
      </c>
      <c r="N138" s="226" t="s">
        <v>44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147</v>
      </c>
      <c r="AT138" s="229" t="s">
        <v>142</v>
      </c>
      <c r="AU138" s="229" t="s">
        <v>89</v>
      </c>
      <c r="AY138" s="17" t="s">
        <v>140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87</v>
      </c>
      <c r="BK138" s="230">
        <f>ROUND(I138*H138,2)</f>
        <v>0</v>
      </c>
      <c r="BL138" s="17" t="s">
        <v>147</v>
      </c>
      <c r="BM138" s="229" t="s">
        <v>166</v>
      </c>
    </row>
    <row r="139" s="2" customFormat="1">
      <c r="A139" s="38"/>
      <c r="B139" s="39"/>
      <c r="C139" s="40"/>
      <c r="D139" s="231" t="s">
        <v>149</v>
      </c>
      <c r="E139" s="40"/>
      <c r="F139" s="232" t="s">
        <v>167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149</v>
      </c>
      <c r="AU139" s="17" t="s">
        <v>89</v>
      </c>
    </row>
    <row r="140" s="13" customFormat="1">
      <c r="A140" s="13"/>
      <c r="B140" s="236"/>
      <c r="C140" s="237"/>
      <c r="D140" s="238" t="s">
        <v>151</v>
      </c>
      <c r="E140" s="239" t="s">
        <v>1</v>
      </c>
      <c r="F140" s="240" t="s">
        <v>161</v>
      </c>
      <c r="G140" s="237"/>
      <c r="H140" s="239" t="s">
        <v>1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151</v>
      </c>
      <c r="AU140" s="246" t="s">
        <v>89</v>
      </c>
      <c r="AV140" s="13" t="s">
        <v>87</v>
      </c>
      <c r="AW140" s="13" t="s">
        <v>36</v>
      </c>
      <c r="AX140" s="13" t="s">
        <v>79</v>
      </c>
      <c r="AY140" s="246" t="s">
        <v>140</v>
      </c>
    </row>
    <row r="141" s="14" customFormat="1">
      <c r="A141" s="14"/>
      <c r="B141" s="247"/>
      <c r="C141" s="248"/>
      <c r="D141" s="238" t="s">
        <v>151</v>
      </c>
      <c r="E141" s="249" t="s">
        <v>1</v>
      </c>
      <c r="F141" s="250" t="s">
        <v>168</v>
      </c>
      <c r="G141" s="248"/>
      <c r="H141" s="251">
        <v>1379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151</v>
      </c>
      <c r="AU141" s="257" t="s">
        <v>89</v>
      </c>
      <c r="AV141" s="14" t="s">
        <v>89</v>
      </c>
      <c r="AW141" s="14" t="s">
        <v>36</v>
      </c>
      <c r="AX141" s="14" t="s">
        <v>79</v>
      </c>
      <c r="AY141" s="257" t="s">
        <v>140</v>
      </c>
    </row>
    <row r="142" s="14" customFormat="1">
      <c r="A142" s="14"/>
      <c r="B142" s="247"/>
      <c r="C142" s="248"/>
      <c r="D142" s="238" t="s">
        <v>151</v>
      </c>
      <c r="E142" s="249" t="s">
        <v>1</v>
      </c>
      <c r="F142" s="250" t="s">
        <v>169</v>
      </c>
      <c r="G142" s="248"/>
      <c r="H142" s="251">
        <v>264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151</v>
      </c>
      <c r="AU142" s="257" t="s">
        <v>89</v>
      </c>
      <c r="AV142" s="14" t="s">
        <v>89</v>
      </c>
      <c r="AW142" s="14" t="s">
        <v>36</v>
      </c>
      <c r="AX142" s="14" t="s">
        <v>79</v>
      </c>
      <c r="AY142" s="257" t="s">
        <v>140</v>
      </c>
    </row>
    <row r="143" s="14" customFormat="1">
      <c r="A143" s="14"/>
      <c r="B143" s="247"/>
      <c r="C143" s="248"/>
      <c r="D143" s="238" t="s">
        <v>151</v>
      </c>
      <c r="E143" s="249" t="s">
        <v>1</v>
      </c>
      <c r="F143" s="250" t="s">
        <v>170</v>
      </c>
      <c r="G143" s="248"/>
      <c r="H143" s="251">
        <v>806.39999999999998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151</v>
      </c>
      <c r="AU143" s="257" t="s">
        <v>89</v>
      </c>
      <c r="AV143" s="14" t="s">
        <v>89</v>
      </c>
      <c r="AW143" s="14" t="s">
        <v>36</v>
      </c>
      <c r="AX143" s="14" t="s">
        <v>79</v>
      </c>
      <c r="AY143" s="257" t="s">
        <v>140</v>
      </c>
    </row>
    <row r="144" s="14" customFormat="1">
      <c r="A144" s="14"/>
      <c r="B144" s="247"/>
      <c r="C144" s="248"/>
      <c r="D144" s="238" t="s">
        <v>151</v>
      </c>
      <c r="E144" s="249" t="s">
        <v>1</v>
      </c>
      <c r="F144" s="250" t="s">
        <v>171</v>
      </c>
      <c r="G144" s="248"/>
      <c r="H144" s="251">
        <v>490.60000000000002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151</v>
      </c>
      <c r="AU144" s="257" t="s">
        <v>89</v>
      </c>
      <c r="AV144" s="14" t="s">
        <v>89</v>
      </c>
      <c r="AW144" s="14" t="s">
        <v>36</v>
      </c>
      <c r="AX144" s="14" t="s">
        <v>79</v>
      </c>
      <c r="AY144" s="257" t="s">
        <v>140</v>
      </c>
    </row>
    <row r="145" s="14" customFormat="1">
      <c r="A145" s="14"/>
      <c r="B145" s="247"/>
      <c r="C145" s="248"/>
      <c r="D145" s="238" t="s">
        <v>151</v>
      </c>
      <c r="E145" s="249" t="s">
        <v>1</v>
      </c>
      <c r="F145" s="250" t="s">
        <v>172</v>
      </c>
      <c r="G145" s="248"/>
      <c r="H145" s="251">
        <v>209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151</v>
      </c>
      <c r="AU145" s="257" t="s">
        <v>89</v>
      </c>
      <c r="AV145" s="14" t="s">
        <v>89</v>
      </c>
      <c r="AW145" s="14" t="s">
        <v>36</v>
      </c>
      <c r="AX145" s="14" t="s">
        <v>79</v>
      </c>
      <c r="AY145" s="257" t="s">
        <v>140</v>
      </c>
    </row>
    <row r="146" s="14" customFormat="1">
      <c r="A146" s="14"/>
      <c r="B146" s="247"/>
      <c r="C146" s="248"/>
      <c r="D146" s="238" t="s">
        <v>151</v>
      </c>
      <c r="E146" s="249" t="s">
        <v>1</v>
      </c>
      <c r="F146" s="250" t="s">
        <v>173</v>
      </c>
      <c r="G146" s="248"/>
      <c r="H146" s="251">
        <v>250.09999999999999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151</v>
      </c>
      <c r="AU146" s="257" t="s">
        <v>89</v>
      </c>
      <c r="AV146" s="14" t="s">
        <v>89</v>
      </c>
      <c r="AW146" s="14" t="s">
        <v>36</v>
      </c>
      <c r="AX146" s="14" t="s">
        <v>79</v>
      </c>
      <c r="AY146" s="257" t="s">
        <v>140</v>
      </c>
    </row>
    <row r="147" s="14" customFormat="1">
      <c r="A147" s="14"/>
      <c r="B147" s="247"/>
      <c r="C147" s="248"/>
      <c r="D147" s="238" t="s">
        <v>151</v>
      </c>
      <c r="E147" s="249" t="s">
        <v>1</v>
      </c>
      <c r="F147" s="250" t="s">
        <v>174</v>
      </c>
      <c r="G147" s="248"/>
      <c r="H147" s="251">
        <v>907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151</v>
      </c>
      <c r="AU147" s="257" t="s">
        <v>89</v>
      </c>
      <c r="AV147" s="14" t="s">
        <v>89</v>
      </c>
      <c r="AW147" s="14" t="s">
        <v>36</v>
      </c>
      <c r="AX147" s="14" t="s">
        <v>79</v>
      </c>
      <c r="AY147" s="257" t="s">
        <v>140</v>
      </c>
    </row>
    <row r="148" s="14" customFormat="1">
      <c r="A148" s="14"/>
      <c r="B148" s="247"/>
      <c r="C148" s="248"/>
      <c r="D148" s="238" t="s">
        <v>151</v>
      </c>
      <c r="E148" s="249" t="s">
        <v>1</v>
      </c>
      <c r="F148" s="250" t="s">
        <v>175</v>
      </c>
      <c r="G148" s="248"/>
      <c r="H148" s="251">
        <v>633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151</v>
      </c>
      <c r="AU148" s="257" t="s">
        <v>89</v>
      </c>
      <c r="AV148" s="14" t="s">
        <v>89</v>
      </c>
      <c r="AW148" s="14" t="s">
        <v>36</v>
      </c>
      <c r="AX148" s="14" t="s">
        <v>79</v>
      </c>
      <c r="AY148" s="257" t="s">
        <v>140</v>
      </c>
    </row>
    <row r="149" s="14" customFormat="1">
      <c r="A149" s="14"/>
      <c r="B149" s="247"/>
      <c r="C149" s="248"/>
      <c r="D149" s="238" t="s">
        <v>151</v>
      </c>
      <c r="E149" s="249" t="s">
        <v>1</v>
      </c>
      <c r="F149" s="250" t="s">
        <v>176</v>
      </c>
      <c r="G149" s="248"/>
      <c r="H149" s="251">
        <v>680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151</v>
      </c>
      <c r="AU149" s="257" t="s">
        <v>89</v>
      </c>
      <c r="AV149" s="14" t="s">
        <v>89</v>
      </c>
      <c r="AW149" s="14" t="s">
        <v>36</v>
      </c>
      <c r="AX149" s="14" t="s">
        <v>79</v>
      </c>
      <c r="AY149" s="257" t="s">
        <v>140</v>
      </c>
    </row>
    <row r="150" s="15" customFormat="1">
      <c r="A150" s="15"/>
      <c r="B150" s="258"/>
      <c r="C150" s="259"/>
      <c r="D150" s="238" t="s">
        <v>151</v>
      </c>
      <c r="E150" s="260" t="s">
        <v>1</v>
      </c>
      <c r="F150" s="261" t="s">
        <v>155</v>
      </c>
      <c r="G150" s="259"/>
      <c r="H150" s="262">
        <v>5619.1000000000004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151</v>
      </c>
      <c r="AU150" s="268" t="s">
        <v>89</v>
      </c>
      <c r="AV150" s="15" t="s">
        <v>147</v>
      </c>
      <c r="AW150" s="15" t="s">
        <v>36</v>
      </c>
      <c r="AX150" s="15" t="s">
        <v>87</v>
      </c>
      <c r="AY150" s="268" t="s">
        <v>140</v>
      </c>
    </row>
    <row r="151" s="2" customFormat="1" ht="33" customHeight="1">
      <c r="A151" s="38"/>
      <c r="B151" s="39"/>
      <c r="C151" s="218" t="s">
        <v>147</v>
      </c>
      <c r="D151" s="218" t="s">
        <v>142</v>
      </c>
      <c r="E151" s="219" t="s">
        <v>177</v>
      </c>
      <c r="F151" s="220" t="s">
        <v>178</v>
      </c>
      <c r="G151" s="221" t="s">
        <v>145</v>
      </c>
      <c r="H151" s="222">
        <v>45.600000000000001</v>
      </c>
      <c r="I151" s="223"/>
      <c r="J151" s="224">
        <f>ROUND(I151*H151,2)</f>
        <v>0</v>
      </c>
      <c r="K151" s="220" t="s">
        <v>146</v>
      </c>
      <c r="L151" s="44"/>
      <c r="M151" s="225" t="s">
        <v>1</v>
      </c>
      <c r="N151" s="226" t="s">
        <v>44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147</v>
      </c>
      <c r="AT151" s="229" t="s">
        <v>142</v>
      </c>
      <c r="AU151" s="229" t="s">
        <v>89</v>
      </c>
      <c r="AY151" s="17" t="s">
        <v>140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87</v>
      </c>
      <c r="BK151" s="230">
        <f>ROUND(I151*H151,2)</f>
        <v>0</v>
      </c>
      <c r="BL151" s="17" t="s">
        <v>147</v>
      </c>
      <c r="BM151" s="229" t="s">
        <v>179</v>
      </c>
    </row>
    <row r="152" s="2" customFormat="1">
      <c r="A152" s="38"/>
      <c r="B152" s="39"/>
      <c r="C152" s="40"/>
      <c r="D152" s="231" t="s">
        <v>149</v>
      </c>
      <c r="E152" s="40"/>
      <c r="F152" s="232" t="s">
        <v>180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149</v>
      </c>
      <c r="AU152" s="17" t="s">
        <v>89</v>
      </c>
    </row>
    <row r="153" s="13" customFormat="1">
      <c r="A153" s="13"/>
      <c r="B153" s="236"/>
      <c r="C153" s="237"/>
      <c r="D153" s="238" t="s">
        <v>151</v>
      </c>
      <c r="E153" s="239" t="s">
        <v>1</v>
      </c>
      <c r="F153" s="240" t="s">
        <v>161</v>
      </c>
      <c r="G153" s="237"/>
      <c r="H153" s="239" t="s">
        <v>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151</v>
      </c>
      <c r="AU153" s="246" t="s">
        <v>89</v>
      </c>
      <c r="AV153" s="13" t="s">
        <v>87</v>
      </c>
      <c r="AW153" s="13" t="s">
        <v>36</v>
      </c>
      <c r="AX153" s="13" t="s">
        <v>79</v>
      </c>
      <c r="AY153" s="246" t="s">
        <v>140</v>
      </c>
    </row>
    <row r="154" s="14" customFormat="1">
      <c r="A154" s="14"/>
      <c r="B154" s="247"/>
      <c r="C154" s="248"/>
      <c r="D154" s="238" t="s">
        <v>151</v>
      </c>
      <c r="E154" s="249" t="s">
        <v>1</v>
      </c>
      <c r="F154" s="250" t="s">
        <v>181</v>
      </c>
      <c r="G154" s="248"/>
      <c r="H154" s="251">
        <v>45.600000000000001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151</v>
      </c>
      <c r="AU154" s="257" t="s">
        <v>89</v>
      </c>
      <c r="AV154" s="14" t="s">
        <v>89</v>
      </c>
      <c r="AW154" s="14" t="s">
        <v>36</v>
      </c>
      <c r="AX154" s="14" t="s">
        <v>87</v>
      </c>
      <c r="AY154" s="257" t="s">
        <v>140</v>
      </c>
    </row>
    <row r="155" s="2" customFormat="1" ht="33" customHeight="1">
      <c r="A155" s="38"/>
      <c r="B155" s="39"/>
      <c r="C155" s="218" t="s">
        <v>182</v>
      </c>
      <c r="D155" s="218" t="s">
        <v>142</v>
      </c>
      <c r="E155" s="219" t="s">
        <v>183</v>
      </c>
      <c r="F155" s="220" t="s">
        <v>184</v>
      </c>
      <c r="G155" s="221" t="s">
        <v>145</v>
      </c>
      <c r="H155" s="222">
        <v>1457</v>
      </c>
      <c r="I155" s="223"/>
      <c r="J155" s="224">
        <f>ROUND(I155*H155,2)</f>
        <v>0</v>
      </c>
      <c r="K155" s="220" t="s">
        <v>146</v>
      </c>
      <c r="L155" s="44"/>
      <c r="M155" s="225" t="s">
        <v>1</v>
      </c>
      <c r="N155" s="226" t="s">
        <v>44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147</v>
      </c>
      <c r="AT155" s="229" t="s">
        <v>142</v>
      </c>
      <c r="AU155" s="229" t="s">
        <v>89</v>
      </c>
      <c r="AY155" s="17" t="s">
        <v>140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87</v>
      </c>
      <c r="BK155" s="230">
        <f>ROUND(I155*H155,2)</f>
        <v>0</v>
      </c>
      <c r="BL155" s="17" t="s">
        <v>147</v>
      </c>
      <c r="BM155" s="229" t="s">
        <v>185</v>
      </c>
    </row>
    <row r="156" s="2" customFormat="1">
      <c r="A156" s="38"/>
      <c r="B156" s="39"/>
      <c r="C156" s="40"/>
      <c r="D156" s="231" t="s">
        <v>149</v>
      </c>
      <c r="E156" s="40"/>
      <c r="F156" s="232" t="s">
        <v>186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149</v>
      </c>
      <c r="AU156" s="17" t="s">
        <v>89</v>
      </c>
    </row>
    <row r="157" s="13" customFormat="1">
      <c r="A157" s="13"/>
      <c r="B157" s="236"/>
      <c r="C157" s="237"/>
      <c r="D157" s="238" t="s">
        <v>151</v>
      </c>
      <c r="E157" s="239" t="s">
        <v>1</v>
      </c>
      <c r="F157" s="240" t="s">
        <v>161</v>
      </c>
      <c r="G157" s="237"/>
      <c r="H157" s="239" t="s">
        <v>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151</v>
      </c>
      <c r="AU157" s="246" t="s">
        <v>89</v>
      </c>
      <c r="AV157" s="13" t="s">
        <v>87</v>
      </c>
      <c r="AW157" s="13" t="s">
        <v>36</v>
      </c>
      <c r="AX157" s="13" t="s">
        <v>79</v>
      </c>
      <c r="AY157" s="246" t="s">
        <v>140</v>
      </c>
    </row>
    <row r="158" s="14" customFormat="1">
      <c r="A158" s="14"/>
      <c r="B158" s="247"/>
      <c r="C158" s="248"/>
      <c r="D158" s="238" t="s">
        <v>151</v>
      </c>
      <c r="E158" s="249" t="s">
        <v>1</v>
      </c>
      <c r="F158" s="250" t="s">
        <v>187</v>
      </c>
      <c r="G158" s="248"/>
      <c r="H158" s="251">
        <v>315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151</v>
      </c>
      <c r="AU158" s="257" t="s">
        <v>89</v>
      </c>
      <c r="AV158" s="14" t="s">
        <v>89</v>
      </c>
      <c r="AW158" s="14" t="s">
        <v>36</v>
      </c>
      <c r="AX158" s="14" t="s">
        <v>79</v>
      </c>
      <c r="AY158" s="257" t="s">
        <v>140</v>
      </c>
    </row>
    <row r="159" s="14" customFormat="1">
      <c r="A159" s="14"/>
      <c r="B159" s="247"/>
      <c r="C159" s="248"/>
      <c r="D159" s="238" t="s">
        <v>151</v>
      </c>
      <c r="E159" s="249" t="s">
        <v>1</v>
      </c>
      <c r="F159" s="250" t="s">
        <v>188</v>
      </c>
      <c r="G159" s="248"/>
      <c r="H159" s="251">
        <v>53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151</v>
      </c>
      <c r="AU159" s="257" t="s">
        <v>89</v>
      </c>
      <c r="AV159" s="14" t="s">
        <v>89</v>
      </c>
      <c r="AW159" s="14" t="s">
        <v>36</v>
      </c>
      <c r="AX159" s="14" t="s">
        <v>79</v>
      </c>
      <c r="AY159" s="257" t="s">
        <v>140</v>
      </c>
    </row>
    <row r="160" s="14" customFormat="1">
      <c r="A160" s="14"/>
      <c r="B160" s="247"/>
      <c r="C160" s="248"/>
      <c r="D160" s="238" t="s">
        <v>151</v>
      </c>
      <c r="E160" s="249" t="s">
        <v>1</v>
      </c>
      <c r="F160" s="250" t="s">
        <v>189</v>
      </c>
      <c r="G160" s="248"/>
      <c r="H160" s="251">
        <v>368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151</v>
      </c>
      <c r="AU160" s="257" t="s">
        <v>89</v>
      </c>
      <c r="AV160" s="14" t="s">
        <v>89</v>
      </c>
      <c r="AW160" s="14" t="s">
        <v>36</v>
      </c>
      <c r="AX160" s="14" t="s">
        <v>79</v>
      </c>
      <c r="AY160" s="257" t="s">
        <v>140</v>
      </c>
    </row>
    <row r="161" s="14" customFormat="1">
      <c r="A161" s="14"/>
      <c r="B161" s="247"/>
      <c r="C161" s="248"/>
      <c r="D161" s="238" t="s">
        <v>151</v>
      </c>
      <c r="E161" s="249" t="s">
        <v>1</v>
      </c>
      <c r="F161" s="250" t="s">
        <v>190</v>
      </c>
      <c r="G161" s="248"/>
      <c r="H161" s="251">
        <v>175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151</v>
      </c>
      <c r="AU161" s="257" t="s">
        <v>89</v>
      </c>
      <c r="AV161" s="14" t="s">
        <v>89</v>
      </c>
      <c r="AW161" s="14" t="s">
        <v>36</v>
      </c>
      <c r="AX161" s="14" t="s">
        <v>79</v>
      </c>
      <c r="AY161" s="257" t="s">
        <v>140</v>
      </c>
    </row>
    <row r="162" s="14" customFormat="1">
      <c r="A162" s="14"/>
      <c r="B162" s="247"/>
      <c r="C162" s="248"/>
      <c r="D162" s="238" t="s">
        <v>151</v>
      </c>
      <c r="E162" s="249" t="s">
        <v>1</v>
      </c>
      <c r="F162" s="250" t="s">
        <v>191</v>
      </c>
      <c r="G162" s="248"/>
      <c r="H162" s="251">
        <v>7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151</v>
      </c>
      <c r="AU162" s="257" t="s">
        <v>89</v>
      </c>
      <c r="AV162" s="14" t="s">
        <v>89</v>
      </c>
      <c r="AW162" s="14" t="s">
        <v>36</v>
      </c>
      <c r="AX162" s="14" t="s">
        <v>79</v>
      </c>
      <c r="AY162" s="257" t="s">
        <v>140</v>
      </c>
    </row>
    <row r="163" s="14" customFormat="1">
      <c r="A163" s="14"/>
      <c r="B163" s="247"/>
      <c r="C163" s="248"/>
      <c r="D163" s="238" t="s">
        <v>151</v>
      </c>
      <c r="E163" s="249" t="s">
        <v>1</v>
      </c>
      <c r="F163" s="250" t="s">
        <v>192</v>
      </c>
      <c r="G163" s="248"/>
      <c r="H163" s="251">
        <v>62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151</v>
      </c>
      <c r="AU163" s="257" t="s">
        <v>89</v>
      </c>
      <c r="AV163" s="14" t="s">
        <v>89</v>
      </c>
      <c r="AW163" s="14" t="s">
        <v>36</v>
      </c>
      <c r="AX163" s="14" t="s">
        <v>79</v>
      </c>
      <c r="AY163" s="257" t="s">
        <v>140</v>
      </c>
    </row>
    <row r="164" s="14" customFormat="1">
      <c r="A164" s="14"/>
      <c r="B164" s="247"/>
      <c r="C164" s="248"/>
      <c r="D164" s="238" t="s">
        <v>151</v>
      </c>
      <c r="E164" s="249" t="s">
        <v>1</v>
      </c>
      <c r="F164" s="250" t="s">
        <v>193</v>
      </c>
      <c r="G164" s="248"/>
      <c r="H164" s="251">
        <v>257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151</v>
      </c>
      <c r="AU164" s="257" t="s">
        <v>89</v>
      </c>
      <c r="AV164" s="14" t="s">
        <v>89</v>
      </c>
      <c r="AW164" s="14" t="s">
        <v>36</v>
      </c>
      <c r="AX164" s="14" t="s">
        <v>79</v>
      </c>
      <c r="AY164" s="257" t="s">
        <v>140</v>
      </c>
    </row>
    <row r="165" s="14" customFormat="1">
      <c r="A165" s="14"/>
      <c r="B165" s="247"/>
      <c r="C165" s="248"/>
      <c r="D165" s="238" t="s">
        <v>151</v>
      </c>
      <c r="E165" s="249" t="s">
        <v>1</v>
      </c>
      <c r="F165" s="250" t="s">
        <v>194</v>
      </c>
      <c r="G165" s="248"/>
      <c r="H165" s="251">
        <v>220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151</v>
      </c>
      <c r="AU165" s="257" t="s">
        <v>89</v>
      </c>
      <c r="AV165" s="14" t="s">
        <v>89</v>
      </c>
      <c r="AW165" s="14" t="s">
        <v>36</v>
      </c>
      <c r="AX165" s="14" t="s">
        <v>79</v>
      </c>
      <c r="AY165" s="257" t="s">
        <v>140</v>
      </c>
    </row>
    <row r="166" s="15" customFormat="1">
      <c r="A166" s="15"/>
      <c r="B166" s="258"/>
      <c r="C166" s="259"/>
      <c r="D166" s="238" t="s">
        <v>151</v>
      </c>
      <c r="E166" s="260" t="s">
        <v>1</v>
      </c>
      <c r="F166" s="261" t="s">
        <v>155</v>
      </c>
      <c r="G166" s="259"/>
      <c r="H166" s="262">
        <v>1457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8" t="s">
        <v>151</v>
      </c>
      <c r="AU166" s="268" t="s">
        <v>89</v>
      </c>
      <c r="AV166" s="15" t="s">
        <v>147</v>
      </c>
      <c r="AW166" s="15" t="s">
        <v>36</v>
      </c>
      <c r="AX166" s="15" t="s">
        <v>87</v>
      </c>
      <c r="AY166" s="268" t="s">
        <v>140</v>
      </c>
    </row>
    <row r="167" s="2" customFormat="1" ht="33" customHeight="1">
      <c r="A167" s="38"/>
      <c r="B167" s="39"/>
      <c r="C167" s="218" t="s">
        <v>195</v>
      </c>
      <c r="D167" s="218" t="s">
        <v>142</v>
      </c>
      <c r="E167" s="219" t="s">
        <v>196</v>
      </c>
      <c r="F167" s="220" t="s">
        <v>197</v>
      </c>
      <c r="G167" s="221" t="s">
        <v>145</v>
      </c>
      <c r="H167" s="222">
        <v>1309</v>
      </c>
      <c r="I167" s="223"/>
      <c r="J167" s="224">
        <f>ROUND(I167*H167,2)</f>
        <v>0</v>
      </c>
      <c r="K167" s="220" t="s">
        <v>146</v>
      </c>
      <c r="L167" s="44"/>
      <c r="M167" s="225" t="s">
        <v>1</v>
      </c>
      <c r="N167" s="226" t="s">
        <v>44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147</v>
      </c>
      <c r="AT167" s="229" t="s">
        <v>142</v>
      </c>
      <c r="AU167" s="229" t="s">
        <v>89</v>
      </c>
      <c r="AY167" s="17" t="s">
        <v>140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87</v>
      </c>
      <c r="BK167" s="230">
        <f>ROUND(I167*H167,2)</f>
        <v>0</v>
      </c>
      <c r="BL167" s="17" t="s">
        <v>147</v>
      </c>
      <c r="BM167" s="229" t="s">
        <v>198</v>
      </c>
    </row>
    <row r="168" s="2" customFormat="1">
      <c r="A168" s="38"/>
      <c r="B168" s="39"/>
      <c r="C168" s="40"/>
      <c r="D168" s="231" t="s">
        <v>149</v>
      </c>
      <c r="E168" s="40"/>
      <c r="F168" s="232" t="s">
        <v>199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149</v>
      </c>
      <c r="AU168" s="17" t="s">
        <v>89</v>
      </c>
    </row>
    <row r="169" s="13" customFormat="1">
      <c r="A169" s="13"/>
      <c r="B169" s="236"/>
      <c r="C169" s="237"/>
      <c r="D169" s="238" t="s">
        <v>151</v>
      </c>
      <c r="E169" s="239" t="s">
        <v>1</v>
      </c>
      <c r="F169" s="240" t="s">
        <v>152</v>
      </c>
      <c r="G169" s="237"/>
      <c r="H169" s="239" t="s">
        <v>1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151</v>
      </c>
      <c r="AU169" s="246" t="s">
        <v>89</v>
      </c>
      <c r="AV169" s="13" t="s">
        <v>87</v>
      </c>
      <c r="AW169" s="13" t="s">
        <v>36</v>
      </c>
      <c r="AX169" s="13" t="s">
        <v>79</v>
      </c>
      <c r="AY169" s="246" t="s">
        <v>140</v>
      </c>
    </row>
    <row r="170" s="14" customFormat="1">
      <c r="A170" s="14"/>
      <c r="B170" s="247"/>
      <c r="C170" s="248"/>
      <c r="D170" s="238" t="s">
        <v>151</v>
      </c>
      <c r="E170" s="249" t="s">
        <v>1</v>
      </c>
      <c r="F170" s="250" t="s">
        <v>200</v>
      </c>
      <c r="G170" s="248"/>
      <c r="H170" s="251">
        <v>1309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151</v>
      </c>
      <c r="AU170" s="257" t="s">
        <v>89</v>
      </c>
      <c r="AV170" s="14" t="s">
        <v>89</v>
      </c>
      <c r="AW170" s="14" t="s">
        <v>36</v>
      </c>
      <c r="AX170" s="14" t="s">
        <v>87</v>
      </c>
      <c r="AY170" s="257" t="s">
        <v>140</v>
      </c>
    </row>
    <row r="171" s="2" customFormat="1" ht="33" customHeight="1">
      <c r="A171" s="38"/>
      <c r="B171" s="39"/>
      <c r="C171" s="218" t="s">
        <v>201</v>
      </c>
      <c r="D171" s="218" t="s">
        <v>142</v>
      </c>
      <c r="E171" s="219" t="s">
        <v>202</v>
      </c>
      <c r="F171" s="220" t="s">
        <v>203</v>
      </c>
      <c r="G171" s="221" t="s">
        <v>145</v>
      </c>
      <c r="H171" s="222">
        <v>1377</v>
      </c>
      <c r="I171" s="223"/>
      <c r="J171" s="224">
        <f>ROUND(I171*H171,2)</f>
        <v>0</v>
      </c>
      <c r="K171" s="220" t="s">
        <v>146</v>
      </c>
      <c r="L171" s="44"/>
      <c r="M171" s="225" t="s">
        <v>1</v>
      </c>
      <c r="N171" s="226" t="s">
        <v>44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147</v>
      </c>
      <c r="AT171" s="229" t="s">
        <v>142</v>
      </c>
      <c r="AU171" s="229" t="s">
        <v>89</v>
      </c>
      <c r="AY171" s="17" t="s">
        <v>140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87</v>
      </c>
      <c r="BK171" s="230">
        <f>ROUND(I171*H171,2)</f>
        <v>0</v>
      </c>
      <c r="BL171" s="17" t="s">
        <v>147</v>
      </c>
      <c r="BM171" s="229" t="s">
        <v>204</v>
      </c>
    </row>
    <row r="172" s="2" customFormat="1">
      <c r="A172" s="38"/>
      <c r="B172" s="39"/>
      <c r="C172" s="40"/>
      <c r="D172" s="231" t="s">
        <v>149</v>
      </c>
      <c r="E172" s="40"/>
      <c r="F172" s="232" t="s">
        <v>205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149</v>
      </c>
      <c r="AU172" s="17" t="s">
        <v>89</v>
      </c>
    </row>
    <row r="173" s="13" customFormat="1">
      <c r="A173" s="13"/>
      <c r="B173" s="236"/>
      <c r="C173" s="237"/>
      <c r="D173" s="238" t="s">
        <v>151</v>
      </c>
      <c r="E173" s="239" t="s">
        <v>1</v>
      </c>
      <c r="F173" s="240" t="s">
        <v>152</v>
      </c>
      <c r="G173" s="237"/>
      <c r="H173" s="239" t="s">
        <v>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151</v>
      </c>
      <c r="AU173" s="246" t="s">
        <v>89</v>
      </c>
      <c r="AV173" s="13" t="s">
        <v>87</v>
      </c>
      <c r="AW173" s="13" t="s">
        <v>36</v>
      </c>
      <c r="AX173" s="13" t="s">
        <v>79</v>
      </c>
      <c r="AY173" s="246" t="s">
        <v>140</v>
      </c>
    </row>
    <row r="174" s="14" customFormat="1">
      <c r="A174" s="14"/>
      <c r="B174" s="247"/>
      <c r="C174" s="248"/>
      <c r="D174" s="238" t="s">
        <v>151</v>
      </c>
      <c r="E174" s="249" t="s">
        <v>1</v>
      </c>
      <c r="F174" s="250" t="s">
        <v>206</v>
      </c>
      <c r="G174" s="248"/>
      <c r="H174" s="251">
        <v>443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151</v>
      </c>
      <c r="AU174" s="257" t="s">
        <v>89</v>
      </c>
      <c r="AV174" s="14" t="s">
        <v>89</v>
      </c>
      <c r="AW174" s="14" t="s">
        <v>36</v>
      </c>
      <c r="AX174" s="14" t="s">
        <v>79</v>
      </c>
      <c r="AY174" s="257" t="s">
        <v>140</v>
      </c>
    </row>
    <row r="175" s="14" customFormat="1">
      <c r="A175" s="14"/>
      <c r="B175" s="247"/>
      <c r="C175" s="248"/>
      <c r="D175" s="238" t="s">
        <v>151</v>
      </c>
      <c r="E175" s="249" t="s">
        <v>1</v>
      </c>
      <c r="F175" s="250" t="s">
        <v>207</v>
      </c>
      <c r="G175" s="248"/>
      <c r="H175" s="251">
        <v>934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151</v>
      </c>
      <c r="AU175" s="257" t="s">
        <v>89</v>
      </c>
      <c r="AV175" s="14" t="s">
        <v>89</v>
      </c>
      <c r="AW175" s="14" t="s">
        <v>36</v>
      </c>
      <c r="AX175" s="14" t="s">
        <v>79</v>
      </c>
      <c r="AY175" s="257" t="s">
        <v>140</v>
      </c>
    </row>
    <row r="176" s="15" customFormat="1">
      <c r="A176" s="15"/>
      <c r="B176" s="258"/>
      <c r="C176" s="259"/>
      <c r="D176" s="238" t="s">
        <v>151</v>
      </c>
      <c r="E176" s="260" t="s">
        <v>1</v>
      </c>
      <c r="F176" s="261" t="s">
        <v>155</v>
      </c>
      <c r="G176" s="259"/>
      <c r="H176" s="262">
        <v>1377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151</v>
      </c>
      <c r="AU176" s="268" t="s">
        <v>89</v>
      </c>
      <c r="AV176" s="15" t="s">
        <v>147</v>
      </c>
      <c r="AW176" s="15" t="s">
        <v>36</v>
      </c>
      <c r="AX176" s="15" t="s">
        <v>87</v>
      </c>
      <c r="AY176" s="268" t="s">
        <v>140</v>
      </c>
    </row>
    <row r="177" s="2" customFormat="1" ht="33" customHeight="1">
      <c r="A177" s="38"/>
      <c r="B177" s="39"/>
      <c r="C177" s="218" t="s">
        <v>208</v>
      </c>
      <c r="D177" s="218" t="s">
        <v>142</v>
      </c>
      <c r="E177" s="219" t="s">
        <v>209</v>
      </c>
      <c r="F177" s="220" t="s">
        <v>210</v>
      </c>
      <c r="G177" s="221" t="s">
        <v>145</v>
      </c>
      <c r="H177" s="222">
        <v>22.199999999999999</v>
      </c>
      <c r="I177" s="223"/>
      <c r="J177" s="224">
        <f>ROUND(I177*H177,2)</f>
        <v>0</v>
      </c>
      <c r="K177" s="220" t="s">
        <v>146</v>
      </c>
      <c r="L177" s="44"/>
      <c r="M177" s="225" t="s">
        <v>1</v>
      </c>
      <c r="N177" s="226" t="s">
        <v>44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147</v>
      </c>
      <c r="AT177" s="229" t="s">
        <v>142</v>
      </c>
      <c r="AU177" s="229" t="s">
        <v>89</v>
      </c>
      <c r="AY177" s="17" t="s">
        <v>140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87</v>
      </c>
      <c r="BK177" s="230">
        <f>ROUND(I177*H177,2)</f>
        <v>0</v>
      </c>
      <c r="BL177" s="17" t="s">
        <v>147</v>
      </c>
      <c r="BM177" s="229" t="s">
        <v>211</v>
      </c>
    </row>
    <row r="178" s="2" customFormat="1">
      <c r="A178" s="38"/>
      <c r="B178" s="39"/>
      <c r="C178" s="40"/>
      <c r="D178" s="231" t="s">
        <v>149</v>
      </c>
      <c r="E178" s="40"/>
      <c r="F178" s="232" t="s">
        <v>212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149</v>
      </c>
      <c r="AU178" s="17" t="s">
        <v>89</v>
      </c>
    </row>
    <row r="179" s="13" customFormat="1">
      <c r="A179" s="13"/>
      <c r="B179" s="236"/>
      <c r="C179" s="237"/>
      <c r="D179" s="238" t="s">
        <v>151</v>
      </c>
      <c r="E179" s="239" t="s">
        <v>1</v>
      </c>
      <c r="F179" s="240" t="s">
        <v>152</v>
      </c>
      <c r="G179" s="237"/>
      <c r="H179" s="239" t="s">
        <v>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151</v>
      </c>
      <c r="AU179" s="246" t="s">
        <v>89</v>
      </c>
      <c r="AV179" s="13" t="s">
        <v>87</v>
      </c>
      <c r="AW179" s="13" t="s">
        <v>36</v>
      </c>
      <c r="AX179" s="13" t="s">
        <v>79</v>
      </c>
      <c r="AY179" s="246" t="s">
        <v>140</v>
      </c>
    </row>
    <row r="180" s="14" customFormat="1">
      <c r="A180" s="14"/>
      <c r="B180" s="247"/>
      <c r="C180" s="248"/>
      <c r="D180" s="238" t="s">
        <v>151</v>
      </c>
      <c r="E180" s="249" t="s">
        <v>1</v>
      </c>
      <c r="F180" s="250" t="s">
        <v>213</v>
      </c>
      <c r="G180" s="248"/>
      <c r="H180" s="251">
        <v>22.199999999999999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151</v>
      </c>
      <c r="AU180" s="257" t="s">
        <v>89</v>
      </c>
      <c r="AV180" s="14" t="s">
        <v>89</v>
      </c>
      <c r="AW180" s="14" t="s">
        <v>36</v>
      </c>
      <c r="AX180" s="14" t="s">
        <v>87</v>
      </c>
      <c r="AY180" s="257" t="s">
        <v>140</v>
      </c>
    </row>
    <row r="181" s="2" customFormat="1" ht="24.15" customHeight="1">
      <c r="A181" s="38"/>
      <c r="B181" s="39"/>
      <c r="C181" s="218" t="s">
        <v>214</v>
      </c>
      <c r="D181" s="218" t="s">
        <v>142</v>
      </c>
      <c r="E181" s="219" t="s">
        <v>215</v>
      </c>
      <c r="F181" s="220" t="s">
        <v>216</v>
      </c>
      <c r="G181" s="221" t="s">
        <v>145</v>
      </c>
      <c r="H181" s="222">
        <v>2708.1999999999998</v>
      </c>
      <c r="I181" s="223"/>
      <c r="J181" s="224">
        <f>ROUND(I181*H181,2)</f>
        <v>0</v>
      </c>
      <c r="K181" s="220" t="s">
        <v>146</v>
      </c>
      <c r="L181" s="44"/>
      <c r="M181" s="225" t="s">
        <v>1</v>
      </c>
      <c r="N181" s="226" t="s">
        <v>44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147</v>
      </c>
      <c r="AT181" s="229" t="s">
        <v>142</v>
      </c>
      <c r="AU181" s="229" t="s">
        <v>89</v>
      </c>
      <c r="AY181" s="17" t="s">
        <v>140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87</v>
      </c>
      <c r="BK181" s="230">
        <f>ROUND(I181*H181,2)</f>
        <v>0</v>
      </c>
      <c r="BL181" s="17" t="s">
        <v>147</v>
      </c>
      <c r="BM181" s="229" t="s">
        <v>217</v>
      </c>
    </row>
    <row r="182" s="2" customFormat="1">
      <c r="A182" s="38"/>
      <c r="B182" s="39"/>
      <c r="C182" s="40"/>
      <c r="D182" s="231" t="s">
        <v>149</v>
      </c>
      <c r="E182" s="40"/>
      <c r="F182" s="232" t="s">
        <v>218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149</v>
      </c>
      <c r="AU182" s="17" t="s">
        <v>89</v>
      </c>
    </row>
    <row r="183" s="13" customFormat="1">
      <c r="A183" s="13"/>
      <c r="B183" s="236"/>
      <c r="C183" s="237"/>
      <c r="D183" s="238" t="s">
        <v>151</v>
      </c>
      <c r="E183" s="239" t="s">
        <v>1</v>
      </c>
      <c r="F183" s="240" t="s">
        <v>219</v>
      </c>
      <c r="G183" s="237"/>
      <c r="H183" s="239" t="s">
        <v>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151</v>
      </c>
      <c r="AU183" s="246" t="s">
        <v>89</v>
      </c>
      <c r="AV183" s="13" t="s">
        <v>87</v>
      </c>
      <c r="AW183" s="13" t="s">
        <v>36</v>
      </c>
      <c r="AX183" s="13" t="s">
        <v>79</v>
      </c>
      <c r="AY183" s="246" t="s">
        <v>140</v>
      </c>
    </row>
    <row r="184" s="14" customFormat="1">
      <c r="A184" s="14"/>
      <c r="B184" s="247"/>
      <c r="C184" s="248"/>
      <c r="D184" s="238" t="s">
        <v>151</v>
      </c>
      <c r="E184" s="249" t="s">
        <v>1</v>
      </c>
      <c r="F184" s="250" t="s">
        <v>213</v>
      </c>
      <c r="G184" s="248"/>
      <c r="H184" s="251">
        <v>22.199999999999999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151</v>
      </c>
      <c r="AU184" s="257" t="s">
        <v>89</v>
      </c>
      <c r="AV184" s="14" t="s">
        <v>89</v>
      </c>
      <c r="AW184" s="14" t="s">
        <v>36</v>
      </c>
      <c r="AX184" s="14" t="s">
        <v>79</v>
      </c>
      <c r="AY184" s="257" t="s">
        <v>140</v>
      </c>
    </row>
    <row r="185" s="14" customFormat="1">
      <c r="A185" s="14"/>
      <c r="B185" s="247"/>
      <c r="C185" s="248"/>
      <c r="D185" s="238" t="s">
        <v>151</v>
      </c>
      <c r="E185" s="249" t="s">
        <v>1</v>
      </c>
      <c r="F185" s="250" t="s">
        <v>220</v>
      </c>
      <c r="G185" s="248"/>
      <c r="H185" s="251">
        <v>1752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151</v>
      </c>
      <c r="AU185" s="257" t="s">
        <v>89</v>
      </c>
      <c r="AV185" s="14" t="s">
        <v>89</v>
      </c>
      <c r="AW185" s="14" t="s">
        <v>36</v>
      </c>
      <c r="AX185" s="14" t="s">
        <v>79</v>
      </c>
      <c r="AY185" s="257" t="s">
        <v>140</v>
      </c>
    </row>
    <row r="186" s="14" customFormat="1">
      <c r="A186" s="14"/>
      <c r="B186" s="247"/>
      <c r="C186" s="248"/>
      <c r="D186" s="238" t="s">
        <v>151</v>
      </c>
      <c r="E186" s="249" t="s">
        <v>1</v>
      </c>
      <c r="F186" s="250" t="s">
        <v>221</v>
      </c>
      <c r="G186" s="248"/>
      <c r="H186" s="251">
        <v>934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151</v>
      </c>
      <c r="AU186" s="257" t="s">
        <v>89</v>
      </c>
      <c r="AV186" s="14" t="s">
        <v>89</v>
      </c>
      <c r="AW186" s="14" t="s">
        <v>36</v>
      </c>
      <c r="AX186" s="14" t="s">
        <v>79</v>
      </c>
      <c r="AY186" s="257" t="s">
        <v>140</v>
      </c>
    </row>
    <row r="187" s="15" customFormat="1">
      <c r="A187" s="15"/>
      <c r="B187" s="258"/>
      <c r="C187" s="259"/>
      <c r="D187" s="238" t="s">
        <v>151</v>
      </c>
      <c r="E187" s="260" t="s">
        <v>1</v>
      </c>
      <c r="F187" s="261" t="s">
        <v>155</v>
      </c>
      <c r="G187" s="259"/>
      <c r="H187" s="262">
        <v>2708.1999999999998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151</v>
      </c>
      <c r="AU187" s="268" t="s">
        <v>89</v>
      </c>
      <c r="AV187" s="15" t="s">
        <v>147</v>
      </c>
      <c r="AW187" s="15" t="s">
        <v>36</v>
      </c>
      <c r="AX187" s="15" t="s">
        <v>87</v>
      </c>
      <c r="AY187" s="268" t="s">
        <v>140</v>
      </c>
    </row>
    <row r="188" s="2" customFormat="1" ht="24.15" customHeight="1">
      <c r="A188" s="38"/>
      <c r="B188" s="39"/>
      <c r="C188" s="218" t="s">
        <v>222</v>
      </c>
      <c r="D188" s="218" t="s">
        <v>142</v>
      </c>
      <c r="E188" s="219" t="s">
        <v>223</v>
      </c>
      <c r="F188" s="220" t="s">
        <v>224</v>
      </c>
      <c r="G188" s="221" t="s">
        <v>145</v>
      </c>
      <c r="H188" s="222">
        <v>523</v>
      </c>
      <c r="I188" s="223"/>
      <c r="J188" s="224">
        <f>ROUND(I188*H188,2)</f>
        <v>0</v>
      </c>
      <c r="K188" s="220" t="s">
        <v>146</v>
      </c>
      <c r="L188" s="44"/>
      <c r="M188" s="225" t="s">
        <v>1</v>
      </c>
      <c r="N188" s="226" t="s">
        <v>44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147</v>
      </c>
      <c r="AT188" s="229" t="s">
        <v>142</v>
      </c>
      <c r="AU188" s="229" t="s">
        <v>89</v>
      </c>
      <c r="AY188" s="17" t="s">
        <v>140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87</v>
      </c>
      <c r="BK188" s="230">
        <f>ROUND(I188*H188,2)</f>
        <v>0</v>
      </c>
      <c r="BL188" s="17" t="s">
        <v>147</v>
      </c>
      <c r="BM188" s="229" t="s">
        <v>225</v>
      </c>
    </row>
    <row r="189" s="2" customFormat="1">
      <c r="A189" s="38"/>
      <c r="B189" s="39"/>
      <c r="C189" s="40"/>
      <c r="D189" s="231" t="s">
        <v>149</v>
      </c>
      <c r="E189" s="40"/>
      <c r="F189" s="232" t="s">
        <v>226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149</v>
      </c>
      <c r="AU189" s="17" t="s">
        <v>89</v>
      </c>
    </row>
    <row r="190" s="13" customFormat="1">
      <c r="A190" s="13"/>
      <c r="B190" s="236"/>
      <c r="C190" s="237"/>
      <c r="D190" s="238" t="s">
        <v>151</v>
      </c>
      <c r="E190" s="239" t="s">
        <v>1</v>
      </c>
      <c r="F190" s="240" t="s">
        <v>161</v>
      </c>
      <c r="G190" s="237"/>
      <c r="H190" s="239" t="s">
        <v>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151</v>
      </c>
      <c r="AU190" s="246" t="s">
        <v>89</v>
      </c>
      <c r="AV190" s="13" t="s">
        <v>87</v>
      </c>
      <c r="AW190" s="13" t="s">
        <v>36</v>
      </c>
      <c r="AX190" s="13" t="s">
        <v>79</v>
      </c>
      <c r="AY190" s="246" t="s">
        <v>140</v>
      </c>
    </row>
    <row r="191" s="14" customFormat="1">
      <c r="A191" s="14"/>
      <c r="B191" s="247"/>
      <c r="C191" s="248"/>
      <c r="D191" s="238" t="s">
        <v>151</v>
      </c>
      <c r="E191" s="249" t="s">
        <v>1</v>
      </c>
      <c r="F191" s="250" t="s">
        <v>227</v>
      </c>
      <c r="G191" s="248"/>
      <c r="H191" s="251">
        <v>418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151</v>
      </c>
      <c r="AU191" s="257" t="s">
        <v>89</v>
      </c>
      <c r="AV191" s="14" t="s">
        <v>89</v>
      </c>
      <c r="AW191" s="14" t="s">
        <v>36</v>
      </c>
      <c r="AX191" s="14" t="s">
        <v>79</v>
      </c>
      <c r="AY191" s="257" t="s">
        <v>140</v>
      </c>
    </row>
    <row r="192" s="14" customFormat="1">
      <c r="A192" s="14"/>
      <c r="B192" s="247"/>
      <c r="C192" s="248"/>
      <c r="D192" s="238" t="s">
        <v>151</v>
      </c>
      <c r="E192" s="249" t="s">
        <v>1</v>
      </c>
      <c r="F192" s="250" t="s">
        <v>228</v>
      </c>
      <c r="G192" s="248"/>
      <c r="H192" s="251">
        <v>33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151</v>
      </c>
      <c r="AU192" s="257" t="s">
        <v>89</v>
      </c>
      <c r="AV192" s="14" t="s">
        <v>89</v>
      </c>
      <c r="AW192" s="14" t="s">
        <v>36</v>
      </c>
      <c r="AX192" s="14" t="s">
        <v>79</v>
      </c>
      <c r="AY192" s="257" t="s">
        <v>140</v>
      </c>
    </row>
    <row r="193" s="14" customFormat="1">
      <c r="A193" s="14"/>
      <c r="B193" s="247"/>
      <c r="C193" s="248"/>
      <c r="D193" s="238" t="s">
        <v>151</v>
      </c>
      <c r="E193" s="249" t="s">
        <v>1</v>
      </c>
      <c r="F193" s="250" t="s">
        <v>229</v>
      </c>
      <c r="G193" s="248"/>
      <c r="H193" s="251">
        <v>24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151</v>
      </c>
      <c r="AU193" s="257" t="s">
        <v>89</v>
      </c>
      <c r="AV193" s="14" t="s">
        <v>89</v>
      </c>
      <c r="AW193" s="14" t="s">
        <v>36</v>
      </c>
      <c r="AX193" s="14" t="s">
        <v>79</v>
      </c>
      <c r="AY193" s="257" t="s">
        <v>140</v>
      </c>
    </row>
    <row r="194" s="14" customFormat="1">
      <c r="A194" s="14"/>
      <c r="B194" s="247"/>
      <c r="C194" s="248"/>
      <c r="D194" s="238" t="s">
        <v>151</v>
      </c>
      <c r="E194" s="249" t="s">
        <v>1</v>
      </c>
      <c r="F194" s="250" t="s">
        <v>230</v>
      </c>
      <c r="G194" s="248"/>
      <c r="H194" s="251">
        <v>11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151</v>
      </c>
      <c r="AU194" s="257" t="s">
        <v>89</v>
      </c>
      <c r="AV194" s="14" t="s">
        <v>89</v>
      </c>
      <c r="AW194" s="14" t="s">
        <v>36</v>
      </c>
      <c r="AX194" s="14" t="s">
        <v>79</v>
      </c>
      <c r="AY194" s="257" t="s">
        <v>140</v>
      </c>
    </row>
    <row r="195" s="14" customFormat="1">
      <c r="A195" s="14"/>
      <c r="B195" s="247"/>
      <c r="C195" s="248"/>
      <c r="D195" s="238" t="s">
        <v>151</v>
      </c>
      <c r="E195" s="249" t="s">
        <v>1</v>
      </c>
      <c r="F195" s="250" t="s">
        <v>231</v>
      </c>
      <c r="G195" s="248"/>
      <c r="H195" s="251">
        <v>37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151</v>
      </c>
      <c r="AU195" s="257" t="s">
        <v>89</v>
      </c>
      <c r="AV195" s="14" t="s">
        <v>89</v>
      </c>
      <c r="AW195" s="14" t="s">
        <v>36</v>
      </c>
      <c r="AX195" s="14" t="s">
        <v>79</v>
      </c>
      <c r="AY195" s="257" t="s">
        <v>140</v>
      </c>
    </row>
    <row r="196" s="15" customFormat="1">
      <c r="A196" s="15"/>
      <c r="B196" s="258"/>
      <c r="C196" s="259"/>
      <c r="D196" s="238" t="s">
        <v>151</v>
      </c>
      <c r="E196" s="260" t="s">
        <v>1</v>
      </c>
      <c r="F196" s="261" t="s">
        <v>155</v>
      </c>
      <c r="G196" s="259"/>
      <c r="H196" s="262">
        <v>523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8" t="s">
        <v>151</v>
      </c>
      <c r="AU196" s="268" t="s">
        <v>89</v>
      </c>
      <c r="AV196" s="15" t="s">
        <v>147</v>
      </c>
      <c r="AW196" s="15" t="s">
        <v>36</v>
      </c>
      <c r="AX196" s="15" t="s">
        <v>87</v>
      </c>
      <c r="AY196" s="268" t="s">
        <v>140</v>
      </c>
    </row>
    <row r="197" s="2" customFormat="1" ht="24.15" customHeight="1">
      <c r="A197" s="38"/>
      <c r="B197" s="39"/>
      <c r="C197" s="218" t="s">
        <v>232</v>
      </c>
      <c r="D197" s="218" t="s">
        <v>142</v>
      </c>
      <c r="E197" s="219" t="s">
        <v>233</v>
      </c>
      <c r="F197" s="220" t="s">
        <v>234</v>
      </c>
      <c r="G197" s="221" t="s">
        <v>145</v>
      </c>
      <c r="H197" s="222">
        <v>22.199999999999999</v>
      </c>
      <c r="I197" s="223"/>
      <c r="J197" s="224">
        <f>ROUND(I197*H197,2)</f>
        <v>0</v>
      </c>
      <c r="K197" s="220" t="s">
        <v>146</v>
      </c>
      <c r="L197" s="44"/>
      <c r="M197" s="225" t="s">
        <v>1</v>
      </c>
      <c r="N197" s="226" t="s">
        <v>44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147</v>
      </c>
      <c r="AT197" s="229" t="s">
        <v>142</v>
      </c>
      <c r="AU197" s="229" t="s">
        <v>89</v>
      </c>
      <c r="AY197" s="17" t="s">
        <v>140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87</v>
      </c>
      <c r="BK197" s="230">
        <f>ROUND(I197*H197,2)</f>
        <v>0</v>
      </c>
      <c r="BL197" s="17" t="s">
        <v>147</v>
      </c>
      <c r="BM197" s="229" t="s">
        <v>235</v>
      </c>
    </row>
    <row r="198" s="2" customFormat="1">
      <c r="A198" s="38"/>
      <c r="B198" s="39"/>
      <c r="C198" s="40"/>
      <c r="D198" s="231" t="s">
        <v>149</v>
      </c>
      <c r="E198" s="40"/>
      <c r="F198" s="232" t="s">
        <v>236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149</v>
      </c>
      <c r="AU198" s="17" t="s">
        <v>89</v>
      </c>
    </row>
    <row r="199" s="13" customFormat="1">
      <c r="A199" s="13"/>
      <c r="B199" s="236"/>
      <c r="C199" s="237"/>
      <c r="D199" s="238" t="s">
        <v>151</v>
      </c>
      <c r="E199" s="239" t="s">
        <v>1</v>
      </c>
      <c r="F199" s="240" t="s">
        <v>152</v>
      </c>
      <c r="G199" s="237"/>
      <c r="H199" s="239" t="s">
        <v>1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151</v>
      </c>
      <c r="AU199" s="246" t="s">
        <v>89</v>
      </c>
      <c r="AV199" s="13" t="s">
        <v>87</v>
      </c>
      <c r="AW199" s="13" t="s">
        <v>36</v>
      </c>
      <c r="AX199" s="13" t="s">
        <v>79</v>
      </c>
      <c r="AY199" s="246" t="s">
        <v>140</v>
      </c>
    </row>
    <row r="200" s="14" customFormat="1">
      <c r="A200" s="14"/>
      <c r="B200" s="247"/>
      <c r="C200" s="248"/>
      <c r="D200" s="238" t="s">
        <v>151</v>
      </c>
      <c r="E200" s="249" t="s">
        <v>1</v>
      </c>
      <c r="F200" s="250" t="s">
        <v>237</v>
      </c>
      <c r="G200" s="248"/>
      <c r="H200" s="251">
        <v>22.199999999999999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151</v>
      </c>
      <c r="AU200" s="257" t="s">
        <v>89</v>
      </c>
      <c r="AV200" s="14" t="s">
        <v>89</v>
      </c>
      <c r="AW200" s="14" t="s">
        <v>36</v>
      </c>
      <c r="AX200" s="14" t="s">
        <v>87</v>
      </c>
      <c r="AY200" s="257" t="s">
        <v>140</v>
      </c>
    </row>
    <row r="201" s="2" customFormat="1" ht="16.5" customHeight="1">
      <c r="A201" s="38"/>
      <c r="B201" s="39"/>
      <c r="C201" s="269" t="s">
        <v>238</v>
      </c>
      <c r="D201" s="269" t="s">
        <v>239</v>
      </c>
      <c r="E201" s="270" t="s">
        <v>240</v>
      </c>
      <c r="F201" s="271" t="s">
        <v>241</v>
      </c>
      <c r="G201" s="272" t="s">
        <v>242</v>
      </c>
      <c r="H201" s="273">
        <v>44.399999999999999</v>
      </c>
      <c r="I201" s="274"/>
      <c r="J201" s="275">
        <f>ROUND(I201*H201,2)</f>
        <v>0</v>
      </c>
      <c r="K201" s="271" t="s">
        <v>1</v>
      </c>
      <c r="L201" s="276"/>
      <c r="M201" s="277" t="s">
        <v>1</v>
      </c>
      <c r="N201" s="278" t="s">
        <v>44</v>
      </c>
      <c r="O201" s="91"/>
      <c r="P201" s="227">
        <f>O201*H201</f>
        <v>0</v>
      </c>
      <c r="Q201" s="227">
        <v>1</v>
      </c>
      <c r="R201" s="227">
        <f>Q201*H201</f>
        <v>44.399999999999999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208</v>
      </c>
      <c r="AT201" s="229" t="s">
        <v>239</v>
      </c>
      <c r="AU201" s="229" t="s">
        <v>89</v>
      </c>
      <c r="AY201" s="17" t="s">
        <v>140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87</v>
      </c>
      <c r="BK201" s="230">
        <f>ROUND(I201*H201,2)</f>
        <v>0</v>
      </c>
      <c r="BL201" s="17" t="s">
        <v>147</v>
      </c>
      <c r="BM201" s="229" t="s">
        <v>243</v>
      </c>
    </row>
    <row r="202" s="14" customFormat="1">
      <c r="A202" s="14"/>
      <c r="B202" s="247"/>
      <c r="C202" s="248"/>
      <c r="D202" s="238" t="s">
        <v>151</v>
      </c>
      <c r="E202" s="248"/>
      <c r="F202" s="250" t="s">
        <v>244</v>
      </c>
      <c r="G202" s="248"/>
      <c r="H202" s="251">
        <v>44.399999999999999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151</v>
      </c>
      <c r="AU202" s="257" t="s">
        <v>89</v>
      </c>
      <c r="AV202" s="14" t="s">
        <v>89</v>
      </c>
      <c r="AW202" s="14" t="s">
        <v>4</v>
      </c>
      <c r="AX202" s="14" t="s">
        <v>87</v>
      </c>
      <c r="AY202" s="257" t="s">
        <v>140</v>
      </c>
    </row>
    <row r="203" s="2" customFormat="1" ht="33" customHeight="1">
      <c r="A203" s="38"/>
      <c r="B203" s="39"/>
      <c r="C203" s="218" t="s">
        <v>245</v>
      </c>
      <c r="D203" s="218" t="s">
        <v>142</v>
      </c>
      <c r="E203" s="219" t="s">
        <v>246</v>
      </c>
      <c r="F203" s="220" t="s">
        <v>247</v>
      </c>
      <c r="G203" s="221" t="s">
        <v>158</v>
      </c>
      <c r="H203" s="222">
        <v>3950</v>
      </c>
      <c r="I203" s="223"/>
      <c r="J203" s="224">
        <f>ROUND(I203*H203,2)</f>
        <v>0</v>
      </c>
      <c r="K203" s="220" t="s">
        <v>146</v>
      </c>
      <c r="L203" s="44"/>
      <c r="M203" s="225" t="s">
        <v>1</v>
      </c>
      <c r="N203" s="226" t="s">
        <v>44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147</v>
      </c>
      <c r="AT203" s="229" t="s">
        <v>142</v>
      </c>
      <c r="AU203" s="229" t="s">
        <v>89</v>
      </c>
      <c r="AY203" s="17" t="s">
        <v>140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87</v>
      </c>
      <c r="BK203" s="230">
        <f>ROUND(I203*H203,2)</f>
        <v>0</v>
      </c>
      <c r="BL203" s="17" t="s">
        <v>147</v>
      </c>
      <c r="BM203" s="229" t="s">
        <v>248</v>
      </c>
    </row>
    <row r="204" s="2" customFormat="1">
      <c r="A204" s="38"/>
      <c r="B204" s="39"/>
      <c r="C204" s="40"/>
      <c r="D204" s="231" t="s">
        <v>149</v>
      </c>
      <c r="E204" s="40"/>
      <c r="F204" s="232" t="s">
        <v>249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149</v>
      </c>
      <c r="AU204" s="17" t="s">
        <v>89</v>
      </c>
    </row>
    <row r="205" s="13" customFormat="1">
      <c r="A205" s="13"/>
      <c r="B205" s="236"/>
      <c r="C205" s="237"/>
      <c r="D205" s="238" t="s">
        <v>151</v>
      </c>
      <c r="E205" s="239" t="s">
        <v>1</v>
      </c>
      <c r="F205" s="240" t="s">
        <v>152</v>
      </c>
      <c r="G205" s="237"/>
      <c r="H205" s="239" t="s">
        <v>1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151</v>
      </c>
      <c r="AU205" s="246" t="s">
        <v>89</v>
      </c>
      <c r="AV205" s="13" t="s">
        <v>87</v>
      </c>
      <c r="AW205" s="13" t="s">
        <v>36</v>
      </c>
      <c r="AX205" s="13" t="s">
        <v>79</v>
      </c>
      <c r="AY205" s="246" t="s">
        <v>140</v>
      </c>
    </row>
    <row r="206" s="14" customFormat="1">
      <c r="A206" s="14"/>
      <c r="B206" s="247"/>
      <c r="C206" s="248"/>
      <c r="D206" s="238" t="s">
        <v>151</v>
      </c>
      <c r="E206" s="249" t="s">
        <v>1</v>
      </c>
      <c r="F206" s="250" t="s">
        <v>250</v>
      </c>
      <c r="G206" s="248"/>
      <c r="H206" s="251">
        <v>3950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151</v>
      </c>
      <c r="AU206" s="257" t="s">
        <v>89</v>
      </c>
      <c r="AV206" s="14" t="s">
        <v>89</v>
      </c>
      <c r="AW206" s="14" t="s">
        <v>36</v>
      </c>
      <c r="AX206" s="14" t="s">
        <v>87</v>
      </c>
      <c r="AY206" s="257" t="s">
        <v>140</v>
      </c>
    </row>
    <row r="207" s="2" customFormat="1" ht="33" customHeight="1">
      <c r="A207" s="38"/>
      <c r="B207" s="39"/>
      <c r="C207" s="218" t="s">
        <v>251</v>
      </c>
      <c r="D207" s="218" t="s">
        <v>142</v>
      </c>
      <c r="E207" s="219" t="s">
        <v>252</v>
      </c>
      <c r="F207" s="220" t="s">
        <v>253</v>
      </c>
      <c r="G207" s="221" t="s">
        <v>158</v>
      </c>
      <c r="H207" s="222">
        <v>4076</v>
      </c>
      <c r="I207" s="223"/>
      <c r="J207" s="224">
        <f>ROUND(I207*H207,2)</f>
        <v>0</v>
      </c>
      <c r="K207" s="220" t="s">
        <v>146</v>
      </c>
      <c r="L207" s="44"/>
      <c r="M207" s="225" t="s">
        <v>1</v>
      </c>
      <c r="N207" s="226" t="s">
        <v>44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147</v>
      </c>
      <c r="AT207" s="229" t="s">
        <v>142</v>
      </c>
      <c r="AU207" s="229" t="s">
        <v>89</v>
      </c>
      <c r="AY207" s="17" t="s">
        <v>140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87</v>
      </c>
      <c r="BK207" s="230">
        <f>ROUND(I207*H207,2)</f>
        <v>0</v>
      </c>
      <c r="BL207" s="17" t="s">
        <v>147</v>
      </c>
      <c r="BM207" s="229" t="s">
        <v>254</v>
      </c>
    </row>
    <row r="208" s="2" customFormat="1">
      <c r="A208" s="38"/>
      <c r="B208" s="39"/>
      <c r="C208" s="40"/>
      <c r="D208" s="231" t="s">
        <v>149</v>
      </c>
      <c r="E208" s="40"/>
      <c r="F208" s="232" t="s">
        <v>255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149</v>
      </c>
      <c r="AU208" s="17" t="s">
        <v>89</v>
      </c>
    </row>
    <row r="209" s="13" customFormat="1">
      <c r="A209" s="13"/>
      <c r="B209" s="236"/>
      <c r="C209" s="237"/>
      <c r="D209" s="238" t="s">
        <v>151</v>
      </c>
      <c r="E209" s="239" t="s">
        <v>1</v>
      </c>
      <c r="F209" s="240" t="s">
        <v>152</v>
      </c>
      <c r="G209" s="237"/>
      <c r="H209" s="239" t="s">
        <v>1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151</v>
      </c>
      <c r="AU209" s="246" t="s">
        <v>89</v>
      </c>
      <c r="AV209" s="13" t="s">
        <v>87</v>
      </c>
      <c r="AW209" s="13" t="s">
        <v>36</v>
      </c>
      <c r="AX209" s="13" t="s">
        <v>79</v>
      </c>
      <c r="AY209" s="246" t="s">
        <v>140</v>
      </c>
    </row>
    <row r="210" s="14" customFormat="1">
      <c r="A210" s="14"/>
      <c r="B210" s="247"/>
      <c r="C210" s="248"/>
      <c r="D210" s="238" t="s">
        <v>151</v>
      </c>
      <c r="E210" s="249" t="s">
        <v>1</v>
      </c>
      <c r="F210" s="250" t="s">
        <v>256</v>
      </c>
      <c r="G210" s="248"/>
      <c r="H210" s="251">
        <v>3605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151</v>
      </c>
      <c r="AU210" s="257" t="s">
        <v>89</v>
      </c>
      <c r="AV210" s="14" t="s">
        <v>89</v>
      </c>
      <c r="AW210" s="14" t="s">
        <v>36</v>
      </c>
      <c r="AX210" s="14" t="s">
        <v>79</v>
      </c>
      <c r="AY210" s="257" t="s">
        <v>140</v>
      </c>
    </row>
    <row r="211" s="14" customFormat="1">
      <c r="A211" s="14"/>
      <c r="B211" s="247"/>
      <c r="C211" s="248"/>
      <c r="D211" s="238" t="s">
        <v>151</v>
      </c>
      <c r="E211" s="249" t="s">
        <v>1</v>
      </c>
      <c r="F211" s="250" t="s">
        <v>257</v>
      </c>
      <c r="G211" s="248"/>
      <c r="H211" s="251">
        <v>471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151</v>
      </c>
      <c r="AU211" s="257" t="s">
        <v>89</v>
      </c>
      <c r="AV211" s="14" t="s">
        <v>89</v>
      </c>
      <c r="AW211" s="14" t="s">
        <v>36</v>
      </c>
      <c r="AX211" s="14" t="s">
        <v>79</v>
      </c>
      <c r="AY211" s="257" t="s">
        <v>140</v>
      </c>
    </row>
    <row r="212" s="15" customFormat="1">
      <c r="A212" s="15"/>
      <c r="B212" s="258"/>
      <c r="C212" s="259"/>
      <c r="D212" s="238" t="s">
        <v>151</v>
      </c>
      <c r="E212" s="260" t="s">
        <v>1</v>
      </c>
      <c r="F212" s="261" t="s">
        <v>155</v>
      </c>
      <c r="G212" s="259"/>
      <c r="H212" s="262">
        <v>4076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151</v>
      </c>
      <c r="AU212" s="268" t="s">
        <v>89</v>
      </c>
      <c r="AV212" s="15" t="s">
        <v>147</v>
      </c>
      <c r="AW212" s="15" t="s">
        <v>36</v>
      </c>
      <c r="AX212" s="15" t="s">
        <v>87</v>
      </c>
      <c r="AY212" s="268" t="s">
        <v>140</v>
      </c>
    </row>
    <row r="213" s="2" customFormat="1" ht="24.15" customHeight="1">
      <c r="A213" s="38"/>
      <c r="B213" s="39"/>
      <c r="C213" s="218" t="s">
        <v>8</v>
      </c>
      <c r="D213" s="218" t="s">
        <v>142</v>
      </c>
      <c r="E213" s="219" t="s">
        <v>258</v>
      </c>
      <c r="F213" s="220" t="s">
        <v>259</v>
      </c>
      <c r="G213" s="221" t="s">
        <v>158</v>
      </c>
      <c r="H213" s="222">
        <v>27983</v>
      </c>
      <c r="I213" s="223"/>
      <c r="J213" s="224">
        <f>ROUND(I213*H213,2)</f>
        <v>0</v>
      </c>
      <c r="K213" s="220" t="s">
        <v>146</v>
      </c>
      <c r="L213" s="44"/>
      <c r="M213" s="225" t="s">
        <v>1</v>
      </c>
      <c r="N213" s="226" t="s">
        <v>44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147</v>
      </c>
      <c r="AT213" s="229" t="s">
        <v>142</v>
      </c>
      <c r="AU213" s="229" t="s">
        <v>89</v>
      </c>
      <c r="AY213" s="17" t="s">
        <v>140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87</v>
      </c>
      <c r="BK213" s="230">
        <f>ROUND(I213*H213,2)</f>
        <v>0</v>
      </c>
      <c r="BL213" s="17" t="s">
        <v>147</v>
      </c>
      <c r="BM213" s="229" t="s">
        <v>260</v>
      </c>
    </row>
    <row r="214" s="2" customFormat="1">
      <c r="A214" s="38"/>
      <c r="B214" s="39"/>
      <c r="C214" s="40"/>
      <c r="D214" s="231" t="s">
        <v>149</v>
      </c>
      <c r="E214" s="40"/>
      <c r="F214" s="232" t="s">
        <v>261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149</v>
      </c>
      <c r="AU214" s="17" t="s">
        <v>89</v>
      </c>
    </row>
    <row r="215" s="13" customFormat="1">
      <c r="A215" s="13"/>
      <c r="B215" s="236"/>
      <c r="C215" s="237"/>
      <c r="D215" s="238" t="s">
        <v>151</v>
      </c>
      <c r="E215" s="239" t="s">
        <v>1</v>
      </c>
      <c r="F215" s="240" t="s">
        <v>152</v>
      </c>
      <c r="G215" s="237"/>
      <c r="H215" s="239" t="s">
        <v>1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151</v>
      </c>
      <c r="AU215" s="246" t="s">
        <v>89</v>
      </c>
      <c r="AV215" s="13" t="s">
        <v>87</v>
      </c>
      <c r="AW215" s="13" t="s">
        <v>36</v>
      </c>
      <c r="AX215" s="13" t="s">
        <v>79</v>
      </c>
      <c r="AY215" s="246" t="s">
        <v>140</v>
      </c>
    </row>
    <row r="216" s="13" customFormat="1">
      <c r="A216" s="13"/>
      <c r="B216" s="236"/>
      <c r="C216" s="237"/>
      <c r="D216" s="238" t="s">
        <v>151</v>
      </c>
      <c r="E216" s="239" t="s">
        <v>1</v>
      </c>
      <c r="F216" s="240" t="s">
        <v>262</v>
      </c>
      <c r="G216" s="237"/>
      <c r="H216" s="239" t="s">
        <v>1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151</v>
      </c>
      <c r="AU216" s="246" t="s">
        <v>89</v>
      </c>
      <c r="AV216" s="13" t="s">
        <v>87</v>
      </c>
      <c r="AW216" s="13" t="s">
        <v>36</v>
      </c>
      <c r="AX216" s="13" t="s">
        <v>79</v>
      </c>
      <c r="AY216" s="246" t="s">
        <v>140</v>
      </c>
    </row>
    <row r="217" s="14" customFormat="1">
      <c r="A217" s="14"/>
      <c r="B217" s="247"/>
      <c r="C217" s="248"/>
      <c r="D217" s="238" t="s">
        <v>151</v>
      </c>
      <c r="E217" s="249" t="s">
        <v>1</v>
      </c>
      <c r="F217" s="250" t="s">
        <v>263</v>
      </c>
      <c r="G217" s="248"/>
      <c r="H217" s="251">
        <v>27041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151</v>
      </c>
      <c r="AU217" s="257" t="s">
        <v>89</v>
      </c>
      <c r="AV217" s="14" t="s">
        <v>89</v>
      </c>
      <c r="AW217" s="14" t="s">
        <v>36</v>
      </c>
      <c r="AX217" s="14" t="s">
        <v>79</v>
      </c>
      <c r="AY217" s="257" t="s">
        <v>140</v>
      </c>
    </row>
    <row r="218" s="14" customFormat="1">
      <c r="A218" s="14"/>
      <c r="B218" s="247"/>
      <c r="C218" s="248"/>
      <c r="D218" s="238" t="s">
        <v>151</v>
      </c>
      <c r="E218" s="249" t="s">
        <v>1</v>
      </c>
      <c r="F218" s="250" t="s">
        <v>264</v>
      </c>
      <c r="G218" s="248"/>
      <c r="H218" s="251">
        <v>942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151</v>
      </c>
      <c r="AU218" s="257" t="s">
        <v>89</v>
      </c>
      <c r="AV218" s="14" t="s">
        <v>89</v>
      </c>
      <c r="AW218" s="14" t="s">
        <v>36</v>
      </c>
      <c r="AX218" s="14" t="s">
        <v>79</v>
      </c>
      <c r="AY218" s="257" t="s">
        <v>140</v>
      </c>
    </row>
    <row r="219" s="15" customFormat="1">
      <c r="A219" s="15"/>
      <c r="B219" s="258"/>
      <c r="C219" s="259"/>
      <c r="D219" s="238" t="s">
        <v>151</v>
      </c>
      <c r="E219" s="260" t="s">
        <v>1</v>
      </c>
      <c r="F219" s="261" t="s">
        <v>155</v>
      </c>
      <c r="G219" s="259"/>
      <c r="H219" s="262">
        <v>27983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8" t="s">
        <v>151</v>
      </c>
      <c r="AU219" s="268" t="s">
        <v>89</v>
      </c>
      <c r="AV219" s="15" t="s">
        <v>147</v>
      </c>
      <c r="AW219" s="15" t="s">
        <v>36</v>
      </c>
      <c r="AX219" s="15" t="s">
        <v>87</v>
      </c>
      <c r="AY219" s="268" t="s">
        <v>140</v>
      </c>
    </row>
    <row r="220" s="2" customFormat="1" ht="16.5" customHeight="1">
      <c r="A220" s="38"/>
      <c r="B220" s="39"/>
      <c r="C220" s="269" t="s">
        <v>265</v>
      </c>
      <c r="D220" s="269" t="s">
        <v>239</v>
      </c>
      <c r="E220" s="270" t="s">
        <v>266</v>
      </c>
      <c r="F220" s="271" t="s">
        <v>267</v>
      </c>
      <c r="G220" s="272" t="s">
        <v>268</v>
      </c>
      <c r="H220" s="273">
        <v>419.745</v>
      </c>
      <c r="I220" s="274"/>
      <c r="J220" s="275">
        <f>ROUND(I220*H220,2)</f>
        <v>0</v>
      </c>
      <c r="K220" s="271" t="s">
        <v>1</v>
      </c>
      <c r="L220" s="276"/>
      <c r="M220" s="277" t="s">
        <v>1</v>
      </c>
      <c r="N220" s="278" t="s">
        <v>44</v>
      </c>
      <c r="O220" s="91"/>
      <c r="P220" s="227">
        <f>O220*H220</f>
        <v>0</v>
      </c>
      <c r="Q220" s="227">
        <v>0.001</v>
      </c>
      <c r="R220" s="227">
        <f>Q220*H220</f>
        <v>0.41974500000000003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208</v>
      </c>
      <c r="AT220" s="229" t="s">
        <v>239</v>
      </c>
      <c r="AU220" s="229" t="s">
        <v>89</v>
      </c>
      <c r="AY220" s="17" t="s">
        <v>140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87</v>
      </c>
      <c r="BK220" s="230">
        <f>ROUND(I220*H220,2)</f>
        <v>0</v>
      </c>
      <c r="BL220" s="17" t="s">
        <v>147</v>
      </c>
      <c r="BM220" s="229" t="s">
        <v>269</v>
      </c>
    </row>
    <row r="221" s="14" customFormat="1">
      <c r="A221" s="14"/>
      <c r="B221" s="247"/>
      <c r="C221" s="248"/>
      <c r="D221" s="238" t="s">
        <v>151</v>
      </c>
      <c r="E221" s="248"/>
      <c r="F221" s="250" t="s">
        <v>270</v>
      </c>
      <c r="G221" s="248"/>
      <c r="H221" s="251">
        <v>419.745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151</v>
      </c>
      <c r="AU221" s="257" t="s">
        <v>89</v>
      </c>
      <c r="AV221" s="14" t="s">
        <v>89</v>
      </c>
      <c r="AW221" s="14" t="s">
        <v>4</v>
      </c>
      <c r="AX221" s="14" t="s">
        <v>87</v>
      </c>
      <c r="AY221" s="257" t="s">
        <v>140</v>
      </c>
    </row>
    <row r="222" s="2" customFormat="1" ht="24.15" customHeight="1">
      <c r="A222" s="38"/>
      <c r="B222" s="39"/>
      <c r="C222" s="218" t="s">
        <v>271</v>
      </c>
      <c r="D222" s="218" t="s">
        <v>142</v>
      </c>
      <c r="E222" s="219" t="s">
        <v>272</v>
      </c>
      <c r="F222" s="220" t="s">
        <v>273</v>
      </c>
      <c r="G222" s="221" t="s">
        <v>158</v>
      </c>
      <c r="H222" s="222">
        <v>1179</v>
      </c>
      <c r="I222" s="223"/>
      <c r="J222" s="224">
        <f>ROUND(I222*H222,2)</f>
        <v>0</v>
      </c>
      <c r="K222" s="220" t="s">
        <v>146</v>
      </c>
      <c r="L222" s="44"/>
      <c r="M222" s="225" t="s">
        <v>1</v>
      </c>
      <c r="N222" s="226" t="s">
        <v>44</v>
      </c>
      <c r="O222" s="91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147</v>
      </c>
      <c r="AT222" s="229" t="s">
        <v>142</v>
      </c>
      <c r="AU222" s="229" t="s">
        <v>89</v>
      </c>
      <c r="AY222" s="17" t="s">
        <v>140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87</v>
      </c>
      <c r="BK222" s="230">
        <f>ROUND(I222*H222,2)</f>
        <v>0</v>
      </c>
      <c r="BL222" s="17" t="s">
        <v>147</v>
      </c>
      <c r="BM222" s="229" t="s">
        <v>274</v>
      </c>
    </row>
    <row r="223" s="2" customFormat="1">
      <c r="A223" s="38"/>
      <c r="B223" s="39"/>
      <c r="C223" s="40"/>
      <c r="D223" s="231" t="s">
        <v>149</v>
      </c>
      <c r="E223" s="40"/>
      <c r="F223" s="232" t="s">
        <v>275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149</v>
      </c>
      <c r="AU223" s="17" t="s">
        <v>89</v>
      </c>
    </row>
    <row r="224" s="13" customFormat="1">
      <c r="A224" s="13"/>
      <c r="B224" s="236"/>
      <c r="C224" s="237"/>
      <c r="D224" s="238" t="s">
        <v>151</v>
      </c>
      <c r="E224" s="239" t="s">
        <v>1</v>
      </c>
      <c r="F224" s="240" t="s">
        <v>152</v>
      </c>
      <c r="G224" s="237"/>
      <c r="H224" s="239" t="s">
        <v>1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151</v>
      </c>
      <c r="AU224" s="246" t="s">
        <v>89</v>
      </c>
      <c r="AV224" s="13" t="s">
        <v>87</v>
      </c>
      <c r="AW224" s="13" t="s">
        <v>36</v>
      </c>
      <c r="AX224" s="13" t="s">
        <v>79</v>
      </c>
      <c r="AY224" s="246" t="s">
        <v>140</v>
      </c>
    </row>
    <row r="225" s="14" customFormat="1">
      <c r="A225" s="14"/>
      <c r="B225" s="247"/>
      <c r="C225" s="248"/>
      <c r="D225" s="238" t="s">
        <v>151</v>
      </c>
      <c r="E225" s="249" t="s">
        <v>1</v>
      </c>
      <c r="F225" s="250" t="s">
        <v>276</v>
      </c>
      <c r="G225" s="248"/>
      <c r="H225" s="251">
        <v>1179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151</v>
      </c>
      <c r="AU225" s="257" t="s">
        <v>89</v>
      </c>
      <c r="AV225" s="14" t="s">
        <v>89</v>
      </c>
      <c r="AW225" s="14" t="s">
        <v>36</v>
      </c>
      <c r="AX225" s="14" t="s">
        <v>87</v>
      </c>
      <c r="AY225" s="257" t="s">
        <v>140</v>
      </c>
    </row>
    <row r="226" s="2" customFormat="1" ht="16.5" customHeight="1">
      <c r="A226" s="38"/>
      <c r="B226" s="39"/>
      <c r="C226" s="269" t="s">
        <v>277</v>
      </c>
      <c r="D226" s="269" t="s">
        <v>239</v>
      </c>
      <c r="E226" s="270" t="s">
        <v>266</v>
      </c>
      <c r="F226" s="271" t="s">
        <v>267</v>
      </c>
      <c r="G226" s="272" t="s">
        <v>268</v>
      </c>
      <c r="H226" s="273">
        <v>17.684999999999999</v>
      </c>
      <c r="I226" s="274"/>
      <c r="J226" s="275">
        <f>ROUND(I226*H226,2)</f>
        <v>0</v>
      </c>
      <c r="K226" s="271" t="s">
        <v>1</v>
      </c>
      <c r="L226" s="276"/>
      <c r="M226" s="277" t="s">
        <v>1</v>
      </c>
      <c r="N226" s="278" t="s">
        <v>44</v>
      </c>
      <c r="O226" s="91"/>
      <c r="P226" s="227">
        <f>O226*H226</f>
        <v>0</v>
      </c>
      <c r="Q226" s="227">
        <v>0.001</v>
      </c>
      <c r="R226" s="227">
        <f>Q226*H226</f>
        <v>0.017684999999999999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208</v>
      </c>
      <c r="AT226" s="229" t="s">
        <v>239</v>
      </c>
      <c r="AU226" s="229" t="s">
        <v>89</v>
      </c>
      <c r="AY226" s="17" t="s">
        <v>140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87</v>
      </c>
      <c r="BK226" s="230">
        <f>ROUND(I226*H226,2)</f>
        <v>0</v>
      </c>
      <c r="BL226" s="17" t="s">
        <v>147</v>
      </c>
      <c r="BM226" s="229" t="s">
        <v>278</v>
      </c>
    </row>
    <row r="227" s="14" customFormat="1">
      <c r="A227" s="14"/>
      <c r="B227" s="247"/>
      <c r="C227" s="248"/>
      <c r="D227" s="238" t="s">
        <v>151</v>
      </c>
      <c r="E227" s="248"/>
      <c r="F227" s="250" t="s">
        <v>279</v>
      </c>
      <c r="G227" s="248"/>
      <c r="H227" s="251">
        <v>17.684999999999999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151</v>
      </c>
      <c r="AU227" s="257" t="s">
        <v>89</v>
      </c>
      <c r="AV227" s="14" t="s">
        <v>89</v>
      </c>
      <c r="AW227" s="14" t="s">
        <v>4</v>
      </c>
      <c r="AX227" s="14" t="s">
        <v>87</v>
      </c>
      <c r="AY227" s="257" t="s">
        <v>140</v>
      </c>
    </row>
    <row r="228" s="2" customFormat="1" ht="24.15" customHeight="1">
      <c r="A228" s="38"/>
      <c r="B228" s="39"/>
      <c r="C228" s="218" t="s">
        <v>280</v>
      </c>
      <c r="D228" s="218" t="s">
        <v>142</v>
      </c>
      <c r="E228" s="219" t="s">
        <v>281</v>
      </c>
      <c r="F228" s="220" t="s">
        <v>282</v>
      </c>
      <c r="G228" s="221" t="s">
        <v>158</v>
      </c>
      <c r="H228" s="222">
        <v>6544.3000000000002</v>
      </c>
      <c r="I228" s="223"/>
      <c r="J228" s="224">
        <f>ROUND(I228*H228,2)</f>
        <v>0</v>
      </c>
      <c r="K228" s="220" t="s">
        <v>146</v>
      </c>
      <c r="L228" s="44"/>
      <c r="M228" s="225" t="s">
        <v>1</v>
      </c>
      <c r="N228" s="226" t="s">
        <v>44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147</v>
      </c>
      <c r="AT228" s="229" t="s">
        <v>142</v>
      </c>
      <c r="AU228" s="229" t="s">
        <v>89</v>
      </c>
      <c r="AY228" s="17" t="s">
        <v>140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87</v>
      </c>
      <c r="BK228" s="230">
        <f>ROUND(I228*H228,2)</f>
        <v>0</v>
      </c>
      <c r="BL228" s="17" t="s">
        <v>147</v>
      </c>
      <c r="BM228" s="229" t="s">
        <v>283</v>
      </c>
    </row>
    <row r="229" s="2" customFormat="1">
      <c r="A229" s="38"/>
      <c r="B229" s="39"/>
      <c r="C229" s="40"/>
      <c r="D229" s="231" t="s">
        <v>149</v>
      </c>
      <c r="E229" s="40"/>
      <c r="F229" s="232" t="s">
        <v>284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149</v>
      </c>
      <c r="AU229" s="17" t="s">
        <v>89</v>
      </c>
    </row>
    <row r="230" s="13" customFormat="1">
      <c r="A230" s="13"/>
      <c r="B230" s="236"/>
      <c r="C230" s="237"/>
      <c r="D230" s="238" t="s">
        <v>151</v>
      </c>
      <c r="E230" s="239" t="s">
        <v>1</v>
      </c>
      <c r="F230" s="240" t="s">
        <v>161</v>
      </c>
      <c r="G230" s="237"/>
      <c r="H230" s="239" t="s">
        <v>1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151</v>
      </c>
      <c r="AU230" s="246" t="s">
        <v>89</v>
      </c>
      <c r="AV230" s="13" t="s">
        <v>87</v>
      </c>
      <c r="AW230" s="13" t="s">
        <v>36</v>
      </c>
      <c r="AX230" s="13" t="s">
        <v>79</v>
      </c>
      <c r="AY230" s="246" t="s">
        <v>140</v>
      </c>
    </row>
    <row r="231" s="14" customFormat="1">
      <c r="A231" s="14"/>
      <c r="B231" s="247"/>
      <c r="C231" s="248"/>
      <c r="D231" s="238" t="s">
        <v>151</v>
      </c>
      <c r="E231" s="249" t="s">
        <v>1</v>
      </c>
      <c r="F231" s="250" t="s">
        <v>285</v>
      </c>
      <c r="G231" s="248"/>
      <c r="H231" s="251">
        <v>3344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151</v>
      </c>
      <c r="AU231" s="257" t="s">
        <v>89</v>
      </c>
      <c r="AV231" s="14" t="s">
        <v>89</v>
      </c>
      <c r="AW231" s="14" t="s">
        <v>36</v>
      </c>
      <c r="AX231" s="14" t="s">
        <v>79</v>
      </c>
      <c r="AY231" s="257" t="s">
        <v>140</v>
      </c>
    </row>
    <row r="232" s="14" customFormat="1">
      <c r="A232" s="14"/>
      <c r="B232" s="247"/>
      <c r="C232" s="248"/>
      <c r="D232" s="238" t="s">
        <v>151</v>
      </c>
      <c r="E232" s="249" t="s">
        <v>1</v>
      </c>
      <c r="F232" s="250" t="s">
        <v>257</v>
      </c>
      <c r="G232" s="248"/>
      <c r="H232" s="251">
        <v>471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151</v>
      </c>
      <c r="AU232" s="257" t="s">
        <v>89</v>
      </c>
      <c r="AV232" s="14" t="s">
        <v>89</v>
      </c>
      <c r="AW232" s="14" t="s">
        <v>36</v>
      </c>
      <c r="AX232" s="14" t="s">
        <v>79</v>
      </c>
      <c r="AY232" s="257" t="s">
        <v>140</v>
      </c>
    </row>
    <row r="233" s="14" customFormat="1">
      <c r="A233" s="14"/>
      <c r="B233" s="247"/>
      <c r="C233" s="248"/>
      <c r="D233" s="238" t="s">
        <v>151</v>
      </c>
      <c r="E233" s="249" t="s">
        <v>1</v>
      </c>
      <c r="F233" s="250" t="s">
        <v>286</v>
      </c>
      <c r="G233" s="248"/>
      <c r="H233" s="251">
        <v>158.5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151</v>
      </c>
      <c r="AU233" s="257" t="s">
        <v>89</v>
      </c>
      <c r="AV233" s="14" t="s">
        <v>89</v>
      </c>
      <c r="AW233" s="14" t="s">
        <v>36</v>
      </c>
      <c r="AX233" s="14" t="s">
        <v>79</v>
      </c>
      <c r="AY233" s="257" t="s">
        <v>140</v>
      </c>
    </row>
    <row r="234" s="14" customFormat="1">
      <c r="A234" s="14"/>
      <c r="B234" s="247"/>
      <c r="C234" s="248"/>
      <c r="D234" s="238" t="s">
        <v>151</v>
      </c>
      <c r="E234" s="249" t="s">
        <v>1</v>
      </c>
      <c r="F234" s="250" t="s">
        <v>287</v>
      </c>
      <c r="G234" s="248"/>
      <c r="H234" s="251">
        <v>650.29999999999995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151</v>
      </c>
      <c r="AU234" s="257" t="s">
        <v>89</v>
      </c>
      <c r="AV234" s="14" t="s">
        <v>89</v>
      </c>
      <c r="AW234" s="14" t="s">
        <v>36</v>
      </c>
      <c r="AX234" s="14" t="s">
        <v>79</v>
      </c>
      <c r="AY234" s="257" t="s">
        <v>140</v>
      </c>
    </row>
    <row r="235" s="14" customFormat="1">
      <c r="A235" s="14"/>
      <c r="B235" s="247"/>
      <c r="C235" s="248"/>
      <c r="D235" s="238" t="s">
        <v>151</v>
      </c>
      <c r="E235" s="249" t="s">
        <v>1</v>
      </c>
      <c r="F235" s="250" t="s">
        <v>288</v>
      </c>
      <c r="G235" s="248"/>
      <c r="H235" s="251">
        <v>394.69999999999999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151</v>
      </c>
      <c r="AU235" s="257" t="s">
        <v>89</v>
      </c>
      <c r="AV235" s="14" t="s">
        <v>89</v>
      </c>
      <c r="AW235" s="14" t="s">
        <v>36</v>
      </c>
      <c r="AX235" s="14" t="s">
        <v>79</v>
      </c>
      <c r="AY235" s="257" t="s">
        <v>140</v>
      </c>
    </row>
    <row r="236" s="14" customFormat="1">
      <c r="A236" s="14"/>
      <c r="B236" s="247"/>
      <c r="C236" s="248"/>
      <c r="D236" s="238" t="s">
        <v>151</v>
      </c>
      <c r="E236" s="249" t="s">
        <v>1</v>
      </c>
      <c r="F236" s="250" t="s">
        <v>289</v>
      </c>
      <c r="G236" s="248"/>
      <c r="H236" s="251">
        <v>96.700000000000003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151</v>
      </c>
      <c r="AU236" s="257" t="s">
        <v>89</v>
      </c>
      <c r="AV236" s="14" t="s">
        <v>89</v>
      </c>
      <c r="AW236" s="14" t="s">
        <v>36</v>
      </c>
      <c r="AX236" s="14" t="s">
        <v>79</v>
      </c>
      <c r="AY236" s="257" t="s">
        <v>140</v>
      </c>
    </row>
    <row r="237" s="14" customFormat="1">
      <c r="A237" s="14"/>
      <c r="B237" s="247"/>
      <c r="C237" s="248"/>
      <c r="D237" s="238" t="s">
        <v>151</v>
      </c>
      <c r="E237" s="249" t="s">
        <v>1</v>
      </c>
      <c r="F237" s="250" t="s">
        <v>290</v>
      </c>
      <c r="G237" s="248"/>
      <c r="H237" s="251">
        <v>313.39999999999998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151</v>
      </c>
      <c r="AU237" s="257" t="s">
        <v>89</v>
      </c>
      <c r="AV237" s="14" t="s">
        <v>89</v>
      </c>
      <c r="AW237" s="14" t="s">
        <v>36</v>
      </c>
      <c r="AX237" s="14" t="s">
        <v>79</v>
      </c>
      <c r="AY237" s="257" t="s">
        <v>140</v>
      </c>
    </row>
    <row r="238" s="14" customFormat="1">
      <c r="A238" s="14"/>
      <c r="B238" s="247"/>
      <c r="C238" s="248"/>
      <c r="D238" s="238" t="s">
        <v>151</v>
      </c>
      <c r="E238" s="249" t="s">
        <v>1</v>
      </c>
      <c r="F238" s="250" t="s">
        <v>291</v>
      </c>
      <c r="G238" s="248"/>
      <c r="H238" s="251">
        <v>779.60000000000002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151</v>
      </c>
      <c r="AU238" s="257" t="s">
        <v>89</v>
      </c>
      <c r="AV238" s="14" t="s">
        <v>89</v>
      </c>
      <c r="AW238" s="14" t="s">
        <v>36</v>
      </c>
      <c r="AX238" s="14" t="s">
        <v>79</v>
      </c>
      <c r="AY238" s="257" t="s">
        <v>140</v>
      </c>
    </row>
    <row r="239" s="14" customFormat="1">
      <c r="A239" s="14"/>
      <c r="B239" s="247"/>
      <c r="C239" s="248"/>
      <c r="D239" s="238" t="s">
        <v>151</v>
      </c>
      <c r="E239" s="249" t="s">
        <v>1</v>
      </c>
      <c r="F239" s="250" t="s">
        <v>292</v>
      </c>
      <c r="G239" s="248"/>
      <c r="H239" s="251">
        <v>336.10000000000002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151</v>
      </c>
      <c r="AU239" s="257" t="s">
        <v>89</v>
      </c>
      <c r="AV239" s="14" t="s">
        <v>89</v>
      </c>
      <c r="AW239" s="14" t="s">
        <v>36</v>
      </c>
      <c r="AX239" s="14" t="s">
        <v>79</v>
      </c>
      <c r="AY239" s="257" t="s">
        <v>140</v>
      </c>
    </row>
    <row r="240" s="15" customFormat="1">
      <c r="A240" s="15"/>
      <c r="B240" s="258"/>
      <c r="C240" s="259"/>
      <c r="D240" s="238" t="s">
        <v>151</v>
      </c>
      <c r="E240" s="260" t="s">
        <v>1</v>
      </c>
      <c r="F240" s="261" t="s">
        <v>155</v>
      </c>
      <c r="G240" s="259"/>
      <c r="H240" s="262">
        <v>6544.3000000000002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8" t="s">
        <v>151</v>
      </c>
      <c r="AU240" s="268" t="s">
        <v>89</v>
      </c>
      <c r="AV240" s="15" t="s">
        <v>147</v>
      </c>
      <c r="AW240" s="15" t="s">
        <v>36</v>
      </c>
      <c r="AX240" s="15" t="s">
        <v>87</v>
      </c>
      <c r="AY240" s="268" t="s">
        <v>140</v>
      </c>
    </row>
    <row r="241" s="2" customFormat="1" ht="24.15" customHeight="1">
      <c r="A241" s="38"/>
      <c r="B241" s="39"/>
      <c r="C241" s="218" t="s">
        <v>293</v>
      </c>
      <c r="D241" s="218" t="s">
        <v>142</v>
      </c>
      <c r="E241" s="219" t="s">
        <v>294</v>
      </c>
      <c r="F241" s="220" t="s">
        <v>295</v>
      </c>
      <c r="G241" s="221" t="s">
        <v>158</v>
      </c>
      <c r="H241" s="222">
        <v>4701</v>
      </c>
      <c r="I241" s="223"/>
      <c r="J241" s="224">
        <f>ROUND(I241*H241,2)</f>
        <v>0</v>
      </c>
      <c r="K241" s="220" t="s">
        <v>146</v>
      </c>
      <c r="L241" s="44"/>
      <c r="M241" s="225" t="s">
        <v>1</v>
      </c>
      <c r="N241" s="226" t="s">
        <v>44</v>
      </c>
      <c r="O241" s="91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147</v>
      </c>
      <c r="AT241" s="229" t="s">
        <v>142</v>
      </c>
      <c r="AU241" s="229" t="s">
        <v>89</v>
      </c>
      <c r="AY241" s="17" t="s">
        <v>140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87</v>
      </c>
      <c r="BK241" s="230">
        <f>ROUND(I241*H241,2)</f>
        <v>0</v>
      </c>
      <c r="BL241" s="17" t="s">
        <v>147</v>
      </c>
      <c r="BM241" s="229" t="s">
        <v>296</v>
      </c>
    </row>
    <row r="242" s="2" customFormat="1">
      <c r="A242" s="38"/>
      <c r="B242" s="39"/>
      <c r="C242" s="40"/>
      <c r="D242" s="231" t="s">
        <v>149</v>
      </c>
      <c r="E242" s="40"/>
      <c r="F242" s="232" t="s">
        <v>297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149</v>
      </c>
      <c r="AU242" s="17" t="s">
        <v>89</v>
      </c>
    </row>
    <row r="243" s="13" customFormat="1">
      <c r="A243" s="13"/>
      <c r="B243" s="236"/>
      <c r="C243" s="237"/>
      <c r="D243" s="238" t="s">
        <v>151</v>
      </c>
      <c r="E243" s="239" t="s">
        <v>1</v>
      </c>
      <c r="F243" s="240" t="s">
        <v>161</v>
      </c>
      <c r="G243" s="237"/>
      <c r="H243" s="239" t="s">
        <v>1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151</v>
      </c>
      <c r="AU243" s="246" t="s">
        <v>89</v>
      </c>
      <c r="AV243" s="13" t="s">
        <v>87</v>
      </c>
      <c r="AW243" s="13" t="s">
        <v>36</v>
      </c>
      <c r="AX243" s="13" t="s">
        <v>79</v>
      </c>
      <c r="AY243" s="246" t="s">
        <v>140</v>
      </c>
    </row>
    <row r="244" s="14" customFormat="1">
      <c r="A244" s="14"/>
      <c r="B244" s="247"/>
      <c r="C244" s="248"/>
      <c r="D244" s="238" t="s">
        <v>151</v>
      </c>
      <c r="E244" s="249" t="s">
        <v>1</v>
      </c>
      <c r="F244" s="250" t="s">
        <v>256</v>
      </c>
      <c r="G244" s="248"/>
      <c r="H244" s="251">
        <v>3605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151</v>
      </c>
      <c r="AU244" s="257" t="s">
        <v>89</v>
      </c>
      <c r="AV244" s="14" t="s">
        <v>89</v>
      </c>
      <c r="AW244" s="14" t="s">
        <v>36</v>
      </c>
      <c r="AX244" s="14" t="s">
        <v>79</v>
      </c>
      <c r="AY244" s="257" t="s">
        <v>140</v>
      </c>
    </row>
    <row r="245" s="14" customFormat="1">
      <c r="A245" s="14"/>
      <c r="B245" s="247"/>
      <c r="C245" s="248"/>
      <c r="D245" s="238" t="s">
        <v>151</v>
      </c>
      <c r="E245" s="249" t="s">
        <v>1</v>
      </c>
      <c r="F245" s="250" t="s">
        <v>257</v>
      </c>
      <c r="G245" s="248"/>
      <c r="H245" s="251">
        <v>471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151</v>
      </c>
      <c r="AU245" s="257" t="s">
        <v>89</v>
      </c>
      <c r="AV245" s="14" t="s">
        <v>89</v>
      </c>
      <c r="AW245" s="14" t="s">
        <v>36</v>
      </c>
      <c r="AX245" s="14" t="s">
        <v>79</v>
      </c>
      <c r="AY245" s="257" t="s">
        <v>140</v>
      </c>
    </row>
    <row r="246" s="14" customFormat="1">
      <c r="A246" s="14"/>
      <c r="B246" s="247"/>
      <c r="C246" s="248"/>
      <c r="D246" s="238" t="s">
        <v>151</v>
      </c>
      <c r="E246" s="249" t="s">
        <v>1</v>
      </c>
      <c r="F246" s="250" t="s">
        <v>298</v>
      </c>
      <c r="G246" s="248"/>
      <c r="H246" s="251">
        <v>246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151</v>
      </c>
      <c r="AU246" s="257" t="s">
        <v>89</v>
      </c>
      <c r="AV246" s="14" t="s">
        <v>89</v>
      </c>
      <c r="AW246" s="14" t="s">
        <v>36</v>
      </c>
      <c r="AX246" s="14" t="s">
        <v>79</v>
      </c>
      <c r="AY246" s="257" t="s">
        <v>140</v>
      </c>
    </row>
    <row r="247" s="14" customFormat="1">
      <c r="A247" s="14"/>
      <c r="B247" s="247"/>
      <c r="C247" s="248"/>
      <c r="D247" s="238" t="s">
        <v>151</v>
      </c>
      <c r="E247" s="249" t="s">
        <v>1</v>
      </c>
      <c r="F247" s="250" t="s">
        <v>299</v>
      </c>
      <c r="G247" s="248"/>
      <c r="H247" s="251">
        <v>98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151</v>
      </c>
      <c r="AU247" s="257" t="s">
        <v>89</v>
      </c>
      <c r="AV247" s="14" t="s">
        <v>89</v>
      </c>
      <c r="AW247" s="14" t="s">
        <v>36</v>
      </c>
      <c r="AX247" s="14" t="s">
        <v>79</v>
      </c>
      <c r="AY247" s="257" t="s">
        <v>140</v>
      </c>
    </row>
    <row r="248" s="14" customFormat="1">
      <c r="A248" s="14"/>
      <c r="B248" s="247"/>
      <c r="C248" s="248"/>
      <c r="D248" s="238" t="s">
        <v>151</v>
      </c>
      <c r="E248" s="249" t="s">
        <v>1</v>
      </c>
      <c r="F248" s="250" t="s">
        <v>300</v>
      </c>
      <c r="G248" s="248"/>
      <c r="H248" s="251">
        <v>56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151</v>
      </c>
      <c r="AU248" s="257" t="s">
        <v>89</v>
      </c>
      <c r="AV248" s="14" t="s">
        <v>89</v>
      </c>
      <c r="AW248" s="14" t="s">
        <v>36</v>
      </c>
      <c r="AX248" s="14" t="s">
        <v>79</v>
      </c>
      <c r="AY248" s="257" t="s">
        <v>140</v>
      </c>
    </row>
    <row r="249" s="14" customFormat="1">
      <c r="A249" s="14"/>
      <c r="B249" s="247"/>
      <c r="C249" s="248"/>
      <c r="D249" s="238" t="s">
        <v>151</v>
      </c>
      <c r="E249" s="249" t="s">
        <v>1</v>
      </c>
      <c r="F249" s="250" t="s">
        <v>301</v>
      </c>
      <c r="G249" s="248"/>
      <c r="H249" s="251">
        <v>225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151</v>
      </c>
      <c r="AU249" s="257" t="s">
        <v>89</v>
      </c>
      <c r="AV249" s="14" t="s">
        <v>89</v>
      </c>
      <c r="AW249" s="14" t="s">
        <v>36</v>
      </c>
      <c r="AX249" s="14" t="s">
        <v>79</v>
      </c>
      <c r="AY249" s="257" t="s">
        <v>140</v>
      </c>
    </row>
    <row r="250" s="15" customFormat="1">
      <c r="A250" s="15"/>
      <c r="B250" s="258"/>
      <c r="C250" s="259"/>
      <c r="D250" s="238" t="s">
        <v>151</v>
      </c>
      <c r="E250" s="260" t="s">
        <v>1</v>
      </c>
      <c r="F250" s="261" t="s">
        <v>155</v>
      </c>
      <c r="G250" s="259"/>
      <c r="H250" s="262">
        <v>4701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8" t="s">
        <v>151</v>
      </c>
      <c r="AU250" s="268" t="s">
        <v>89</v>
      </c>
      <c r="AV250" s="15" t="s">
        <v>147</v>
      </c>
      <c r="AW250" s="15" t="s">
        <v>36</v>
      </c>
      <c r="AX250" s="15" t="s">
        <v>87</v>
      </c>
      <c r="AY250" s="268" t="s">
        <v>140</v>
      </c>
    </row>
    <row r="251" s="2" customFormat="1" ht="24.15" customHeight="1">
      <c r="A251" s="38"/>
      <c r="B251" s="39"/>
      <c r="C251" s="218" t="s">
        <v>7</v>
      </c>
      <c r="D251" s="218" t="s">
        <v>142</v>
      </c>
      <c r="E251" s="219" t="s">
        <v>302</v>
      </c>
      <c r="F251" s="220" t="s">
        <v>303</v>
      </c>
      <c r="G251" s="221" t="s">
        <v>158</v>
      </c>
      <c r="H251" s="222">
        <v>1791.2000000000001</v>
      </c>
      <c r="I251" s="223"/>
      <c r="J251" s="224">
        <f>ROUND(I251*H251,2)</f>
        <v>0</v>
      </c>
      <c r="K251" s="220" t="s">
        <v>146</v>
      </c>
      <c r="L251" s="44"/>
      <c r="M251" s="225" t="s">
        <v>1</v>
      </c>
      <c r="N251" s="226" t="s">
        <v>44</v>
      </c>
      <c r="O251" s="91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147</v>
      </c>
      <c r="AT251" s="229" t="s">
        <v>142</v>
      </c>
      <c r="AU251" s="229" t="s">
        <v>89</v>
      </c>
      <c r="AY251" s="17" t="s">
        <v>140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87</v>
      </c>
      <c r="BK251" s="230">
        <f>ROUND(I251*H251,2)</f>
        <v>0</v>
      </c>
      <c r="BL251" s="17" t="s">
        <v>147</v>
      </c>
      <c r="BM251" s="229" t="s">
        <v>304</v>
      </c>
    </row>
    <row r="252" s="2" customFormat="1">
      <c r="A252" s="38"/>
      <c r="B252" s="39"/>
      <c r="C252" s="40"/>
      <c r="D252" s="231" t="s">
        <v>149</v>
      </c>
      <c r="E252" s="40"/>
      <c r="F252" s="232" t="s">
        <v>305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149</v>
      </c>
      <c r="AU252" s="17" t="s">
        <v>89</v>
      </c>
    </row>
    <row r="253" s="13" customFormat="1">
      <c r="A253" s="13"/>
      <c r="B253" s="236"/>
      <c r="C253" s="237"/>
      <c r="D253" s="238" t="s">
        <v>151</v>
      </c>
      <c r="E253" s="239" t="s">
        <v>1</v>
      </c>
      <c r="F253" s="240" t="s">
        <v>161</v>
      </c>
      <c r="G253" s="237"/>
      <c r="H253" s="239" t="s">
        <v>1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151</v>
      </c>
      <c r="AU253" s="246" t="s">
        <v>89</v>
      </c>
      <c r="AV253" s="13" t="s">
        <v>87</v>
      </c>
      <c r="AW253" s="13" t="s">
        <v>36</v>
      </c>
      <c r="AX253" s="13" t="s">
        <v>79</v>
      </c>
      <c r="AY253" s="246" t="s">
        <v>140</v>
      </c>
    </row>
    <row r="254" s="14" customFormat="1">
      <c r="A254" s="14"/>
      <c r="B254" s="247"/>
      <c r="C254" s="248"/>
      <c r="D254" s="238" t="s">
        <v>151</v>
      </c>
      <c r="E254" s="249" t="s">
        <v>1</v>
      </c>
      <c r="F254" s="250" t="s">
        <v>306</v>
      </c>
      <c r="G254" s="248"/>
      <c r="H254" s="251">
        <v>573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151</v>
      </c>
      <c r="AU254" s="257" t="s">
        <v>89</v>
      </c>
      <c r="AV254" s="14" t="s">
        <v>89</v>
      </c>
      <c r="AW254" s="14" t="s">
        <v>36</v>
      </c>
      <c r="AX254" s="14" t="s">
        <v>79</v>
      </c>
      <c r="AY254" s="257" t="s">
        <v>140</v>
      </c>
    </row>
    <row r="255" s="14" customFormat="1">
      <c r="A255" s="14"/>
      <c r="B255" s="247"/>
      <c r="C255" s="248"/>
      <c r="D255" s="238" t="s">
        <v>151</v>
      </c>
      <c r="E255" s="249" t="s">
        <v>1</v>
      </c>
      <c r="F255" s="250" t="s">
        <v>307</v>
      </c>
      <c r="G255" s="248"/>
      <c r="H255" s="251">
        <v>116.09999999999999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151</v>
      </c>
      <c r="AU255" s="257" t="s">
        <v>89</v>
      </c>
      <c r="AV255" s="14" t="s">
        <v>89</v>
      </c>
      <c r="AW255" s="14" t="s">
        <v>36</v>
      </c>
      <c r="AX255" s="14" t="s">
        <v>79</v>
      </c>
      <c r="AY255" s="257" t="s">
        <v>140</v>
      </c>
    </row>
    <row r="256" s="14" customFormat="1">
      <c r="A256" s="14"/>
      <c r="B256" s="247"/>
      <c r="C256" s="248"/>
      <c r="D256" s="238" t="s">
        <v>151</v>
      </c>
      <c r="E256" s="249" t="s">
        <v>1</v>
      </c>
      <c r="F256" s="250" t="s">
        <v>308</v>
      </c>
      <c r="G256" s="248"/>
      <c r="H256" s="251">
        <v>223.69999999999999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151</v>
      </c>
      <c r="AU256" s="257" t="s">
        <v>89</v>
      </c>
      <c r="AV256" s="14" t="s">
        <v>89</v>
      </c>
      <c r="AW256" s="14" t="s">
        <v>36</v>
      </c>
      <c r="AX256" s="14" t="s">
        <v>79</v>
      </c>
      <c r="AY256" s="257" t="s">
        <v>140</v>
      </c>
    </row>
    <row r="257" s="14" customFormat="1">
      <c r="A257" s="14"/>
      <c r="B257" s="247"/>
      <c r="C257" s="248"/>
      <c r="D257" s="238" t="s">
        <v>151</v>
      </c>
      <c r="E257" s="249" t="s">
        <v>1</v>
      </c>
      <c r="F257" s="250" t="s">
        <v>309</v>
      </c>
      <c r="G257" s="248"/>
      <c r="H257" s="251">
        <v>243.40000000000001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151</v>
      </c>
      <c r="AU257" s="257" t="s">
        <v>89</v>
      </c>
      <c r="AV257" s="14" t="s">
        <v>89</v>
      </c>
      <c r="AW257" s="14" t="s">
        <v>36</v>
      </c>
      <c r="AX257" s="14" t="s">
        <v>79</v>
      </c>
      <c r="AY257" s="257" t="s">
        <v>140</v>
      </c>
    </row>
    <row r="258" s="14" customFormat="1">
      <c r="A258" s="14"/>
      <c r="B258" s="247"/>
      <c r="C258" s="248"/>
      <c r="D258" s="238" t="s">
        <v>151</v>
      </c>
      <c r="E258" s="249" t="s">
        <v>1</v>
      </c>
      <c r="F258" s="250" t="s">
        <v>310</v>
      </c>
      <c r="G258" s="248"/>
      <c r="H258" s="251">
        <v>123.5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151</v>
      </c>
      <c r="AU258" s="257" t="s">
        <v>89</v>
      </c>
      <c r="AV258" s="14" t="s">
        <v>89</v>
      </c>
      <c r="AW258" s="14" t="s">
        <v>36</v>
      </c>
      <c r="AX258" s="14" t="s">
        <v>79</v>
      </c>
      <c r="AY258" s="257" t="s">
        <v>140</v>
      </c>
    </row>
    <row r="259" s="14" customFormat="1">
      <c r="A259" s="14"/>
      <c r="B259" s="247"/>
      <c r="C259" s="248"/>
      <c r="D259" s="238" t="s">
        <v>151</v>
      </c>
      <c r="E259" s="249" t="s">
        <v>1</v>
      </c>
      <c r="F259" s="250" t="s">
        <v>311</v>
      </c>
      <c r="G259" s="248"/>
      <c r="H259" s="251">
        <v>79.900000000000006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151</v>
      </c>
      <c r="AU259" s="257" t="s">
        <v>89</v>
      </c>
      <c r="AV259" s="14" t="s">
        <v>89</v>
      </c>
      <c r="AW259" s="14" t="s">
        <v>36</v>
      </c>
      <c r="AX259" s="14" t="s">
        <v>79</v>
      </c>
      <c r="AY259" s="257" t="s">
        <v>140</v>
      </c>
    </row>
    <row r="260" s="14" customFormat="1">
      <c r="A260" s="14"/>
      <c r="B260" s="247"/>
      <c r="C260" s="248"/>
      <c r="D260" s="238" t="s">
        <v>151</v>
      </c>
      <c r="E260" s="249" t="s">
        <v>1</v>
      </c>
      <c r="F260" s="250" t="s">
        <v>312</v>
      </c>
      <c r="G260" s="248"/>
      <c r="H260" s="251">
        <v>140.09999999999999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151</v>
      </c>
      <c r="AU260" s="257" t="s">
        <v>89</v>
      </c>
      <c r="AV260" s="14" t="s">
        <v>89</v>
      </c>
      <c r="AW260" s="14" t="s">
        <v>36</v>
      </c>
      <c r="AX260" s="14" t="s">
        <v>79</v>
      </c>
      <c r="AY260" s="257" t="s">
        <v>140</v>
      </c>
    </row>
    <row r="261" s="14" customFormat="1">
      <c r="A261" s="14"/>
      <c r="B261" s="247"/>
      <c r="C261" s="248"/>
      <c r="D261" s="238" t="s">
        <v>151</v>
      </c>
      <c r="E261" s="249" t="s">
        <v>1</v>
      </c>
      <c r="F261" s="250" t="s">
        <v>313</v>
      </c>
      <c r="G261" s="248"/>
      <c r="H261" s="251">
        <v>291.5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151</v>
      </c>
      <c r="AU261" s="257" t="s">
        <v>89</v>
      </c>
      <c r="AV261" s="14" t="s">
        <v>89</v>
      </c>
      <c r="AW261" s="14" t="s">
        <v>36</v>
      </c>
      <c r="AX261" s="14" t="s">
        <v>79</v>
      </c>
      <c r="AY261" s="257" t="s">
        <v>140</v>
      </c>
    </row>
    <row r="262" s="15" customFormat="1">
      <c r="A262" s="15"/>
      <c r="B262" s="258"/>
      <c r="C262" s="259"/>
      <c r="D262" s="238" t="s">
        <v>151</v>
      </c>
      <c r="E262" s="260" t="s">
        <v>1</v>
      </c>
      <c r="F262" s="261" t="s">
        <v>155</v>
      </c>
      <c r="G262" s="259"/>
      <c r="H262" s="262">
        <v>1791.2000000000001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8" t="s">
        <v>151</v>
      </c>
      <c r="AU262" s="268" t="s">
        <v>89</v>
      </c>
      <c r="AV262" s="15" t="s">
        <v>147</v>
      </c>
      <c r="AW262" s="15" t="s">
        <v>36</v>
      </c>
      <c r="AX262" s="15" t="s">
        <v>87</v>
      </c>
      <c r="AY262" s="268" t="s">
        <v>140</v>
      </c>
    </row>
    <row r="263" s="2" customFormat="1" ht="16.5" customHeight="1">
      <c r="A263" s="38"/>
      <c r="B263" s="39"/>
      <c r="C263" s="218" t="s">
        <v>314</v>
      </c>
      <c r="D263" s="218" t="s">
        <v>142</v>
      </c>
      <c r="E263" s="219" t="s">
        <v>315</v>
      </c>
      <c r="F263" s="220" t="s">
        <v>316</v>
      </c>
      <c r="G263" s="221" t="s">
        <v>158</v>
      </c>
      <c r="H263" s="222">
        <v>809.29999999999995</v>
      </c>
      <c r="I263" s="223"/>
      <c r="J263" s="224">
        <f>ROUND(I263*H263,2)</f>
        <v>0</v>
      </c>
      <c r="K263" s="220" t="s">
        <v>146</v>
      </c>
      <c r="L263" s="44"/>
      <c r="M263" s="225" t="s">
        <v>1</v>
      </c>
      <c r="N263" s="226" t="s">
        <v>44</v>
      </c>
      <c r="O263" s="9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147</v>
      </c>
      <c r="AT263" s="229" t="s">
        <v>142</v>
      </c>
      <c r="AU263" s="229" t="s">
        <v>89</v>
      </c>
      <c r="AY263" s="17" t="s">
        <v>140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87</v>
      </c>
      <c r="BK263" s="230">
        <f>ROUND(I263*H263,2)</f>
        <v>0</v>
      </c>
      <c r="BL263" s="17" t="s">
        <v>147</v>
      </c>
      <c r="BM263" s="229" t="s">
        <v>317</v>
      </c>
    </row>
    <row r="264" s="2" customFormat="1">
      <c r="A264" s="38"/>
      <c r="B264" s="39"/>
      <c r="C264" s="40"/>
      <c r="D264" s="231" t="s">
        <v>149</v>
      </c>
      <c r="E264" s="40"/>
      <c r="F264" s="232" t="s">
        <v>318</v>
      </c>
      <c r="G264" s="40"/>
      <c r="H264" s="40"/>
      <c r="I264" s="233"/>
      <c r="J264" s="40"/>
      <c r="K264" s="40"/>
      <c r="L264" s="44"/>
      <c r="M264" s="234"/>
      <c r="N264" s="23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149</v>
      </c>
      <c r="AU264" s="17" t="s">
        <v>89</v>
      </c>
    </row>
    <row r="265" s="13" customFormat="1">
      <c r="A265" s="13"/>
      <c r="B265" s="236"/>
      <c r="C265" s="237"/>
      <c r="D265" s="238" t="s">
        <v>151</v>
      </c>
      <c r="E265" s="239" t="s">
        <v>1</v>
      </c>
      <c r="F265" s="240" t="s">
        <v>161</v>
      </c>
      <c r="G265" s="237"/>
      <c r="H265" s="239" t="s">
        <v>1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151</v>
      </c>
      <c r="AU265" s="246" t="s">
        <v>89</v>
      </c>
      <c r="AV265" s="13" t="s">
        <v>87</v>
      </c>
      <c r="AW265" s="13" t="s">
        <v>36</v>
      </c>
      <c r="AX265" s="13" t="s">
        <v>79</v>
      </c>
      <c r="AY265" s="246" t="s">
        <v>140</v>
      </c>
    </row>
    <row r="266" s="14" customFormat="1">
      <c r="A266" s="14"/>
      <c r="B266" s="247"/>
      <c r="C266" s="248"/>
      <c r="D266" s="238" t="s">
        <v>151</v>
      </c>
      <c r="E266" s="249" t="s">
        <v>1</v>
      </c>
      <c r="F266" s="250" t="s">
        <v>319</v>
      </c>
      <c r="G266" s="248"/>
      <c r="H266" s="251">
        <v>714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151</v>
      </c>
      <c r="AU266" s="257" t="s">
        <v>89</v>
      </c>
      <c r="AV266" s="14" t="s">
        <v>89</v>
      </c>
      <c r="AW266" s="14" t="s">
        <v>36</v>
      </c>
      <c r="AX266" s="14" t="s">
        <v>79</v>
      </c>
      <c r="AY266" s="257" t="s">
        <v>140</v>
      </c>
    </row>
    <row r="267" s="14" customFormat="1">
      <c r="A267" s="14"/>
      <c r="B267" s="247"/>
      <c r="C267" s="248"/>
      <c r="D267" s="238" t="s">
        <v>151</v>
      </c>
      <c r="E267" s="249" t="s">
        <v>1</v>
      </c>
      <c r="F267" s="250" t="s">
        <v>320</v>
      </c>
      <c r="G267" s="248"/>
      <c r="H267" s="251">
        <v>28.300000000000001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151</v>
      </c>
      <c r="AU267" s="257" t="s">
        <v>89</v>
      </c>
      <c r="AV267" s="14" t="s">
        <v>89</v>
      </c>
      <c r="AW267" s="14" t="s">
        <v>36</v>
      </c>
      <c r="AX267" s="14" t="s">
        <v>79</v>
      </c>
      <c r="AY267" s="257" t="s">
        <v>140</v>
      </c>
    </row>
    <row r="268" s="14" customFormat="1">
      <c r="A268" s="14"/>
      <c r="B268" s="247"/>
      <c r="C268" s="248"/>
      <c r="D268" s="238" t="s">
        <v>151</v>
      </c>
      <c r="E268" s="249" t="s">
        <v>1</v>
      </c>
      <c r="F268" s="250" t="s">
        <v>321</v>
      </c>
      <c r="G268" s="248"/>
      <c r="H268" s="251">
        <v>67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151</v>
      </c>
      <c r="AU268" s="257" t="s">
        <v>89</v>
      </c>
      <c r="AV268" s="14" t="s">
        <v>89</v>
      </c>
      <c r="AW268" s="14" t="s">
        <v>36</v>
      </c>
      <c r="AX268" s="14" t="s">
        <v>79</v>
      </c>
      <c r="AY268" s="257" t="s">
        <v>140</v>
      </c>
    </row>
    <row r="269" s="15" customFormat="1">
      <c r="A269" s="15"/>
      <c r="B269" s="258"/>
      <c r="C269" s="259"/>
      <c r="D269" s="238" t="s">
        <v>151</v>
      </c>
      <c r="E269" s="260" t="s">
        <v>1</v>
      </c>
      <c r="F269" s="261" t="s">
        <v>155</v>
      </c>
      <c r="G269" s="259"/>
      <c r="H269" s="262">
        <v>809.29999999999995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8" t="s">
        <v>151</v>
      </c>
      <c r="AU269" s="268" t="s">
        <v>89</v>
      </c>
      <c r="AV269" s="15" t="s">
        <v>147</v>
      </c>
      <c r="AW269" s="15" t="s">
        <v>36</v>
      </c>
      <c r="AX269" s="15" t="s">
        <v>87</v>
      </c>
      <c r="AY269" s="268" t="s">
        <v>140</v>
      </c>
    </row>
    <row r="270" s="2" customFormat="1" ht="24.15" customHeight="1">
      <c r="A270" s="38"/>
      <c r="B270" s="39"/>
      <c r="C270" s="218" t="s">
        <v>322</v>
      </c>
      <c r="D270" s="218" t="s">
        <v>142</v>
      </c>
      <c r="E270" s="219" t="s">
        <v>323</v>
      </c>
      <c r="F270" s="220" t="s">
        <v>324</v>
      </c>
      <c r="G270" s="221" t="s">
        <v>158</v>
      </c>
      <c r="H270" s="222">
        <v>714</v>
      </c>
      <c r="I270" s="223"/>
      <c r="J270" s="224">
        <f>ROUND(I270*H270,2)</f>
        <v>0</v>
      </c>
      <c r="K270" s="220" t="s">
        <v>146</v>
      </c>
      <c r="L270" s="44"/>
      <c r="M270" s="225" t="s">
        <v>1</v>
      </c>
      <c r="N270" s="226" t="s">
        <v>44</v>
      </c>
      <c r="O270" s="91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147</v>
      </c>
      <c r="AT270" s="229" t="s">
        <v>142</v>
      </c>
      <c r="AU270" s="229" t="s">
        <v>89</v>
      </c>
      <c r="AY270" s="17" t="s">
        <v>140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87</v>
      </c>
      <c r="BK270" s="230">
        <f>ROUND(I270*H270,2)</f>
        <v>0</v>
      </c>
      <c r="BL270" s="17" t="s">
        <v>147</v>
      </c>
      <c r="BM270" s="229" t="s">
        <v>325</v>
      </c>
    </row>
    <row r="271" s="2" customFormat="1">
      <c r="A271" s="38"/>
      <c r="B271" s="39"/>
      <c r="C271" s="40"/>
      <c r="D271" s="231" t="s">
        <v>149</v>
      </c>
      <c r="E271" s="40"/>
      <c r="F271" s="232" t="s">
        <v>326</v>
      </c>
      <c r="G271" s="40"/>
      <c r="H271" s="40"/>
      <c r="I271" s="233"/>
      <c r="J271" s="40"/>
      <c r="K271" s="40"/>
      <c r="L271" s="44"/>
      <c r="M271" s="234"/>
      <c r="N271" s="235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149</v>
      </c>
      <c r="AU271" s="17" t="s">
        <v>89</v>
      </c>
    </row>
    <row r="272" s="14" customFormat="1">
      <c r="A272" s="14"/>
      <c r="B272" s="247"/>
      <c r="C272" s="248"/>
      <c r="D272" s="238" t="s">
        <v>151</v>
      </c>
      <c r="E272" s="249" t="s">
        <v>1</v>
      </c>
      <c r="F272" s="250" t="s">
        <v>319</v>
      </c>
      <c r="G272" s="248"/>
      <c r="H272" s="251">
        <v>714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7" t="s">
        <v>151</v>
      </c>
      <c r="AU272" s="257" t="s">
        <v>89</v>
      </c>
      <c r="AV272" s="14" t="s">
        <v>89</v>
      </c>
      <c r="AW272" s="14" t="s">
        <v>36</v>
      </c>
      <c r="AX272" s="14" t="s">
        <v>87</v>
      </c>
      <c r="AY272" s="257" t="s">
        <v>140</v>
      </c>
    </row>
    <row r="273" s="2" customFormat="1" ht="21.75" customHeight="1">
      <c r="A273" s="38"/>
      <c r="B273" s="39"/>
      <c r="C273" s="218" t="s">
        <v>327</v>
      </c>
      <c r="D273" s="218" t="s">
        <v>142</v>
      </c>
      <c r="E273" s="219" t="s">
        <v>328</v>
      </c>
      <c r="F273" s="220" t="s">
        <v>329</v>
      </c>
      <c r="G273" s="221" t="s">
        <v>158</v>
      </c>
      <c r="H273" s="222">
        <v>27041</v>
      </c>
      <c r="I273" s="223"/>
      <c r="J273" s="224">
        <f>ROUND(I273*H273,2)</f>
        <v>0</v>
      </c>
      <c r="K273" s="220" t="s">
        <v>146</v>
      </c>
      <c r="L273" s="44"/>
      <c r="M273" s="225" t="s">
        <v>1</v>
      </c>
      <c r="N273" s="226" t="s">
        <v>44</v>
      </c>
      <c r="O273" s="91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147</v>
      </c>
      <c r="AT273" s="229" t="s">
        <v>142</v>
      </c>
      <c r="AU273" s="229" t="s">
        <v>89</v>
      </c>
      <c r="AY273" s="17" t="s">
        <v>140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87</v>
      </c>
      <c r="BK273" s="230">
        <f>ROUND(I273*H273,2)</f>
        <v>0</v>
      </c>
      <c r="BL273" s="17" t="s">
        <v>147</v>
      </c>
      <c r="BM273" s="229" t="s">
        <v>330</v>
      </c>
    </row>
    <row r="274" s="2" customFormat="1">
      <c r="A274" s="38"/>
      <c r="B274" s="39"/>
      <c r="C274" s="40"/>
      <c r="D274" s="231" t="s">
        <v>149</v>
      </c>
      <c r="E274" s="40"/>
      <c r="F274" s="232" t="s">
        <v>331</v>
      </c>
      <c r="G274" s="40"/>
      <c r="H274" s="40"/>
      <c r="I274" s="233"/>
      <c r="J274" s="40"/>
      <c r="K274" s="40"/>
      <c r="L274" s="44"/>
      <c r="M274" s="234"/>
      <c r="N274" s="23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149</v>
      </c>
      <c r="AU274" s="17" t="s">
        <v>89</v>
      </c>
    </row>
    <row r="275" s="13" customFormat="1">
      <c r="A275" s="13"/>
      <c r="B275" s="236"/>
      <c r="C275" s="237"/>
      <c r="D275" s="238" t="s">
        <v>151</v>
      </c>
      <c r="E275" s="239" t="s">
        <v>1</v>
      </c>
      <c r="F275" s="240" t="s">
        <v>152</v>
      </c>
      <c r="G275" s="237"/>
      <c r="H275" s="239" t="s">
        <v>1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151</v>
      </c>
      <c r="AU275" s="246" t="s">
        <v>89</v>
      </c>
      <c r="AV275" s="13" t="s">
        <v>87</v>
      </c>
      <c r="AW275" s="13" t="s">
        <v>36</v>
      </c>
      <c r="AX275" s="13" t="s">
        <v>79</v>
      </c>
      <c r="AY275" s="246" t="s">
        <v>140</v>
      </c>
    </row>
    <row r="276" s="14" customFormat="1">
      <c r="A276" s="14"/>
      <c r="B276" s="247"/>
      <c r="C276" s="248"/>
      <c r="D276" s="238" t="s">
        <v>151</v>
      </c>
      <c r="E276" s="249" t="s">
        <v>1</v>
      </c>
      <c r="F276" s="250" t="s">
        <v>332</v>
      </c>
      <c r="G276" s="248"/>
      <c r="H276" s="251">
        <v>27041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151</v>
      </c>
      <c r="AU276" s="257" t="s">
        <v>89</v>
      </c>
      <c r="AV276" s="14" t="s">
        <v>89</v>
      </c>
      <c r="AW276" s="14" t="s">
        <v>36</v>
      </c>
      <c r="AX276" s="14" t="s">
        <v>87</v>
      </c>
      <c r="AY276" s="257" t="s">
        <v>140</v>
      </c>
    </row>
    <row r="277" s="12" customFormat="1" ht="22.8" customHeight="1">
      <c r="A277" s="12"/>
      <c r="B277" s="202"/>
      <c r="C277" s="203"/>
      <c r="D277" s="204" t="s">
        <v>78</v>
      </c>
      <c r="E277" s="216" t="s">
        <v>89</v>
      </c>
      <c r="F277" s="216" t="s">
        <v>333</v>
      </c>
      <c r="G277" s="203"/>
      <c r="H277" s="203"/>
      <c r="I277" s="206"/>
      <c r="J277" s="217">
        <f>BK277</f>
        <v>0</v>
      </c>
      <c r="K277" s="203"/>
      <c r="L277" s="208"/>
      <c r="M277" s="209"/>
      <c r="N277" s="210"/>
      <c r="O277" s="210"/>
      <c r="P277" s="211">
        <f>SUM(P278:P288)</f>
        <v>0</v>
      </c>
      <c r="Q277" s="210"/>
      <c r="R277" s="211">
        <f>SUM(R278:R288)</f>
        <v>8.592880000000001</v>
      </c>
      <c r="S277" s="210"/>
      <c r="T277" s="212">
        <f>SUM(T278:T288)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3" t="s">
        <v>87</v>
      </c>
      <c r="AT277" s="214" t="s">
        <v>78</v>
      </c>
      <c r="AU277" s="214" t="s">
        <v>87</v>
      </c>
      <c r="AY277" s="213" t="s">
        <v>140</v>
      </c>
      <c r="BK277" s="215">
        <f>SUM(BK278:BK288)</f>
        <v>0</v>
      </c>
    </row>
    <row r="278" s="2" customFormat="1" ht="37.8" customHeight="1">
      <c r="A278" s="38"/>
      <c r="B278" s="39"/>
      <c r="C278" s="218" t="s">
        <v>334</v>
      </c>
      <c r="D278" s="218" t="s">
        <v>142</v>
      </c>
      <c r="E278" s="219" t="s">
        <v>335</v>
      </c>
      <c r="F278" s="220" t="s">
        <v>336</v>
      </c>
      <c r="G278" s="221" t="s">
        <v>337</v>
      </c>
      <c r="H278" s="222">
        <v>8</v>
      </c>
      <c r="I278" s="223"/>
      <c r="J278" s="224">
        <f>ROUND(I278*H278,2)</f>
        <v>0</v>
      </c>
      <c r="K278" s="220" t="s">
        <v>146</v>
      </c>
      <c r="L278" s="44"/>
      <c r="M278" s="225" t="s">
        <v>1</v>
      </c>
      <c r="N278" s="226" t="s">
        <v>44</v>
      </c>
      <c r="O278" s="91"/>
      <c r="P278" s="227">
        <f>O278*H278</f>
        <v>0</v>
      </c>
      <c r="Q278" s="227">
        <v>0.27411000000000002</v>
      </c>
      <c r="R278" s="227">
        <f>Q278*H278</f>
        <v>2.1928800000000002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147</v>
      </c>
      <c r="AT278" s="229" t="s">
        <v>142</v>
      </c>
      <c r="AU278" s="229" t="s">
        <v>89</v>
      </c>
      <c r="AY278" s="17" t="s">
        <v>140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87</v>
      </c>
      <c r="BK278" s="230">
        <f>ROUND(I278*H278,2)</f>
        <v>0</v>
      </c>
      <c r="BL278" s="17" t="s">
        <v>147</v>
      </c>
      <c r="BM278" s="229" t="s">
        <v>338</v>
      </c>
    </row>
    <row r="279" s="2" customFormat="1">
      <c r="A279" s="38"/>
      <c r="B279" s="39"/>
      <c r="C279" s="40"/>
      <c r="D279" s="231" t="s">
        <v>149</v>
      </c>
      <c r="E279" s="40"/>
      <c r="F279" s="232" t="s">
        <v>339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149</v>
      </c>
      <c r="AU279" s="17" t="s">
        <v>89</v>
      </c>
    </row>
    <row r="280" s="13" customFormat="1">
      <c r="A280" s="13"/>
      <c r="B280" s="236"/>
      <c r="C280" s="237"/>
      <c r="D280" s="238" t="s">
        <v>151</v>
      </c>
      <c r="E280" s="239" t="s">
        <v>1</v>
      </c>
      <c r="F280" s="240" t="s">
        <v>152</v>
      </c>
      <c r="G280" s="237"/>
      <c r="H280" s="239" t="s">
        <v>1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151</v>
      </c>
      <c r="AU280" s="246" t="s">
        <v>89</v>
      </c>
      <c r="AV280" s="13" t="s">
        <v>87</v>
      </c>
      <c r="AW280" s="13" t="s">
        <v>36</v>
      </c>
      <c r="AX280" s="13" t="s">
        <v>79</v>
      </c>
      <c r="AY280" s="246" t="s">
        <v>140</v>
      </c>
    </row>
    <row r="281" s="14" customFormat="1">
      <c r="A281" s="14"/>
      <c r="B281" s="247"/>
      <c r="C281" s="248"/>
      <c r="D281" s="238" t="s">
        <v>151</v>
      </c>
      <c r="E281" s="249" t="s">
        <v>1</v>
      </c>
      <c r="F281" s="250" t="s">
        <v>340</v>
      </c>
      <c r="G281" s="248"/>
      <c r="H281" s="251">
        <v>8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151</v>
      </c>
      <c r="AU281" s="257" t="s">
        <v>89</v>
      </c>
      <c r="AV281" s="14" t="s">
        <v>89</v>
      </c>
      <c r="AW281" s="14" t="s">
        <v>36</v>
      </c>
      <c r="AX281" s="14" t="s">
        <v>87</v>
      </c>
      <c r="AY281" s="257" t="s">
        <v>140</v>
      </c>
    </row>
    <row r="282" s="2" customFormat="1" ht="24.15" customHeight="1">
      <c r="A282" s="38"/>
      <c r="B282" s="39"/>
      <c r="C282" s="218" t="s">
        <v>341</v>
      </c>
      <c r="D282" s="218" t="s">
        <v>142</v>
      </c>
      <c r="E282" s="219" t="s">
        <v>342</v>
      </c>
      <c r="F282" s="220" t="s">
        <v>343</v>
      </c>
      <c r="G282" s="221" t="s">
        <v>337</v>
      </c>
      <c r="H282" s="222">
        <v>8</v>
      </c>
      <c r="I282" s="223"/>
      <c r="J282" s="224">
        <f>ROUND(I282*H282,2)</f>
        <v>0</v>
      </c>
      <c r="K282" s="220" t="s">
        <v>146</v>
      </c>
      <c r="L282" s="44"/>
      <c r="M282" s="225" t="s">
        <v>1</v>
      </c>
      <c r="N282" s="226" t="s">
        <v>44</v>
      </c>
      <c r="O282" s="9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147</v>
      </c>
      <c r="AT282" s="229" t="s">
        <v>142</v>
      </c>
      <c r="AU282" s="229" t="s">
        <v>89</v>
      </c>
      <c r="AY282" s="17" t="s">
        <v>140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87</v>
      </c>
      <c r="BK282" s="230">
        <f>ROUND(I282*H282,2)</f>
        <v>0</v>
      </c>
      <c r="BL282" s="17" t="s">
        <v>147</v>
      </c>
      <c r="BM282" s="229" t="s">
        <v>344</v>
      </c>
    </row>
    <row r="283" s="2" customFormat="1">
      <c r="A283" s="38"/>
      <c r="B283" s="39"/>
      <c r="C283" s="40"/>
      <c r="D283" s="231" t="s">
        <v>149</v>
      </c>
      <c r="E283" s="40"/>
      <c r="F283" s="232" t="s">
        <v>345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149</v>
      </c>
      <c r="AU283" s="17" t="s">
        <v>89</v>
      </c>
    </row>
    <row r="284" s="13" customFormat="1">
      <c r="A284" s="13"/>
      <c r="B284" s="236"/>
      <c r="C284" s="237"/>
      <c r="D284" s="238" t="s">
        <v>151</v>
      </c>
      <c r="E284" s="239" t="s">
        <v>1</v>
      </c>
      <c r="F284" s="240" t="s">
        <v>152</v>
      </c>
      <c r="G284" s="237"/>
      <c r="H284" s="239" t="s">
        <v>1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151</v>
      </c>
      <c r="AU284" s="246" t="s">
        <v>89</v>
      </c>
      <c r="AV284" s="13" t="s">
        <v>87</v>
      </c>
      <c r="AW284" s="13" t="s">
        <v>36</v>
      </c>
      <c r="AX284" s="13" t="s">
        <v>79</v>
      </c>
      <c r="AY284" s="246" t="s">
        <v>140</v>
      </c>
    </row>
    <row r="285" s="14" customFormat="1">
      <c r="A285" s="14"/>
      <c r="B285" s="247"/>
      <c r="C285" s="248"/>
      <c r="D285" s="238" t="s">
        <v>151</v>
      </c>
      <c r="E285" s="249" t="s">
        <v>1</v>
      </c>
      <c r="F285" s="250" t="s">
        <v>346</v>
      </c>
      <c r="G285" s="248"/>
      <c r="H285" s="251">
        <v>8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151</v>
      </c>
      <c r="AU285" s="257" t="s">
        <v>89</v>
      </c>
      <c r="AV285" s="14" t="s">
        <v>89</v>
      </c>
      <c r="AW285" s="14" t="s">
        <v>36</v>
      </c>
      <c r="AX285" s="14" t="s">
        <v>87</v>
      </c>
      <c r="AY285" s="257" t="s">
        <v>140</v>
      </c>
    </row>
    <row r="286" s="2" customFormat="1" ht="16.5" customHeight="1">
      <c r="A286" s="38"/>
      <c r="B286" s="39"/>
      <c r="C286" s="269" t="s">
        <v>347</v>
      </c>
      <c r="D286" s="269" t="s">
        <v>239</v>
      </c>
      <c r="E286" s="270" t="s">
        <v>348</v>
      </c>
      <c r="F286" s="271" t="s">
        <v>349</v>
      </c>
      <c r="G286" s="272" t="s">
        <v>242</v>
      </c>
      <c r="H286" s="273">
        <v>6.4000000000000004</v>
      </c>
      <c r="I286" s="274"/>
      <c r="J286" s="275">
        <f>ROUND(I286*H286,2)</f>
        <v>0</v>
      </c>
      <c r="K286" s="271" t="s">
        <v>146</v>
      </c>
      <c r="L286" s="276"/>
      <c r="M286" s="277" t="s">
        <v>1</v>
      </c>
      <c r="N286" s="278" t="s">
        <v>44</v>
      </c>
      <c r="O286" s="91"/>
      <c r="P286" s="227">
        <f>O286*H286</f>
        <v>0</v>
      </c>
      <c r="Q286" s="227">
        <v>1</v>
      </c>
      <c r="R286" s="227">
        <f>Q286*H286</f>
        <v>6.4000000000000004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208</v>
      </c>
      <c r="AT286" s="229" t="s">
        <v>239</v>
      </c>
      <c r="AU286" s="229" t="s">
        <v>89</v>
      </c>
      <c r="AY286" s="17" t="s">
        <v>140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87</v>
      </c>
      <c r="BK286" s="230">
        <f>ROUND(I286*H286,2)</f>
        <v>0</v>
      </c>
      <c r="BL286" s="17" t="s">
        <v>147</v>
      </c>
      <c r="BM286" s="229" t="s">
        <v>350</v>
      </c>
    </row>
    <row r="287" s="13" customFormat="1">
      <c r="A287" s="13"/>
      <c r="B287" s="236"/>
      <c r="C287" s="237"/>
      <c r="D287" s="238" t="s">
        <v>151</v>
      </c>
      <c r="E287" s="239" t="s">
        <v>1</v>
      </c>
      <c r="F287" s="240" t="s">
        <v>152</v>
      </c>
      <c r="G287" s="237"/>
      <c r="H287" s="239" t="s">
        <v>1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151</v>
      </c>
      <c r="AU287" s="246" t="s">
        <v>89</v>
      </c>
      <c r="AV287" s="13" t="s">
        <v>87</v>
      </c>
      <c r="AW287" s="13" t="s">
        <v>36</v>
      </c>
      <c r="AX287" s="13" t="s">
        <v>79</v>
      </c>
      <c r="AY287" s="246" t="s">
        <v>140</v>
      </c>
    </row>
    <row r="288" s="14" customFormat="1">
      <c r="A288" s="14"/>
      <c r="B288" s="247"/>
      <c r="C288" s="248"/>
      <c r="D288" s="238" t="s">
        <v>151</v>
      </c>
      <c r="E288" s="249" t="s">
        <v>1</v>
      </c>
      <c r="F288" s="250" t="s">
        <v>351</v>
      </c>
      <c r="G288" s="248"/>
      <c r="H288" s="251">
        <v>6.4000000000000004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151</v>
      </c>
      <c r="AU288" s="257" t="s">
        <v>89</v>
      </c>
      <c r="AV288" s="14" t="s">
        <v>89</v>
      </c>
      <c r="AW288" s="14" t="s">
        <v>36</v>
      </c>
      <c r="AX288" s="14" t="s">
        <v>87</v>
      </c>
      <c r="AY288" s="257" t="s">
        <v>140</v>
      </c>
    </row>
    <row r="289" s="12" customFormat="1" ht="22.8" customHeight="1">
      <c r="A289" s="12"/>
      <c r="B289" s="202"/>
      <c r="C289" s="203"/>
      <c r="D289" s="204" t="s">
        <v>78</v>
      </c>
      <c r="E289" s="216" t="s">
        <v>163</v>
      </c>
      <c r="F289" s="216" t="s">
        <v>352</v>
      </c>
      <c r="G289" s="203"/>
      <c r="H289" s="203"/>
      <c r="I289" s="206"/>
      <c r="J289" s="217">
        <f>BK289</f>
        <v>0</v>
      </c>
      <c r="K289" s="203"/>
      <c r="L289" s="208"/>
      <c r="M289" s="209"/>
      <c r="N289" s="210"/>
      <c r="O289" s="210"/>
      <c r="P289" s="211">
        <f>SUM(P290:P293)</f>
        <v>0</v>
      </c>
      <c r="Q289" s="210"/>
      <c r="R289" s="211">
        <f>SUM(R290:R293)</f>
        <v>5.1459999999999999</v>
      </c>
      <c r="S289" s="210"/>
      <c r="T289" s="212">
        <f>SUM(T290:T293)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3" t="s">
        <v>87</v>
      </c>
      <c r="AT289" s="214" t="s">
        <v>78</v>
      </c>
      <c r="AU289" s="214" t="s">
        <v>87</v>
      </c>
      <c r="AY289" s="213" t="s">
        <v>140</v>
      </c>
      <c r="BK289" s="215">
        <f>SUM(BK290:BK293)</f>
        <v>0</v>
      </c>
    </row>
    <row r="290" s="2" customFormat="1" ht="24.15" customHeight="1">
      <c r="A290" s="38"/>
      <c r="B290" s="39"/>
      <c r="C290" s="218" t="s">
        <v>353</v>
      </c>
      <c r="D290" s="218" t="s">
        <v>142</v>
      </c>
      <c r="E290" s="219" t="s">
        <v>354</v>
      </c>
      <c r="F290" s="220" t="s">
        <v>355</v>
      </c>
      <c r="G290" s="221" t="s">
        <v>337</v>
      </c>
      <c r="H290" s="222">
        <v>830</v>
      </c>
      <c r="I290" s="223"/>
      <c r="J290" s="224">
        <f>ROUND(I290*H290,2)</f>
        <v>0</v>
      </c>
      <c r="K290" s="220" t="s">
        <v>146</v>
      </c>
      <c r="L290" s="44"/>
      <c r="M290" s="225" t="s">
        <v>1</v>
      </c>
      <c r="N290" s="226" t="s">
        <v>44</v>
      </c>
      <c r="O290" s="91"/>
      <c r="P290" s="227">
        <f>O290*H290</f>
        <v>0</v>
      </c>
      <c r="Q290" s="227">
        <v>0.0061999999999999998</v>
      </c>
      <c r="R290" s="227">
        <f>Q290*H290</f>
        <v>5.1459999999999999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147</v>
      </c>
      <c r="AT290" s="229" t="s">
        <v>142</v>
      </c>
      <c r="AU290" s="229" t="s">
        <v>89</v>
      </c>
      <c r="AY290" s="17" t="s">
        <v>140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87</v>
      </c>
      <c r="BK290" s="230">
        <f>ROUND(I290*H290,2)</f>
        <v>0</v>
      </c>
      <c r="BL290" s="17" t="s">
        <v>147</v>
      </c>
      <c r="BM290" s="229" t="s">
        <v>356</v>
      </c>
    </row>
    <row r="291" s="2" customFormat="1">
      <c r="A291" s="38"/>
      <c r="B291" s="39"/>
      <c r="C291" s="40"/>
      <c r="D291" s="231" t="s">
        <v>149</v>
      </c>
      <c r="E291" s="40"/>
      <c r="F291" s="232" t="s">
        <v>357</v>
      </c>
      <c r="G291" s="40"/>
      <c r="H291" s="40"/>
      <c r="I291" s="233"/>
      <c r="J291" s="40"/>
      <c r="K291" s="40"/>
      <c r="L291" s="44"/>
      <c r="M291" s="234"/>
      <c r="N291" s="235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149</v>
      </c>
      <c r="AU291" s="17" t="s">
        <v>89</v>
      </c>
    </row>
    <row r="292" s="13" customFormat="1">
      <c r="A292" s="13"/>
      <c r="B292" s="236"/>
      <c r="C292" s="237"/>
      <c r="D292" s="238" t="s">
        <v>151</v>
      </c>
      <c r="E292" s="239" t="s">
        <v>1</v>
      </c>
      <c r="F292" s="240" t="s">
        <v>152</v>
      </c>
      <c r="G292" s="237"/>
      <c r="H292" s="239" t="s">
        <v>1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151</v>
      </c>
      <c r="AU292" s="246" t="s">
        <v>89</v>
      </c>
      <c r="AV292" s="13" t="s">
        <v>87</v>
      </c>
      <c r="AW292" s="13" t="s">
        <v>36</v>
      </c>
      <c r="AX292" s="13" t="s">
        <v>79</v>
      </c>
      <c r="AY292" s="246" t="s">
        <v>140</v>
      </c>
    </row>
    <row r="293" s="14" customFormat="1">
      <c r="A293" s="14"/>
      <c r="B293" s="247"/>
      <c r="C293" s="248"/>
      <c r="D293" s="238" t="s">
        <v>151</v>
      </c>
      <c r="E293" s="249" t="s">
        <v>1</v>
      </c>
      <c r="F293" s="250" t="s">
        <v>358</v>
      </c>
      <c r="G293" s="248"/>
      <c r="H293" s="251">
        <v>830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151</v>
      </c>
      <c r="AU293" s="257" t="s">
        <v>89</v>
      </c>
      <c r="AV293" s="14" t="s">
        <v>89</v>
      </c>
      <c r="AW293" s="14" t="s">
        <v>36</v>
      </c>
      <c r="AX293" s="14" t="s">
        <v>87</v>
      </c>
      <c r="AY293" s="257" t="s">
        <v>140</v>
      </c>
    </row>
    <row r="294" s="12" customFormat="1" ht="22.8" customHeight="1">
      <c r="A294" s="12"/>
      <c r="B294" s="202"/>
      <c r="C294" s="203"/>
      <c r="D294" s="204" t="s">
        <v>78</v>
      </c>
      <c r="E294" s="216" t="s">
        <v>147</v>
      </c>
      <c r="F294" s="216" t="s">
        <v>359</v>
      </c>
      <c r="G294" s="203"/>
      <c r="H294" s="203"/>
      <c r="I294" s="206"/>
      <c r="J294" s="217">
        <f>BK294</f>
        <v>0</v>
      </c>
      <c r="K294" s="203"/>
      <c r="L294" s="208"/>
      <c r="M294" s="209"/>
      <c r="N294" s="210"/>
      <c r="O294" s="210"/>
      <c r="P294" s="211">
        <f>SUM(P295:P308)</f>
        <v>0</v>
      </c>
      <c r="Q294" s="210"/>
      <c r="R294" s="211">
        <f>SUM(R295:R308)</f>
        <v>110.95857696</v>
      </c>
      <c r="S294" s="210"/>
      <c r="T294" s="212">
        <f>SUM(T295:T308)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3" t="s">
        <v>87</v>
      </c>
      <c r="AT294" s="214" t="s">
        <v>78</v>
      </c>
      <c r="AU294" s="214" t="s">
        <v>87</v>
      </c>
      <c r="AY294" s="213" t="s">
        <v>140</v>
      </c>
      <c r="BK294" s="215">
        <f>SUM(BK295:BK308)</f>
        <v>0</v>
      </c>
    </row>
    <row r="295" s="2" customFormat="1" ht="24.15" customHeight="1">
      <c r="A295" s="38"/>
      <c r="B295" s="39"/>
      <c r="C295" s="218" t="s">
        <v>360</v>
      </c>
      <c r="D295" s="218" t="s">
        <v>142</v>
      </c>
      <c r="E295" s="219" t="s">
        <v>361</v>
      </c>
      <c r="F295" s="220" t="s">
        <v>362</v>
      </c>
      <c r="G295" s="221" t="s">
        <v>145</v>
      </c>
      <c r="H295" s="222">
        <v>3.8719999999999999</v>
      </c>
      <c r="I295" s="223"/>
      <c r="J295" s="224">
        <f>ROUND(I295*H295,2)</f>
        <v>0</v>
      </c>
      <c r="K295" s="220" t="s">
        <v>146</v>
      </c>
      <c r="L295" s="44"/>
      <c r="M295" s="225" t="s">
        <v>1</v>
      </c>
      <c r="N295" s="226" t="s">
        <v>44</v>
      </c>
      <c r="O295" s="91"/>
      <c r="P295" s="227">
        <f>O295*H295</f>
        <v>0</v>
      </c>
      <c r="Q295" s="227">
        <v>1.9967999999999999</v>
      </c>
      <c r="R295" s="227">
        <f>Q295*H295</f>
        <v>7.7316095999999996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147</v>
      </c>
      <c r="AT295" s="229" t="s">
        <v>142</v>
      </c>
      <c r="AU295" s="229" t="s">
        <v>89</v>
      </c>
      <c r="AY295" s="17" t="s">
        <v>140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87</v>
      </c>
      <c r="BK295" s="230">
        <f>ROUND(I295*H295,2)</f>
        <v>0</v>
      </c>
      <c r="BL295" s="17" t="s">
        <v>147</v>
      </c>
      <c r="BM295" s="229" t="s">
        <v>363</v>
      </c>
    </row>
    <row r="296" s="2" customFormat="1">
      <c r="A296" s="38"/>
      <c r="B296" s="39"/>
      <c r="C296" s="40"/>
      <c r="D296" s="231" t="s">
        <v>149</v>
      </c>
      <c r="E296" s="40"/>
      <c r="F296" s="232" t="s">
        <v>364</v>
      </c>
      <c r="G296" s="40"/>
      <c r="H296" s="40"/>
      <c r="I296" s="233"/>
      <c r="J296" s="40"/>
      <c r="K296" s="40"/>
      <c r="L296" s="44"/>
      <c r="M296" s="234"/>
      <c r="N296" s="235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149</v>
      </c>
      <c r="AU296" s="17" t="s">
        <v>89</v>
      </c>
    </row>
    <row r="297" s="13" customFormat="1">
      <c r="A297" s="13"/>
      <c r="B297" s="236"/>
      <c r="C297" s="237"/>
      <c r="D297" s="238" t="s">
        <v>151</v>
      </c>
      <c r="E297" s="239" t="s">
        <v>1</v>
      </c>
      <c r="F297" s="240" t="s">
        <v>365</v>
      </c>
      <c r="G297" s="237"/>
      <c r="H297" s="239" t="s">
        <v>1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151</v>
      </c>
      <c r="AU297" s="246" t="s">
        <v>89</v>
      </c>
      <c r="AV297" s="13" t="s">
        <v>87</v>
      </c>
      <c r="AW297" s="13" t="s">
        <v>36</v>
      </c>
      <c r="AX297" s="13" t="s">
        <v>79</v>
      </c>
      <c r="AY297" s="246" t="s">
        <v>140</v>
      </c>
    </row>
    <row r="298" s="13" customFormat="1">
      <c r="A298" s="13"/>
      <c r="B298" s="236"/>
      <c r="C298" s="237"/>
      <c r="D298" s="238" t="s">
        <v>151</v>
      </c>
      <c r="E298" s="239" t="s">
        <v>1</v>
      </c>
      <c r="F298" s="240" t="s">
        <v>366</v>
      </c>
      <c r="G298" s="237"/>
      <c r="H298" s="239" t="s">
        <v>1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6" t="s">
        <v>151</v>
      </c>
      <c r="AU298" s="246" t="s">
        <v>89</v>
      </c>
      <c r="AV298" s="13" t="s">
        <v>87</v>
      </c>
      <c r="AW298" s="13" t="s">
        <v>36</v>
      </c>
      <c r="AX298" s="13" t="s">
        <v>79</v>
      </c>
      <c r="AY298" s="246" t="s">
        <v>140</v>
      </c>
    </row>
    <row r="299" s="14" customFormat="1">
      <c r="A299" s="14"/>
      <c r="B299" s="247"/>
      <c r="C299" s="248"/>
      <c r="D299" s="238" t="s">
        <v>151</v>
      </c>
      <c r="E299" s="249" t="s">
        <v>1</v>
      </c>
      <c r="F299" s="250" t="s">
        <v>367</v>
      </c>
      <c r="G299" s="248"/>
      <c r="H299" s="251">
        <v>3.8719999999999999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151</v>
      </c>
      <c r="AU299" s="257" t="s">
        <v>89</v>
      </c>
      <c r="AV299" s="14" t="s">
        <v>89</v>
      </c>
      <c r="AW299" s="14" t="s">
        <v>36</v>
      </c>
      <c r="AX299" s="14" t="s">
        <v>87</v>
      </c>
      <c r="AY299" s="257" t="s">
        <v>140</v>
      </c>
    </row>
    <row r="300" s="2" customFormat="1" ht="24.15" customHeight="1">
      <c r="A300" s="38"/>
      <c r="B300" s="39"/>
      <c r="C300" s="218" t="s">
        <v>368</v>
      </c>
      <c r="D300" s="218" t="s">
        <v>142</v>
      </c>
      <c r="E300" s="219" t="s">
        <v>369</v>
      </c>
      <c r="F300" s="220" t="s">
        <v>370</v>
      </c>
      <c r="G300" s="221" t="s">
        <v>145</v>
      </c>
      <c r="H300" s="222">
        <v>28.242000000000001</v>
      </c>
      <c r="I300" s="223"/>
      <c r="J300" s="224">
        <f>ROUND(I300*H300,2)</f>
        <v>0</v>
      </c>
      <c r="K300" s="220" t="s">
        <v>146</v>
      </c>
      <c r="L300" s="44"/>
      <c r="M300" s="225" t="s">
        <v>1</v>
      </c>
      <c r="N300" s="226" t="s">
        <v>44</v>
      </c>
      <c r="O300" s="91"/>
      <c r="P300" s="227">
        <f>O300*H300</f>
        <v>0</v>
      </c>
      <c r="Q300" s="227">
        <v>2.4340799999999998</v>
      </c>
      <c r="R300" s="227">
        <f>Q300*H300</f>
        <v>68.743287359999997</v>
      </c>
      <c r="S300" s="227">
        <v>0</v>
      </c>
      <c r="T300" s="22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9" t="s">
        <v>147</v>
      </c>
      <c r="AT300" s="229" t="s">
        <v>142</v>
      </c>
      <c r="AU300" s="229" t="s">
        <v>89</v>
      </c>
      <c r="AY300" s="17" t="s">
        <v>140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7" t="s">
        <v>87</v>
      </c>
      <c r="BK300" s="230">
        <f>ROUND(I300*H300,2)</f>
        <v>0</v>
      </c>
      <c r="BL300" s="17" t="s">
        <v>147</v>
      </c>
      <c r="BM300" s="229" t="s">
        <v>371</v>
      </c>
    </row>
    <row r="301" s="2" customFormat="1">
      <c r="A301" s="38"/>
      <c r="B301" s="39"/>
      <c r="C301" s="40"/>
      <c r="D301" s="231" t="s">
        <v>149</v>
      </c>
      <c r="E301" s="40"/>
      <c r="F301" s="232" t="s">
        <v>372</v>
      </c>
      <c r="G301" s="40"/>
      <c r="H301" s="40"/>
      <c r="I301" s="233"/>
      <c r="J301" s="40"/>
      <c r="K301" s="40"/>
      <c r="L301" s="44"/>
      <c r="M301" s="234"/>
      <c r="N301" s="235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149</v>
      </c>
      <c r="AU301" s="17" t="s">
        <v>89</v>
      </c>
    </row>
    <row r="302" s="13" customFormat="1">
      <c r="A302" s="13"/>
      <c r="B302" s="236"/>
      <c r="C302" s="237"/>
      <c r="D302" s="238" t="s">
        <v>151</v>
      </c>
      <c r="E302" s="239" t="s">
        <v>1</v>
      </c>
      <c r="F302" s="240" t="s">
        <v>373</v>
      </c>
      <c r="G302" s="237"/>
      <c r="H302" s="239" t="s">
        <v>1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6" t="s">
        <v>151</v>
      </c>
      <c r="AU302" s="246" t="s">
        <v>89</v>
      </c>
      <c r="AV302" s="13" t="s">
        <v>87</v>
      </c>
      <c r="AW302" s="13" t="s">
        <v>36</v>
      </c>
      <c r="AX302" s="13" t="s">
        <v>79</v>
      </c>
      <c r="AY302" s="246" t="s">
        <v>140</v>
      </c>
    </row>
    <row r="303" s="14" customFormat="1">
      <c r="A303" s="14"/>
      <c r="B303" s="247"/>
      <c r="C303" s="248"/>
      <c r="D303" s="238" t="s">
        <v>151</v>
      </c>
      <c r="E303" s="249" t="s">
        <v>1</v>
      </c>
      <c r="F303" s="250" t="s">
        <v>374</v>
      </c>
      <c r="G303" s="248"/>
      <c r="H303" s="251">
        <v>28.242000000000001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151</v>
      </c>
      <c r="AU303" s="257" t="s">
        <v>89</v>
      </c>
      <c r="AV303" s="14" t="s">
        <v>89</v>
      </c>
      <c r="AW303" s="14" t="s">
        <v>36</v>
      </c>
      <c r="AX303" s="14" t="s">
        <v>87</v>
      </c>
      <c r="AY303" s="257" t="s">
        <v>140</v>
      </c>
    </row>
    <row r="304" s="2" customFormat="1" ht="33" customHeight="1">
      <c r="A304" s="38"/>
      <c r="B304" s="39"/>
      <c r="C304" s="218" t="s">
        <v>375</v>
      </c>
      <c r="D304" s="218" t="s">
        <v>142</v>
      </c>
      <c r="E304" s="219" t="s">
        <v>376</v>
      </c>
      <c r="F304" s="220" t="s">
        <v>377</v>
      </c>
      <c r="G304" s="221" t="s">
        <v>145</v>
      </c>
      <c r="H304" s="222">
        <v>18.66</v>
      </c>
      <c r="I304" s="223"/>
      <c r="J304" s="224">
        <f>ROUND(I304*H304,2)</f>
        <v>0</v>
      </c>
      <c r="K304" s="220" t="s">
        <v>146</v>
      </c>
      <c r="L304" s="44"/>
      <c r="M304" s="225" t="s">
        <v>1</v>
      </c>
      <c r="N304" s="226" t="s">
        <v>44</v>
      </c>
      <c r="O304" s="91"/>
      <c r="P304" s="227">
        <f>O304*H304</f>
        <v>0</v>
      </c>
      <c r="Q304" s="227">
        <v>1.8480000000000001</v>
      </c>
      <c r="R304" s="227">
        <f>Q304*H304</f>
        <v>34.48368</v>
      </c>
      <c r="S304" s="227">
        <v>0</v>
      </c>
      <c r="T304" s="22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147</v>
      </c>
      <c r="AT304" s="229" t="s">
        <v>142</v>
      </c>
      <c r="AU304" s="229" t="s">
        <v>89</v>
      </c>
      <c r="AY304" s="17" t="s">
        <v>140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87</v>
      </c>
      <c r="BK304" s="230">
        <f>ROUND(I304*H304,2)</f>
        <v>0</v>
      </c>
      <c r="BL304" s="17" t="s">
        <v>147</v>
      </c>
      <c r="BM304" s="229" t="s">
        <v>378</v>
      </c>
    </row>
    <row r="305" s="2" customFormat="1">
      <c r="A305" s="38"/>
      <c r="B305" s="39"/>
      <c r="C305" s="40"/>
      <c r="D305" s="231" t="s">
        <v>149</v>
      </c>
      <c r="E305" s="40"/>
      <c r="F305" s="232" t="s">
        <v>379</v>
      </c>
      <c r="G305" s="40"/>
      <c r="H305" s="40"/>
      <c r="I305" s="233"/>
      <c r="J305" s="40"/>
      <c r="K305" s="40"/>
      <c r="L305" s="44"/>
      <c r="M305" s="234"/>
      <c r="N305" s="235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149</v>
      </c>
      <c r="AU305" s="17" t="s">
        <v>89</v>
      </c>
    </row>
    <row r="306" s="13" customFormat="1">
      <c r="A306" s="13"/>
      <c r="B306" s="236"/>
      <c r="C306" s="237"/>
      <c r="D306" s="238" t="s">
        <v>151</v>
      </c>
      <c r="E306" s="239" t="s">
        <v>1</v>
      </c>
      <c r="F306" s="240" t="s">
        <v>365</v>
      </c>
      <c r="G306" s="237"/>
      <c r="H306" s="239" t="s">
        <v>1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151</v>
      </c>
      <c r="AU306" s="246" t="s">
        <v>89</v>
      </c>
      <c r="AV306" s="13" t="s">
        <v>87</v>
      </c>
      <c r="AW306" s="13" t="s">
        <v>36</v>
      </c>
      <c r="AX306" s="13" t="s">
        <v>79</v>
      </c>
      <c r="AY306" s="246" t="s">
        <v>140</v>
      </c>
    </row>
    <row r="307" s="13" customFormat="1">
      <c r="A307" s="13"/>
      <c r="B307" s="236"/>
      <c r="C307" s="237"/>
      <c r="D307" s="238" t="s">
        <v>151</v>
      </c>
      <c r="E307" s="239" t="s">
        <v>1</v>
      </c>
      <c r="F307" s="240" t="s">
        <v>380</v>
      </c>
      <c r="G307" s="237"/>
      <c r="H307" s="239" t="s">
        <v>1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151</v>
      </c>
      <c r="AU307" s="246" t="s">
        <v>89</v>
      </c>
      <c r="AV307" s="13" t="s">
        <v>87</v>
      </c>
      <c r="AW307" s="13" t="s">
        <v>36</v>
      </c>
      <c r="AX307" s="13" t="s">
        <v>79</v>
      </c>
      <c r="AY307" s="246" t="s">
        <v>140</v>
      </c>
    </row>
    <row r="308" s="14" customFormat="1">
      <c r="A308" s="14"/>
      <c r="B308" s="247"/>
      <c r="C308" s="248"/>
      <c r="D308" s="238" t="s">
        <v>151</v>
      </c>
      <c r="E308" s="249" t="s">
        <v>1</v>
      </c>
      <c r="F308" s="250" t="s">
        <v>381</v>
      </c>
      <c r="G308" s="248"/>
      <c r="H308" s="251">
        <v>18.66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7" t="s">
        <v>151</v>
      </c>
      <c r="AU308" s="257" t="s">
        <v>89</v>
      </c>
      <c r="AV308" s="14" t="s">
        <v>89</v>
      </c>
      <c r="AW308" s="14" t="s">
        <v>36</v>
      </c>
      <c r="AX308" s="14" t="s">
        <v>87</v>
      </c>
      <c r="AY308" s="257" t="s">
        <v>140</v>
      </c>
    </row>
    <row r="309" s="12" customFormat="1" ht="22.8" customHeight="1">
      <c r="A309" s="12"/>
      <c r="B309" s="202"/>
      <c r="C309" s="203"/>
      <c r="D309" s="204" t="s">
        <v>78</v>
      </c>
      <c r="E309" s="216" t="s">
        <v>208</v>
      </c>
      <c r="F309" s="216" t="s">
        <v>382</v>
      </c>
      <c r="G309" s="203"/>
      <c r="H309" s="203"/>
      <c r="I309" s="206"/>
      <c r="J309" s="217">
        <f>BK309</f>
        <v>0</v>
      </c>
      <c r="K309" s="203"/>
      <c r="L309" s="208"/>
      <c r="M309" s="209"/>
      <c r="N309" s="210"/>
      <c r="O309" s="210"/>
      <c r="P309" s="211">
        <f>SUM(P310:P327)</f>
        <v>0</v>
      </c>
      <c r="Q309" s="210"/>
      <c r="R309" s="211">
        <f>SUM(R310:R327)</f>
        <v>0</v>
      </c>
      <c r="S309" s="210"/>
      <c r="T309" s="212">
        <f>SUM(T310:T327)</f>
        <v>25.5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3" t="s">
        <v>87</v>
      </c>
      <c r="AT309" s="214" t="s">
        <v>78</v>
      </c>
      <c r="AU309" s="214" t="s">
        <v>87</v>
      </c>
      <c r="AY309" s="213" t="s">
        <v>140</v>
      </c>
      <c r="BK309" s="215">
        <f>SUM(BK310:BK327)</f>
        <v>0</v>
      </c>
    </row>
    <row r="310" s="2" customFormat="1" ht="24.15" customHeight="1">
      <c r="A310" s="38"/>
      <c r="B310" s="39"/>
      <c r="C310" s="218" t="s">
        <v>383</v>
      </c>
      <c r="D310" s="218" t="s">
        <v>142</v>
      </c>
      <c r="E310" s="219" t="s">
        <v>384</v>
      </c>
      <c r="F310" s="220" t="s">
        <v>385</v>
      </c>
      <c r="G310" s="221" t="s">
        <v>337</v>
      </c>
      <c r="H310" s="222">
        <v>3</v>
      </c>
      <c r="I310" s="223"/>
      <c r="J310" s="224">
        <f>ROUND(I310*H310,2)</f>
        <v>0</v>
      </c>
      <c r="K310" s="220" t="s">
        <v>146</v>
      </c>
      <c r="L310" s="44"/>
      <c r="M310" s="225" t="s">
        <v>1</v>
      </c>
      <c r="N310" s="226" t="s">
        <v>44</v>
      </c>
      <c r="O310" s="91"/>
      <c r="P310" s="227">
        <f>O310*H310</f>
        <v>0</v>
      </c>
      <c r="Q310" s="227">
        <v>0</v>
      </c>
      <c r="R310" s="227">
        <f>Q310*H310</f>
        <v>0</v>
      </c>
      <c r="S310" s="227">
        <v>0.69999999999999996</v>
      </c>
      <c r="T310" s="228">
        <f>S310*H310</f>
        <v>2.0999999999999996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147</v>
      </c>
      <c r="AT310" s="229" t="s">
        <v>142</v>
      </c>
      <c r="AU310" s="229" t="s">
        <v>89</v>
      </c>
      <c r="AY310" s="17" t="s">
        <v>140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87</v>
      </c>
      <c r="BK310" s="230">
        <f>ROUND(I310*H310,2)</f>
        <v>0</v>
      </c>
      <c r="BL310" s="17" t="s">
        <v>147</v>
      </c>
      <c r="BM310" s="229" t="s">
        <v>386</v>
      </c>
    </row>
    <row r="311" s="2" customFormat="1">
      <c r="A311" s="38"/>
      <c r="B311" s="39"/>
      <c r="C311" s="40"/>
      <c r="D311" s="231" t="s">
        <v>149</v>
      </c>
      <c r="E311" s="40"/>
      <c r="F311" s="232" t="s">
        <v>387</v>
      </c>
      <c r="G311" s="40"/>
      <c r="H311" s="40"/>
      <c r="I311" s="233"/>
      <c r="J311" s="40"/>
      <c r="K311" s="40"/>
      <c r="L311" s="44"/>
      <c r="M311" s="234"/>
      <c r="N311" s="235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149</v>
      </c>
      <c r="AU311" s="17" t="s">
        <v>89</v>
      </c>
    </row>
    <row r="312" s="13" customFormat="1">
      <c r="A312" s="13"/>
      <c r="B312" s="236"/>
      <c r="C312" s="237"/>
      <c r="D312" s="238" t="s">
        <v>151</v>
      </c>
      <c r="E312" s="239" t="s">
        <v>1</v>
      </c>
      <c r="F312" s="240" t="s">
        <v>152</v>
      </c>
      <c r="G312" s="237"/>
      <c r="H312" s="239" t="s">
        <v>1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151</v>
      </c>
      <c r="AU312" s="246" t="s">
        <v>89</v>
      </c>
      <c r="AV312" s="13" t="s">
        <v>87</v>
      </c>
      <c r="AW312" s="13" t="s">
        <v>36</v>
      </c>
      <c r="AX312" s="13" t="s">
        <v>79</v>
      </c>
      <c r="AY312" s="246" t="s">
        <v>140</v>
      </c>
    </row>
    <row r="313" s="14" customFormat="1">
      <c r="A313" s="14"/>
      <c r="B313" s="247"/>
      <c r="C313" s="248"/>
      <c r="D313" s="238" t="s">
        <v>151</v>
      </c>
      <c r="E313" s="249" t="s">
        <v>1</v>
      </c>
      <c r="F313" s="250" t="s">
        <v>388</v>
      </c>
      <c r="G313" s="248"/>
      <c r="H313" s="251">
        <v>3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151</v>
      </c>
      <c r="AU313" s="257" t="s">
        <v>89</v>
      </c>
      <c r="AV313" s="14" t="s">
        <v>89</v>
      </c>
      <c r="AW313" s="14" t="s">
        <v>36</v>
      </c>
      <c r="AX313" s="14" t="s">
        <v>87</v>
      </c>
      <c r="AY313" s="257" t="s">
        <v>140</v>
      </c>
    </row>
    <row r="314" s="2" customFormat="1" ht="24.15" customHeight="1">
      <c r="A314" s="38"/>
      <c r="B314" s="39"/>
      <c r="C314" s="218" t="s">
        <v>389</v>
      </c>
      <c r="D314" s="218" t="s">
        <v>142</v>
      </c>
      <c r="E314" s="219" t="s">
        <v>390</v>
      </c>
      <c r="F314" s="220" t="s">
        <v>391</v>
      </c>
      <c r="G314" s="221" t="s">
        <v>337</v>
      </c>
      <c r="H314" s="222">
        <v>4</v>
      </c>
      <c r="I314" s="223"/>
      <c r="J314" s="224">
        <f>ROUND(I314*H314,2)</f>
        <v>0</v>
      </c>
      <c r="K314" s="220" t="s">
        <v>146</v>
      </c>
      <c r="L314" s="44"/>
      <c r="M314" s="225" t="s">
        <v>1</v>
      </c>
      <c r="N314" s="226" t="s">
        <v>44</v>
      </c>
      <c r="O314" s="91"/>
      <c r="P314" s="227">
        <f>O314*H314</f>
        <v>0</v>
      </c>
      <c r="Q314" s="227">
        <v>0</v>
      </c>
      <c r="R314" s="227">
        <f>Q314*H314</f>
        <v>0</v>
      </c>
      <c r="S314" s="227">
        <v>1.3</v>
      </c>
      <c r="T314" s="228">
        <f>S314*H314</f>
        <v>5.2000000000000002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147</v>
      </c>
      <c r="AT314" s="229" t="s">
        <v>142</v>
      </c>
      <c r="AU314" s="229" t="s">
        <v>89</v>
      </c>
      <c r="AY314" s="17" t="s">
        <v>140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87</v>
      </c>
      <c r="BK314" s="230">
        <f>ROUND(I314*H314,2)</f>
        <v>0</v>
      </c>
      <c r="BL314" s="17" t="s">
        <v>147</v>
      </c>
      <c r="BM314" s="229" t="s">
        <v>392</v>
      </c>
    </row>
    <row r="315" s="2" customFormat="1">
      <c r="A315" s="38"/>
      <c r="B315" s="39"/>
      <c r="C315" s="40"/>
      <c r="D315" s="231" t="s">
        <v>149</v>
      </c>
      <c r="E315" s="40"/>
      <c r="F315" s="232" t="s">
        <v>393</v>
      </c>
      <c r="G315" s="40"/>
      <c r="H315" s="40"/>
      <c r="I315" s="233"/>
      <c r="J315" s="40"/>
      <c r="K315" s="40"/>
      <c r="L315" s="44"/>
      <c r="M315" s="234"/>
      <c r="N315" s="235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149</v>
      </c>
      <c r="AU315" s="17" t="s">
        <v>89</v>
      </c>
    </row>
    <row r="316" s="13" customFormat="1">
      <c r="A316" s="13"/>
      <c r="B316" s="236"/>
      <c r="C316" s="237"/>
      <c r="D316" s="238" t="s">
        <v>151</v>
      </c>
      <c r="E316" s="239" t="s">
        <v>1</v>
      </c>
      <c r="F316" s="240" t="s">
        <v>152</v>
      </c>
      <c r="G316" s="237"/>
      <c r="H316" s="239" t="s">
        <v>1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151</v>
      </c>
      <c r="AU316" s="246" t="s">
        <v>89</v>
      </c>
      <c r="AV316" s="13" t="s">
        <v>87</v>
      </c>
      <c r="AW316" s="13" t="s">
        <v>36</v>
      </c>
      <c r="AX316" s="13" t="s">
        <v>79</v>
      </c>
      <c r="AY316" s="246" t="s">
        <v>140</v>
      </c>
    </row>
    <row r="317" s="14" customFormat="1">
      <c r="A317" s="14"/>
      <c r="B317" s="247"/>
      <c r="C317" s="248"/>
      <c r="D317" s="238" t="s">
        <v>151</v>
      </c>
      <c r="E317" s="249" t="s">
        <v>1</v>
      </c>
      <c r="F317" s="250" t="s">
        <v>394</v>
      </c>
      <c r="G317" s="248"/>
      <c r="H317" s="251">
        <v>4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151</v>
      </c>
      <c r="AU317" s="257" t="s">
        <v>89</v>
      </c>
      <c r="AV317" s="14" t="s">
        <v>89</v>
      </c>
      <c r="AW317" s="14" t="s">
        <v>36</v>
      </c>
      <c r="AX317" s="14" t="s">
        <v>87</v>
      </c>
      <c r="AY317" s="257" t="s">
        <v>140</v>
      </c>
    </row>
    <row r="318" s="2" customFormat="1" ht="24.15" customHeight="1">
      <c r="A318" s="38"/>
      <c r="B318" s="39"/>
      <c r="C318" s="218" t="s">
        <v>395</v>
      </c>
      <c r="D318" s="218" t="s">
        <v>142</v>
      </c>
      <c r="E318" s="219" t="s">
        <v>396</v>
      </c>
      <c r="F318" s="220" t="s">
        <v>397</v>
      </c>
      <c r="G318" s="221" t="s">
        <v>337</v>
      </c>
      <c r="H318" s="222">
        <v>280</v>
      </c>
      <c r="I318" s="223"/>
      <c r="J318" s="224">
        <f>ROUND(I318*H318,2)</f>
        <v>0</v>
      </c>
      <c r="K318" s="220" t="s">
        <v>146</v>
      </c>
      <c r="L318" s="44"/>
      <c r="M318" s="225" t="s">
        <v>1</v>
      </c>
      <c r="N318" s="226" t="s">
        <v>44</v>
      </c>
      <c r="O318" s="91"/>
      <c r="P318" s="227">
        <f>O318*H318</f>
        <v>0</v>
      </c>
      <c r="Q318" s="227">
        <v>0</v>
      </c>
      <c r="R318" s="227">
        <f>Q318*H318</f>
        <v>0</v>
      </c>
      <c r="S318" s="227">
        <v>0.065000000000000002</v>
      </c>
      <c r="T318" s="228">
        <f>S318*H318</f>
        <v>18.199999999999999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9" t="s">
        <v>147</v>
      </c>
      <c r="AT318" s="229" t="s">
        <v>142</v>
      </c>
      <c r="AU318" s="229" t="s">
        <v>89</v>
      </c>
      <c r="AY318" s="17" t="s">
        <v>140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7" t="s">
        <v>87</v>
      </c>
      <c r="BK318" s="230">
        <f>ROUND(I318*H318,2)</f>
        <v>0</v>
      </c>
      <c r="BL318" s="17" t="s">
        <v>147</v>
      </c>
      <c r="BM318" s="229" t="s">
        <v>398</v>
      </c>
    </row>
    <row r="319" s="2" customFormat="1">
      <c r="A319" s="38"/>
      <c r="B319" s="39"/>
      <c r="C319" s="40"/>
      <c r="D319" s="231" t="s">
        <v>149</v>
      </c>
      <c r="E319" s="40"/>
      <c r="F319" s="232" t="s">
        <v>399</v>
      </c>
      <c r="G319" s="40"/>
      <c r="H319" s="40"/>
      <c r="I319" s="233"/>
      <c r="J319" s="40"/>
      <c r="K319" s="40"/>
      <c r="L319" s="44"/>
      <c r="M319" s="234"/>
      <c r="N319" s="235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149</v>
      </c>
      <c r="AU319" s="17" t="s">
        <v>89</v>
      </c>
    </row>
    <row r="320" s="13" customFormat="1">
      <c r="A320" s="13"/>
      <c r="B320" s="236"/>
      <c r="C320" s="237"/>
      <c r="D320" s="238" t="s">
        <v>151</v>
      </c>
      <c r="E320" s="239" t="s">
        <v>1</v>
      </c>
      <c r="F320" s="240" t="s">
        <v>152</v>
      </c>
      <c r="G320" s="237"/>
      <c r="H320" s="239" t="s">
        <v>1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151</v>
      </c>
      <c r="AU320" s="246" t="s">
        <v>89</v>
      </c>
      <c r="AV320" s="13" t="s">
        <v>87</v>
      </c>
      <c r="AW320" s="13" t="s">
        <v>36</v>
      </c>
      <c r="AX320" s="13" t="s">
        <v>79</v>
      </c>
      <c r="AY320" s="246" t="s">
        <v>140</v>
      </c>
    </row>
    <row r="321" s="14" customFormat="1">
      <c r="A321" s="14"/>
      <c r="B321" s="247"/>
      <c r="C321" s="248"/>
      <c r="D321" s="238" t="s">
        <v>151</v>
      </c>
      <c r="E321" s="249" t="s">
        <v>1</v>
      </c>
      <c r="F321" s="250" t="s">
        <v>400</v>
      </c>
      <c r="G321" s="248"/>
      <c r="H321" s="251">
        <v>280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151</v>
      </c>
      <c r="AU321" s="257" t="s">
        <v>89</v>
      </c>
      <c r="AV321" s="14" t="s">
        <v>89</v>
      </c>
      <c r="AW321" s="14" t="s">
        <v>36</v>
      </c>
      <c r="AX321" s="14" t="s">
        <v>87</v>
      </c>
      <c r="AY321" s="257" t="s">
        <v>140</v>
      </c>
    </row>
    <row r="322" s="2" customFormat="1" ht="16.5" customHeight="1">
      <c r="A322" s="38"/>
      <c r="B322" s="39"/>
      <c r="C322" s="218" t="s">
        <v>401</v>
      </c>
      <c r="D322" s="218" t="s">
        <v>142</v>
      </c>
      <c r="E322" s="219" t="s">
        <v>402</v>
      </c>
      <c r="F322" s="220" t="s">
        <v>403</v>
      </c>
      <c r="G322" s="221" t="s">
        <v>337</v>
      </c>
      <c r="H322" s="222">
        <v>140</v>
      </c>
      <c r="I322" s="223"/>
      <c r="J322" s="224">
        <f>ROUND(I322*H322,2)</f>
        <v>0</v>
      </c>
      <c r="K322" s="220" t="s">
        <v>1</v>
      </c>
      <c r="L322" s="44"/>
      <c r="M322" s="225" t="s">
        <v>1</v>
      </c>
      <c r="N322" s="226" t="s">
        <v>44</v>
      </c>
      <c r="O322" s="91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147</v>
      </c>
      <c r="AT322" s="229" t="s">
        <v>142</v>
      </c>
      <c r="AU322" s="229" t="s">
        <v>89</v>
      </c>
      <c r="AY322" s="17" t="s">
        <v>140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87</v>
      </c>
      <c r="BK322" s="230">
        <f>ROUND(I322*H322,2)</f>
        <v>0</v>
      </c>
      <c r="BL322" s="17" t="s">
        <v>147</v>
      </c>
      <c r="BM322" s="229" t="s">
        <v>404</v>
      </c>
    </row>
    <row r="323" s="13" customFormat="1">
      <c r="A323" s="13"/>
      <c r="B323" s="236"/>
      <c r="C323" s="237"/>
      <c r="D323" s="238" t="s">
        <v>151</v>
      </c>
      <c r="E323" s="239" t="s">
        <v>1</v>
      </c>
      <c r="F323" s="240" t="s">
        <v>152</v>
      </c>
      <c r="G323" s="237"/>
      <c r="H323" s="239" t="s">
        <v>1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151</v>
      </c>
      <c r="AU323" s="246" t="s">
        <v>89</v>
      </c>
      <c r="AV323" s="13" t="s">
        <v>87</v>
      </c>
      <c r="AW323" s="13" t="s">
        <v>36</v>
      </c>
      <c r="AX323" s="13" t="s">
        <v>79</v>
      </c>
      <c r="AY323" s="246" t="s">
        <v>140</v>
      </c>
    </row>
    <row r="324" s="14" customFormat="1">
      <c r="A324" s="14"/>
      <c r="B324" s="247"/>
      <c r="C324" s="248"/>
      <c r="D324" s="238" t="s">
        <v>151</v>
      </c>
      <c r="E324" s="249" t="s">
        <v>1</v>
      </c>
      <c r="F324" s="250" t="s">
        <v>405</v>
      </c>
      <c r="G324" s="248"/>
      <c r="H324" s="251">
        <v>140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151</v>
      </c>
      <c r="AU324" s="257" t="s">
        <v>89</v>
      </c>
      <c r="AV324" s="14" t="s">
        <v>89</v>
      </c>
      <c r="AW324" s="14" t="s">
        <v>36</v>
      </c>
      <c r="AX324" s="14" t="s">
        <v>87</v>
      </c>
      <c r="AY324" s="257" t="s">
        <v>140</v>
      </c>
    </row>
    <row r="325" s="2" customFormat="1" ht="16.5" customHeight="1">
      <c r="A325" s="38"/>
      <c r="B325" s="39"/>
      <c r="C325" s="218" t="s">
        <v>406</v>
      </c>
      <c r="D325" s="218" t="s">
        <v>142</v>
      </c>
      <c r="E325" s="219" t="s">
        <v>407</v>
      </c>
      <c r="F325" s="220" t="s">
        <v>408</v>
      </c>
      <c r="G325" s="221" t="s">
        <v>409</v>
      </c>
      <c r="H325" s="222">
        <v>8</v>
      </c>
      <c r="I325" s="223"/>
      <c r="J325" s="224">
        <f>ROUND(I325*H325,2)</f>
        <v>0</v>
      </c>
      <c r="K325" s="220" t="s">
        <v>1</v>
      </c>
      <c r="L325" s="44"/>
      <c r="M325" s="225" t="s">
        <v>1</v>
      </c>
      <c r="N325" s="226" t="s">
        <v>44</v>
      </c>
      <c r="O325" s="91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147</v>
      </c>
      <c r="AT325" s="229" t="s">
        <v>142</v>
      </c>
      <c r="AU325" s="229" t="s">
        <v>89</v>
      </c>
      <c r="AY325" s="17" t="s">
        <v>140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87</v>
      </c>
      <c r="BK325" s="230">
        <f>ROUND(I325*H325,2)</f>
        <v>0</v>
      </c>
      <c r="BL325" s="17" t="s">
        <v>147</v>
      </c>
      <c r="BM325" s="229" t="s">
        <v>410</v>
      </c>
    </row>
    <row r="326" s="13" customFormat="1">
      <c r="A326" s="13"/>
      <c r="B326" s="236"/>
      <c r="C326" s="237"/>
      <c r="D326" s="238" t="s">
        <v>151</v>
      </c>
      <c r="E326" s="239" t="s">
        <v>1</v>
      </c>
      <c r="F326" s="240" t="s">
        <v>152</v>
      </c>
      <c r="G326" s="237"/>
      <c r="H326" s="239" t="s">
        <v>1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6" t="s">
        <v>151</v>
      </c>
      <c r="AU326" s="246" t="s">
        <v>89</v>
      </c>
      <c r="AV326" s="13" t="s">
        <v>87</v>
      </c>
      <c r="AW326" s="13" t="s">
        <v>36</v>
      </c>
      <c r="AX326" s="13" t="s">
        <v>79</v>
      </c>
      <c r="AY326" s="246" t="s">
        <v>140</v>
      </c>
    </row>
    <row r="327" s="14" customFormat="1">
      <c r="A327" s="14"/>
      <c r="B327" s="247"/>
      <c r="C327" s="248"/>
      <c r="D327" s="238" t="s">
        <v>151</v>
      </c>
      <c r="E327" s="249" t="s">
        <v>1</v>
      </c>
      <c r="F327" s="250" t="s">
        <v>208</v>
      </c>
      <c r="G327" s="248"/>
      <c r="H327" s="251">
        <v>8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151</v>
      </c>
      <c r="AU327" s="257" t="s">
        <v>89</v>
      </c>
      <c r="AV327" s="14" t="s">
        <v>89</v>
      </c>
      <c r="AW327" s="14" t="s">
        <v>36</v>
      </c>
      <c r="AX327" s="14" t="s">
        <v>87</v>
      </c>
      <c r="AY327" s="257" t="s">
        <v>140</v>
      </c>
    </row>
    <row r="328" s="12" customFormat="1" ht="22.8" customHeight="1">
      <c r="A328" s="12"/>
      <c r="B328" s="202"/>
      <c r="C328" s="203"/>
      <c r="D328" s="204" t="s">
        <v>78</v>
      </c>
      <c r="E328" s="216" t="s">
        <v>214</v>
      </c>
      <c r="F328" s="216" t="s">
        <v>411</v>
      </c>
      <c r="G328" s="203"/>
      <c r="H328" s="203"/>
      <c r="I328" s="206"/>
      <c r="J328" s="217">
        <f>BK328</f>
        <v>0</v>
      </c>
      <c r="K328" s="203"/>
      <c r="L328" s="208"/>
      <c r="M328" s="209"/>
      <c r="N328" s="210"/>
      <c r="O328" s="210"/>
      <c r="P328" s="211">
        <f>SUM(P329:P347)</f>
        <v>0</v>
      </c>
      <c r="Q328" s="210"/>
      <c r="R328" s="211">
        <f>SUM(R329:R347)</f>
        <v>0.054994379999999995</v>
      </c>
      <c r="S328" s="210"/>
      <c r="T328" s="212">
        <f>SUM(T329:T347)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3" t="s">
        <v>87</v>
      </c>
      <c r="AT328" s="214" t="s">
        <v>78</v>
      </c>
      <c r="AU328" s="214" t="s">
        <v>87</v>
      </c>
      <c r="AY328" s="213" t="s">
        <v>140</v>
      </c>
      <c r="BK328" s="215">
        <f>SUM(BK329:BK347)</f>
        <v>0</v>
      </c>
    </row>
    <row r="329" s="2" customFormat="1" ht="24.15" customHeight="1">
      <c r="A329" s="38"/>
      <c r="B329" s="39"/>
      <c r="C329" s="218" t="s">
        <v>412</v>
      </c>
      <c r="D329" s="218" t="s">
        <v>142</v>
      </c>
      <c r="E329" s="219" t="s">
        <v>413</v>
      </c>
      <c r="F329" s="220" t="s">
        <v>414</v>
      </c>
      <c r="G329" s="221" t="s">
        <v>158</v>
      </c>
      <c r="H329" s="222">
        <v>79.701999999999998</v>
      </c>
      <c r="I329" s="223"/>
      <c r="J329" s="224">
        <f>ROUND(I329*H329,2)</f>
        <v>0</v>
      </c>
      <c r="K329" s="220" t="s">
        <v>146</v>
      </c>
      <c r="L329" s="44"/>
      <c r="M329" s="225" t="s">
        <v>1</v>
      </c>
      <c r="N329" s="226" t="s">
        <v>44</v>
      </c>
      <c r="O329" s="91"/>
      <c r="P329" s="227">
        <f>O329*H329</f>
        <v>0</v>
      </c>
      <c r="Q329" s="227">
        <v>0.00068999999999999997</v>
      </c>
      <c r="R329" s="227">
        <f>Q329*H329</f>
        <v>0.054994379999999995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147</v>
      </c>
      <c r="AT329" s="229" t="s">
        <v>142</v>
      </c>
      <c r="AU329" s="229" t="s">
        <v>89</v>
      </c>
      <c r="AY329" s="17" t="s">
        <v>140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87</v>
      </c>
      <c r="BK329" s="230">
        <f>ROUND(I329*H329,2)</f>
        <v>0</v>
      </c>
      <c r="BL329" s="17" t="s">
        <v>147</v>
      </c>
      <c r="BM329" s="229" t="s">
        <v>415</v>
      </c>
    </row>
    <row r="330" s="2" customFormat="1">
      <c r="A330" s="38"/>
      <c r="B330" s="39"/>
      <c r="C330" s="40"/>
      <c r="D330" s="231" t="s">
        <v>149</v>
      </c>
      <c r="E330" s="40"/>
      <c r="F330" s="232" t="s">
        <v>416</v>
      </c>
      <c r="G330" s="40"/>
      <c r="H330" s="40"/>
      <c r="I330" s="233"/>
      <c r="J330" s="40"/>
      <c r="K330" s="40"/>
      <c r="L330" s="44"/>
      <c r="M330" s="234"/>
      <c r="N330" s="235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149</v>
      </c>
      <c r="AU330" s="17" t="s">
        <v>89</v>
      </c>
    </row>
    <row r="331" s="13" customFormat="1">
      <c r="A331" s="13"/>
      <c r="B331" s="236"/>
      <c r="C331" s="237"/>
      <c r="D331" s="238" t="s">
        <v>151</v>
      </c>
      <c r="E331" s="239" t="s">
        <v>1</v>
      </c>
      <c r="F331" s="240" t="s">
        <v>152</v>
      </c>
      <c r="G331" s="237"/>
      <c r="H331" s="239" t="s">
        <v>1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6" t="s">
        <v>151</v>
      </c>
      <c r="AU331" s="246" t="s">
        <v>89</v>
      </c>
      <c r="AV331" s="13" t="s">
        <v>87</v>
      </c>
      <c r="AW331" s="13" t="s">
        <v>36</v>
      </c>
      <c r="AX331" s="13" t="s">
        <v>79</v>
      </c>
      <c r="AY331" s="246" t="s">
        <v>140</v>
      </c>
    </row>
    <row r="332" s="13" customFormat="1">
      <c r="A332" s="13"/>
      <c r="B332" s="236"/>
      <c r="C332" s="237"/>
      <c r="D332" s="238" t="s">
        <v>151</v>
      </c>
      <c r="E332" s="239" t="s">
        <v>1</v>
      </c>
      <c r="F332" s="240" t="s">
        <v>417</v>
      </c>
      <c r="G332" s="237"/>
      <c r="H332" s="239" t="s">
        <v>1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151</v>
      </c>
      <c r="AU332" s="246" t="s">
        <v>89</v>
      </c>
      <c r="AV332" s="13" t="s">
        <v>87</v>
      </c>
      <c r="AW332" s="13" t="s">
        <v>36</v>
      </c>
      <c r="AX332" s="13" t="s">
        <v>79</v>
      </c>
      <c r="AY332" s="246" t="s">
        <v>140</v>
      </c>
    </row>
    <row r="333" s="14" customFormat="1">
      <c r="A333" s="14"/>
      <c r="B333" s="247"/>
      <c r="C333" s="248"/>
      <c r="D333" s="238" t="s">
        <v>151</v>
      </c>
      <c r="E333" s="249" t="s">
        <v>1</v>
      </c>
      <c r="F333" s="250" t="s">
        <v>418</v>
      </c>
      <c r="G333" s="248"/>
      <c r="H333" s="251">
        <v>75.701999999999998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151</v>
      </c>
      <c r="AU333" s="257" t="s">
        <v>89</v>
      </c>
      <c r="AV333" s="14" t="s">
        <v>89</v>
      </c>
      <c r="AW333" s="14" t="s">
        <v>36</v>
      </c>
      <c r="AX333" s="14" t="s">
        <v>79</v>
      </c>
      <c r="AY333" s="257" t="s">
        <v>140</v>
      </c>
    </row>
    <row r="334" s="14" customFormat="1">
      <c r="A334" s="14"/>
      <c r="B334" s="247"/>
      <c r="C334" s="248"/>
      <c r="D334" s="238" t="s">
        <v>151</v>
      </c>
      <c r="E334" s="249" t="s">
        <v>1</v>
      </c>
      <c r="F334" s="250" t="s">
        <v>419</v>
      </c>
      <c r="G334" s="248"/>
      <c r="H334" s="251">
        <v>4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151</v>
      </c>
      <c r="AU334" s="257" t="s">
        <v>89</v>
      </c>
      <c r="AV334" s="14" t="s">
        <v>89</v>
      </c>
      <c r="AW334" s="14" t="s">
        <v>36</v>
      </c>
      <c r="AX334" s="14" t="s">
        <v>79</v>
      </c>
      <c r="AY334" s="257" t="s">
        <v>140</v>
      </c>
    </row>
    <row r="335" s="15" customFormat="1">
      <c r="A335" s="15"/>
      <c r="B335" s="258"/>
      <c r="C335" s="259"/>
      <c r="D335" s="238" t="s">
        <v>151</v>
      </c>
      <c r="E335" s="260" t="s">
        <v>1</v>
      </c>
      <c r="F335" s="261" t="s">
        <v>155</v>
      </c>
      <c r="G335" s="259"/>
      <c r="H335" s="262">
        <v>79.701999999999998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8" t="s">
        <v>151</v>
      </c>
      <c r="AU335" s="268" t="s">
        <v>89</v>
      </c>
      <c r="AV335" s="15" t="s">
        <v>147</v>
      </c>
      <c r="AW335" s="15" t="s">
        <v>36</v>
      </c>
      <c r="AX335" s="15" t="s">
        <v>87</v>
      </c>
      <c r="AY335" s="268" t="s">
        <v>140</v>
      </c>
    </row>
    <row r="336" s="2" customFormat="1" ht="21.75" customHeight="1">
      <c r="A336" s="38"/>
      <c r="B336" s="39"/>
      <c r="C336" s="218" t="s">
        <v>420</v>
      </c>
      <c r="D336" s="218" t="s">
        <v>142</v>
      </c>
      <c r="E336" s="219" t="s">
        <v>421</v>
      </c>
      <c r="F336" s="220" t="s">
        <v>422</v>
      </c>
      <c r="G336" s="221" t="s">
        <v>145</v>
      </c>
      <c r="H336" s="222">
        <v>0.80000000000000004</v>
      </c>
      <c r="I336" s="223"/>
      <c r="J336" s="224">
        <f>ROUND(I336*H336,2)</f>
        <v>0</v>
      </c>
      <c r="K336" s="220" t="s">
        <v>146</v>
      </c>
      <c r="L336" s="44"/>
      <c r="M336" s="225" t="s">
        <v>1</v>
      </c>
      <c r="N336" s="226" t="s">
        <v>44</v>
      </c>
      <c r="O336" s="91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9" t="s">
        <v>147</v>
      </c>
      <c r="AT336" s="229" t="s">
        <v>142</v>
      </c>
      <c r="AU336" s="229" t="s">
        <v>89</v>
      </c>
      <c r="AY336" s="17" t="s">
        <v>140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7" t="s">
        <v>87</v>
      </c>
      <c r="BK336" s="230">
        <f>ROUND(I336*H336,2)</f>
        <v>0</v>
      </c>
      <c r="BL336" s="17" t="s">
        <v>147</v>
      </c>
      <c r="BM336" s="229" t="s">
        <v>423</v>
      </c>
    </row>
    <row r="337" s="2" customFormat="1">
      <c r="A337" s="38"/>
      <c r="B337" s="39"/>
      <c r="C337" s="40"/>
      <c r="D337" s="231" t="s">
        <v>149</v>
      </c>
      <c r="E337" s="40"/>
      <c r="F337" s="232" t="s">
        <v>424</v>
      </c>
      <c r="G337" s="40"/>
      <c r="H337" s="40"/>
      <c r="I337" s="233"/>
      <c r="J337" s="40"/>
      <c r="K337" s="40"/>
      <c r="L337" s="44"/>
      <c r="M337" s="234"/>
      <c r="N337" s="235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149</v>
      </c>
      <c r="AU337" s="17" t="s">
        <v>89</v>
      </c>
    </row>
    <row r="338" s="13" customFormat="1">
      <c r="A338" s="13"/>
      <c r="B338" s="236"/>
      <c r="C338" s="237"/>
      <c r="D338" s="238" t="s">
        <v>151</v>
      </c>
      <c r="E338" s="239" t="s">
        <v>1</v>
      </c>
      <c r="F338" s="240" t="s">
        <v>152</v>
      </c>
      <c r="G338" s="237"/>
      <c r="H338" s="239" t="s">
        <v>1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151</v>
      </c>
      <c r="AU338" s="246" t="s">
        <v>89</v>
      </c>
      <c r="AV338" s="13" t="s">
        <v>87</v>
      </c>
      <c r="AW338" s="13" t="s">
        <v>36</v>
      </c>
      <c r="AX338" s="13" t="s">
        <v>79</v>
      </c>
      <c r="AY338" s="246" t="s">
        <v>140</v>
      </c>
    </row>
    <row r="339" s="14" customFormat="1">
      <c r="A339" s="14"/>
      <c r="B339" s="247"/>
      <c r="C339" s="248"/>
      <c r="D339" s="238" t="s">
        <v>151</v>
      </c>
      <c r="E339" s="249" t="s">
        <v>1</v>
      </c>
      <c r="F339" s="250" t="s">
        <v>425</v>
      </c>
      <c r="G339" s="248"/>
      <c r="H339" s="251">
        <v>0.80000000000000004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151</v>
      </c>
      <c r="AU339" s="257" t="s">
        <v>89</v>
      </c>
      <c r="AV339" s="14" t="s">
        <v>89</v>
      </c>
      <c r="AW339" s="14" t="s">
        <v>36</v>
      </c>
      <c r="AX339" s="14" t="s">
        <v>87</v>
      </c>
      <c r="AY339" s="257" t="s">
        <v>140</v>
      </c>
    </row>
    <row r="340" s="2" customFormat="1" ht="44.25" customHeight="1">
      <c r="A340" s="38"/>
      <c r="B340" s="39"/>
      <c r="C340" s="218" t="s">
        <v>426</v>
      </c>
      <c r="D340" s="218" t="s">
        <v>142</v>
      </c>
      <c r="E340" s="219" t="s">
        <v>427</v>
      </c>
      <c r="F340" s="220" t="s">
        <v>428</v>
      </c>
      <c r="G340" s="221" t="s">
        <v>337</v>
      </c>
      <c r="H340" s="222">
        <v>830</v>
      </c>
      <c r="I340" s="223"/>
      <c r="J340" s="224">
        <f>ROUND(I340*H340,2)</f>
        <v>0</v>
      </c>
      <c r="K340" s="220" t="s">
        <v>1</v>
      </c>
      <c r="L340" s="44"/>
      <c r="M340" s="225" t="s">
        <v>1</v>
      </c>
      <c r="N340" s="226" t="s">
        <v>44</v>
      </c>
      <c r="O340" s="91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9" t="s">
        <v>147</v>
      </c>
      <c r="AT340" s="229" t="s">
        <v>142</v>
      </c>
      <c r="AU340" s="229" t="s">
        <v>89</v>
      </c>
      <c r="AY340" s="17" t="s">
        <v>140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7" t="s">
        <v>87</v>
      </c>
      <c r="BK340" s="230">
        <f>ROUND(I340*H340,2)</f>
        <v>0</v>
      </c>
      <c r="BL340" s="17" t="s">
        <v>147</v>
      </c>
      <c r="BM340" s="229" t="s">
        <v>429</v>
      </c>
    </row>
    <row r="341" s="13" customFormat="1">
      <c r="A341" s="13"/>
      <c r="B341" s="236"/>
      <c r="C341" s="237"/>
      <c r="D341" s="238" t="s">
        <v>151</v>
      </c>
      <c r="E341" s="239" t="s">
        <v>1</v>
      </c>
      <c r="F341" s="240" t="s">
        <v>152</v>
      </c>
      <c r="G341" s="237"/>
      <c r="H341" s="239" t="s">
        <v>1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6" t="s">
        <v>151</v>
      </c>
      <c r="AU341" s="246" t="s">
        <v>89</v>
      </c>
      <c r="AV341" s="13" t="s">
        <v>87</v>
      </c>
      <c r="AW341" s="13" t="s">
        <v>36</v>
      </c>
      <c r="AX341" s="13" t="s">
        <v>79</v>
      </c>
      <c r="AY341" s="246" t="s">
        <v>140</v>
      </c>
    </row>
    <row r="342" s="14" customFormat="1">
      <c r="A342" s="14"/>
      <c r="B342" s="247"/>
      <c r="C342" s="248"/>
      <c r="D342" s="238" t="s">
        <v>151</v>
      </c>
      <c r="E342" s="249" t="s">
        <v>1</v>
      </c>
      <c r="F342" s="250" t="s">
        <v>430</v>
      </c>
      <c r="G342" s="248"/>
      <c r="H342" s="251">
        <v>830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7" t="s">
        <v>151</v>
      </c>
      <c r="AU342" s="257" t="s">
        <v>89</v>
      </c>
      <c r="AV342" s="14" t="s">
        <v>89</v>
      </c>
      <c r="AW342" s="14" t="s">
        <v>36</v>
      </c>
      <c r="AX342" s="14" t="s">
        <v>87</v>
      </c>
      <c r="AY342" s="257" t="s">
        <v>140</v>
      </c>
    </row>
    <row r="343" s="2" customFormat="1" ht="24.15" customHeight="1">
      <c r="A343" s="38"/>
      <c r="B343" s="39"/>
      <c r="C343" s="218" t="s">
        <v>431</v>
      </c>
      <c r="D343" s="218" t="s">
        <v>142</v>
      </c>
      <c r="E343" s="219" t="s">
        <v>432</v>
      </c>
      <c r="F343" s="220" t="s">
        <v>433</v>
      </c>
      <c r="G343" s="221" t="s">
        <v>434</v>
      </c>
      <c r="H343" s="222">
        <v>13</v>
      </c>
      <c r="I343" s="223"/>
      <c r="J343" s="224">
        <f>ROUND(I343*H343,2)</f>
        <v>0</v>
      </c>
      <c r="K343" s="220" t="s">
        <v>1</v>
      </c>
      <c r="L343" s="44"/>
      <c r="M343" s="225" t="s">
        <v>1</v>
      </c>
      <c r="N343" s="226" t="s">
        <v>44</v>
      </c>
      <c r="O343" s="91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147</v>
      </c>
      <c r="AT343" s="229" t="s">
        <v>142</v>
      </c>
      <c r="AU343" s="229" t="s">
        <v>89</v>
      </c>
      <c r="AY343" s="17" t="s">
        <v>140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87</v>
      </c>
      <c r="BK343" s="230">
        <f>ROUND(I343*H343,2)</f>
        <v>0</v>
      </c>
      <c r="BL343" s="17" t="s">
        <v>147</v>
      </c>
      <c r="BM343" s="229" t="s">
        <v>435</v>
      </c>
    </row>
    <row r="344" s="14" customFormat="1">
      <c r="A344" s="14"/>
      <c r="B344" s="247"/>
      <c r="C344" s="248"/>
      <c r="D344" s="238" t="s">
        <v>151</v>
      </c>
      <c r="E344" s="249" t="s">
        <v>1</v>
      </c>
      <c r="F344" s="250" t="s">
        <v>436</v>
      </c>
      <c r="G344" s="248"/>
      <c r="H344" s="251">
        <v>10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7" t="s">
        <v>151</v>
      </c>
      <c r="AU344" s="257" t="s">
        <v>89</v>
      </c>
      <c r="AV344" s="14" t="s">
        <v>89</v>
      </c>
      <c r="AW344" s="14" t="s">
        <v>36</v>
      </c>
      <c r="AX344" s="14" t="s">
        <v>79</v>
      </c>
      <c r="AY344" s="257" t="s">
        <v>140</v>
      </c>
    </row>
    <row r="345" s="14" customFormat="1">
      <c r="A345" s="14"/>
      <c r="B345" s="247"/>
      <c r="C345" s="248"/>
      <c r="D345" s="238" t="s">
        <v>151</v>
      </c>
      <c r="E345" s="249" t="s">
        <v>1</v>
      </c>
      <c r="F345" s="250" t="s">
        <v>437</v>
      </c>
      <c r="G345" s="248"/>
      <c r="H345" s="251">
        <v>3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151</v>
      </c>
      <c r="AU345" s="257" t="s">
        <v>89</v>
      </c>
      <c r="AV345" s="14" t="s">
        <v>89</v>
      </c>
      <c r="AW345" s="14" t="s">
        <v>36</v>
      </c>
      <c r="AX345" s="14" t="s">
        <v>79</v>
      </c>
      <c r="AY345" s="257" t="s">
        <v>140</v>
      </c>
    </row>
    <row r="346" s="15" customFormat="1">
      <c r="A346" s="15"/>
      <c r="B346" s="258"/>
      <c r="C346" s="259"/>
      <c r="D346" s="238" t="s">
        <v>151</v>
      </c>
      <c r="E346" s="260" t="s">
        <v>1</v>
      </c>
      <c r="F346" s="261" t="s">
        <v>155</v>
      </c>
      <c r="G346" s="259"/>
      <c r="H346" s="262">
        <v>13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8" t="s">
        <v>151</v>
      </c>
      <c r="AU346" s="268" t="s">
        <v>89</v>
      </c>
      <c r="AV346" s="15" t="s">
        <v>147</v>
      </c>
      <c r="AW346" s="15" t="s">
        <v>36</v>
      </c>
      <c r="AX346" s="15" t="s">
        <v>87</v>
      </c>
      <c r="AY346" s="268" t="s">
        <v>140</v>
      </c>
    </row>
    <row r="347" s="13" customFormat="1">
      <c r="A347" s="13"/>
      <c r="B347" s="236"/>
      <c r="C347" s="237"/>
      <c r="D347" s="238" t="s">
        <v>151</v>
      </c>
      <c r="E347" s="239" t="s">
        <v>1</v>
      </c>
      <c r="F347" s="240" t="s">
        <v>438</v>
      </c>
      <c r="G347" s="237"/>
      <c r="H347" s="239" t="s">
        <v>1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151</v>
      </c>
      <c r="AU347" s="246" t="s">
        <v>89</v>
      </c>
      <c r="AV347" s="13" t="s">
        <v>87</v>
      </c>
      <c r="AW347" s="13" t="s">
        <v>36</v>
      </c>
      <c r="AX347" s="13" t="s">
        <v>79</v>
      </c>
      <c r="AY347" s="246" t="s">
        <v>140</v>
      </c>
    </row>
    <row r="348" s="12" customFormat="1" ht="22.8" customHeight="1">
      <c r="A348" s="12"/>
      <c r="B348" s="202"/>
      <c r="C348" s="203"/>
      <c r="D348" s="204" t="s">
        <v>78</v>
      </c>
      <c r="E348" s="216" t="s">
        <v>439</v>
      </c>
      <c r="F348" s="216" t="s">
        <v>440</v>
      </c>
      <c r="G348" s="203"/>
      <c r="H348" s="203"/>
      <c r="I348" s="206"/>
      <c r="J348" s="217">
        <f>BK348</f>
        <v>0</v>
      </c>
      <c r="K348" s="203"/>
      <c r="L348" s="208"/>
      <c r="M348" s="209"/>
      <c r="N348" s="210"/>
      <c r="O348" s="210"/>
      <c r="P348" s="211">
        <f>SUM(P349:P360)</f>
        <v>0</v>
      </c>
      <c r="Q348" s="210"/>
      <c r="R348" s="211">
        <f>SUM(R349:R360)</f>
        <v>0</v>
      </c>
      <c r="S348" s="210"/>
      <c r="T348" s="212">
        <f>SUM(T349:T360)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3" t="s">
        <v>87</v>
      </c>
      <c r="AT348" s="214" t="s">
        <v>78</v>
      </c>
      <c r="AU348" s="214" t="s">
        <v>87</v>
      </c>
      <c r="AY348" s="213" t="s">
        <v>140</v>
      </c>
      <c r="BK348" s="215">
        <f>SUM(BK349:BK360)</f>
        <v>0</v>
      </c>
    </row>
    <row r="349" s="2" customFormat="1" ht="33" customHeight="1">
      <c r="A349" s="38"/>
      <c r="B349" s="39"/>
      <c r="C349" s="218" t="s">
        <v>441</v>
      </c>
      <c r="D349" s="218" t="s">
        <v>142</v>
      </c>
      <c r="E349" s="219" t="s">
        <v>442</v>
      </c>
      <c r="F349" s="220" t="s">
        <v>443</v>
      </c>
      <c r="G349" s="221" t="s">
        <v>242</v>
      </c>
      <c r="H349" s="222">
        <v>110.73</v>
      </c>
      <c r="I349" s="223"/>
      <c r="J349" s="224">
        <f>ROUND(I349*H349,2)</f>
        <v>0</v>
      </c>
      <c r="K349" s="220" t="s">
        <v>146</v>
      </c>
      <c r="L349" s="44"/>
      <c r="M349" s="225" t="s">
        <v>1</v>
      </c>
      <c r="N349" s="226" t="s">
        <v>44</v>
      </c>
      <c r="O349" s="91"/>
      <c r="P349" s="227">
        <f>O349*H349</f>
        <v>0</v>
      </c>
      <c r="Q349" s="227">
        <v>0</v>
      </c>
      <c r="R349" s="227">
        <f>Q349*H349</f>
        <v>0</v>
      </c>
      <c r="S349" s="227">
        <v>0</v>
      </c>
      <c r="T349" s="22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9" t="s">
        <v>147</v>
      </c>
      <c r="AT349" s="229" t="s">
        <v>142</v>
      </c>
      <c r="AU349" s="229" t="s">
        <v>89</v>
      </c>
      <c r="AY349" s="17" t="s">
        <v>140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7" t="s">
        <v>87</v>
      </c>
      <c r="BK349" s="230">
        <f>ROUND(I349*H349,2)</f>
        <v>0</v>
      </c>
      <c r="BL349" s="17" t="s">
        <v>147</v>
      </c>
      <c r="BM349" s="229" t="s">
        <v>444</v>
      </c>
    </row>
    <row r="350" s="2" customFormat="1">
      <c r="A350" s="38"/>
      <c r="B350" s="39"/>
      <c r="C350" s="40"/>
      <c r="D350" s="231" t="s">
        <v>149</v>
      </c>
      <c r="E350" s="40"/>
      <c r="F350" s="232" t="s">
        <v>445</v>
      </c>
      <c r="G350" s="40"/>
      <c r="H350" s="40"/>
      <c r="I350" s="233"/>
      <c r="J350" s="40"/>
      <c r="K350" s="40"/>
      <c r="L350" s="44"/>
      <c r="M350" s="234"/>
      <c r="N350" s="235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149</v>
      </c>
      <c r="AU350" s="17" t="s">
        <v>89</v>
      </c>
    </row>
    <row r="351" s="14" customFormat="1">
      <c r="A351" s="14"/>
      <c r="B351" s="247"/>
      <c r="C351" s="248"/>
      <c r="D351" s="238" t="s">
        <v>151</v>
      </c>
      <c r="E351" s="249" t="s">
        <v>1</v>
      </c>
      <c r="F351" s="250" t="s">
        <v>446</v>
      </c>
      <c r="G351" s="248"/>
      <c r="H351" s="251">
        <v>110.73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151</v>
      </c>
      <c r="AU351" s="257" t="s">
        <v>89</v>
      </c>
      <c r="AV351" s="14" t="s">
        <v>89</v>
      </c>
      <c r="AW351" s="14" t="s">
        <v>36</v>
      </c>
      <c r="AX351" s="14" t="s">
        <v>87</v>
      </c>
      <c r="AY351" s="257" t="s">
        <v>140</v>
      </c>
    </row>
    <row r="352" s="2" customFormat="1" ht="24.15" customHeight="1">
      <c r="A352" s="38"/>
      <c r="B352" s="39"/>
      <c r="C352" s="218" t="s">
        <v>447</v>
      </c>
      <c r="D352" s="218" t="s">
        <v>142</v>
      </c>
      <c r="E352" s="219" t="s">
        <v>448</v>
      </c>
      <c r="F352" s="220" t="s">
        <v>449</v>
      </c>
      <c r="G352" s="221" t="s">
        <v>242</v>
      </c>
      <c r="H352" s="222">
        <v>110.73</v>
      </c>
      <c r="I352" s="223"/>
      <c r="J352" s="224">
        <f>ROUND(I352*H352,2)</f>
        <v>0</v>
      </c>
      <c r="K352" s="220" t="s">
        <v>146</v>
      </c>
      <c r="L352" s="44"/>
      <c r="M352" s="225" t="s">
        <v>1</v>
      </c>
      <c r="N352" s="226" t="s">
        <v>44</v>
      </c>
      <c r="O352" s="91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147</v>
      </c>
      <c r="AT352" s="229" t="s">
        <v>142</v>
      </c>
      <c r="AU352" s="229" t="s">
        <v>89</v>
      </c>
      <c r="AY352" s="17" t="s">
        <v>140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87</v>
      </c>
      <c r="BK352" s="230">
        <f>ROUND(I352*H352,2)</f>
        <v>0</v>
      </c>
      <c r="BL352" s="17" t="s">
        <v>147</v>
      </c>
      <c r="BM352" s="229" t="s">
        <v>450</v>
      </c>
    </row>
    <row r="353" s="2" customFormat="1">
      <c r="A353" s="38"/>
      <c r="B353" s="39"/>
      <c r="C353" s="40"/>
      <c r="D353" s="231" t="s">
        <v>149</v>
      </c>
      <c r="E353" s="40"/>
      <c r="F353" s="232" t="s">
        <v>451</v>
      </c>
      <c r="G353" s="40"/>
      <c r="H353" s="40"/>
      <c r="I353" s="233"/>
      <c r="J353" s="40"/>
      <c r="K353" s="40"/>
      <c r="L353" s="44"/>
      <c r="M353" s="234"/>
      <c r="N353" s="235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149</v>
      </c>
      <c r="AU353" s="17" t="s">
        <v>89</v>
      </c>
    </row>
    <row r="354" s="14" customFormat="1">
      <c r="A354" s="14"/>
      <c r="B354" s="247"/>
      <c r="C354" s="248"/>
      <c r="D354" s="238" t="s">
        <v>151</v>
      </c>
      <c r="E354" s="249" t="s">
        <v>1</v>
      </c>
      <c r="F354" s="250" t="s">
        <v>446</v>
      </c>
      <c r="G354" s="248"/>
      <c r="H354" s="251">
        <v>110.73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151</v>
      </c>
      <c r="AU354" s="257" t="s">
        <v>89</v>
      </c>
      <c r="AV354" s="14" t="s">
        <v>89</v>
      </c>
      <c r="AW354" s="14" t="s">
        <v>36</v>
      </c>
      <c r="AX354" s="14" t="s">
        <v>87</v>
      </c>
      <c r="AY354" s="257" t="s">
        <v>140</v>
      </c>
    </row>
    <row r="355" s="2" customFormat="1" ht="24.15" customHeight="1">
      <c r="A355" s="38"/>
      <c r="B355" s="39"/>
      <c r="C355" s="218" t="s">
        <v>452</v>
      </c>
      <c r="D355" s="218" t="s">
        <v>142</v>
      </c>
      <c r="E355" s="219" t="s">
        <v>453</v>
      </c>
      <c r="F355" s="220" t="s">
        <v>454</v>
      </c>
      <c r="G355" s="221" t="s">
        <v>242</v>
      </c>
      <c r="H355" s="222">
        <v>2657.52</v>
      </c>
      <c r="I355" s="223"/>
      <c r="J355" s="224">
        <f>ROUND(I355*H355,2)</f>
        <v>0</v>
      </c>
      <c r="K355" s="220" t="s">
        <v>146</v>
      </c>
      <c r="L355" s="44"/>
      <c r="M355" s="225" t="s">
        <v>1</v>
      </c>
      <c r="N355" s="226" t="s">
        <v>44</v>
      </c>
      <c r="O355" s="91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9" t="s">
        <v>147</v>
      </c>
      <c r="AT355" s="229" t="s">
        <v>142</v>
      </c>
      <c r="AU355" s="229" t="s">
        <v>89</v>
      </c>
      <c r="AY355" s="17" t="s">
        <v>140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7" t="s">
        <v>87</v>
      </c>
      <c r="BK355" s="230">
        <f>ROUND(I355*H355,2)</f>
        <v>0</v>
      </c>
      <c r="BL355" s="17" t="s">
        <v>147</v>
      </c>
      <c r="BM355" s="229" t="s">
        <v>455</v>
      </c>
    </row>
    <row r="356" s="2" customFormat="1">
      <c r="A356" s="38"/>
      <c r="B356" s="39"/>
      <c r="C356" s="40"/>
      <c r="D356" s="231" t="s">
        <v>149</v>
      </c>
      <c r="E356" s="40"/>
      <c r="F356" s="232" t="s">
        <v>456</v>
      </c>
      <c r="G356" s="40"/>
      <c r="H356" s="40"/>
      <c r="I356" s="233"/>
      <c r="J356" s="40"/>
      <c r="K356" s="40"/>
      <c r="L356" s="44"/>
      <c r="M356" s="234"/>
      <c r="N356" s="235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149</v>
      </c>
      <c r="AU356" s="17" t="s">
        <v>89</v>
      </c>
    </row>
    <row r="357" s="14" customFormat="1">
      <c r="A357" s="14"/>
      <c r="B357" s="247"/>
      <c r="C357" s="248"/>
      <c r="D357" s="238" t="s">
        <v>151</v>
      </c>
      <c r="E357" s="249" t="s">
        <v>1</v>
      </c>
      <c r="F357" s="250" t="s">
        <v>457</v>
      </c>
      <c r="G357" s="248"/>
      <c r="H357" s="251">
        <v>2657.52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151</v>
      </c>
      <c r="AU357" s="257" t="s">
        <v>89</v>
      </c>
      <c r="AV357" s="14" t="s">
        <v>89</v>
      </c>
      <c r="AW357" s="14" t="s">
        <v>36</v>
      </c>
      <c r="AX357" s="14" t="s">
        <v>87</v>
      </c>
      <c r="AY357" s="257" t="s">
        <v>140</v>
      </c>
    </row>
    <row r="358" s="2" customFormat="1" ht="21.75" customHeight="1">
      <c r="A358" s="38"/>
      <c r="B358" s="39"/>
      <c r="C358" s="218" t="s">
        <v>458</v>
      </c>
      <c r="D358" s="218" t="s">
        <v>142</v>
      </c>
      <c r="E358" s="219" t="s">
        <v>459</v>
      </c>
      <c r="F358" s="220" t="s">
        <v>460</v>
      </c>
      <c r="G358" s="221" t="s">
        <v>242</v>
      </c>
      <c r="H358" s="222">
        <v>110.73</v>
      </c>
      <c r="I358" s="223"/>
      <c r="J358" s="224">
        <f>ROUND(I358*H358,2)</f>
        <v>0</v>
      </c>
      <c r="K358" s="220" t="s">
        <v>146</v>
      </c>
      <c r="L358" s="44"/>
      <c r="M358" s="225" t="s">
        <v>1</v>
      </c>
      <c r="N358" s="226" t="s">
        <v>44</v>
      </c>
      <c r="O358" s="91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9" t="s">
        <v>147</v>
      </c>
      <c r="AT358" s="229" t="s">
        <v>142</v>
      </c>
      <c r="AU358" s="229" t="s">
        <v>89</v>
      </c>
      <c r="AY358" s="17" t="s">
        <v>140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7" t="s">
        <v>87</v>
      </c>
      <c r="BK358" s="230">
        <f>ROUND(I358*H358,2)</f>
        <v>0</v>
      </c>
      <c r="BL358" s="17" t="s">
        <v>147</v>
      </c>
      <c r="BM358" s="229" t="s">
        <v>461</v>
      </c>
    </row>
    <row r="359" s="2" customFormat="1">
      <c r="A359" s="38"/>
      <c r="B359" s="39"/>
      <c r="C359" s="40"/>
      <c r="D359" s="231" t="s">
        <v>149</v>
      </c>
      <c r="E359" s="40"/>
      <c r="F359" s="232" t="s">
        <v>462</v>
      </c>
      <c r="G359" s="40"/>
      <c r="H359" s="40"/>
      <c r="I359" s="233"/>
      <c r="J359" s="40"/>
      <c r="K359" s="40"/>
      <c r="L359" s="44"/>
      <c r="M359" s="234"/>
      <c r="N359" s="235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149</v>
      </c>
      <c r="AU359" s="17" t="s">
        <v>89</v>
      </c>
    </row>
    <row r="360" s="14" customFormat="1">
      <c r="A360" s="14"/>
      <c r="B360" s="247"/>
      <c r="C360" s="248"/>
      <c r="D360" s="238" t="s">
        <v>151</v>
      </c>
      <c r="E360" s="249" t="s">
        <v>1</v>
      </c>
      <c r="F360" s="250" t="s">
        <v>446</v>
      </c>
      <c r="G360" s="248"/>
      <c r="H360" s="251">
        <v>110.73</v>
      </c>
      <c r="I360" s="252"/>
      <c r="J360" s="248"/>
      <c r="K360" s="248"/>
      <c r="L360" s="253"/>
      <c r="M360" s="254"/>
      <c r="N360" s="255"/>
      <c r="O360" s="255"/>
      <c r="P360" s="255"/>
      <c r="Q360" s="255"/>
      <c r="R360" s="255"/>
      <c r="S360" s="255"/>
      <c r="T360" s="25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7" t="s">
        <v>151</v>
      </c>
      <c r="AU360" s="257" t="s">
        <v>89</v>
      </c>
      <c r="AV360" s="14" t="s">
        <v>89</v>
      </c>
      <c r="AW360" s="14" t="s">
        <v>36</v>
      </c>
      <c r="AX360" s="14" t="s">
        <v>87</v>
      </c>
      <c r="AY360" s="257" t="s">
        <v>140</v>
      </c>
    </row>
    <row r="361" s="12" customFormat="1" ht="22.8" customHeight="1">
      <c r="A361" s="12"/>
      <c r="B361" s="202"/>
      <c r="C361" s="203"/>
      <c r="D361" s="204" t="s">
        <v>78</v>
      </c>
      <c r="E361" s="216" t="s">
        <v>463</v>
      </c>
      <c r="F361" s="216" t="s">
        <v>464</v>
      </c>
      <c r="G361" s="203"/>
      <c r="H361" s="203"/>
      <c r="I361" s="206"/>
      <c r="J361" s="217">
        <f>BK361</f>
        <v>0</v>
      </c>
      <c r="K361" s="203"/>
      <c r="L361" s="208"/>
      <c r="M361" s="209"/>
      <c r="N361" s="210"/>
      <c r="O361" s="210"/>
      <c r="P361" s="211">
        <f>SUM(P362:P363)</f>
        <v>0</v>
      </c>
      <c r="Q361" s="210"/>
      <c r="R361" s="211">
        <f>SUM(R362:R363)</f>
        <v>0</v>
      </c>
      <c r="S361" s="210"/>
      <c r="T361" s="212">
        <f>SUM(T362:T363)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3" t="s">
        <v>87</v>
      </c>
      <c r="AT361" s="214" t="s">
        <v>78</v>
      </c>
      <c r="AU361" s="214" t="s">
        <v>87</v>
      </c>
      <c r="AY361" s="213" t="s">
        <v>140</v>
      </c>
      <c r="BK361" s="215">
        <f>SUM(BK362:BK363)</f>
        <v>0</v>
      </c>
    </row>
    <row r="362" s="2" customFormat="1" ht="16.5" customHeight="1">
      <c r="A362" s="38"/>
      <c r="B362" s="39"/>
      <c r="C362" s="218" t="s">
        <v>465</v>
      </c>
      <c r="D362" s="218" t="s">
        <v>142</v>
      </c>
      <c r="E362" s="219" t="s">
        <v>466</v>
      </c>
      <c r="F362" s="220" t="s">
        <v>467</v>
      </c>
      <c r="G362" s="221" t="s">
        <v>242</v>
      </c>
      <c r="H362" s="222">
        <v>169.59</v>
      </c>
      <c r="I362" s="223"/>
      <c r="J362" s="224">
        <f>ROUND(I362*H362,2)</f>
        <v>0</v>
      </c>
      <c r="K362" s="220" t="s">
        <v>146</v>
      </c>
      <c r="L362" s="44"/>
      <c r="M362" s="225" t="s">
        <v>1</v>
      </c>
      <c r="N362" s="226" t="s">
        <v>44</v>
      </c>
      <c r="O362" s="91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147</v>
      </c>
      <c r="AT362" s="229" t="s">
        <v>142</v>
      </c>
      <c r="AU362" s="229" t="s">
        <v>89</v>
      </c>
      <c r="AY362" s="17" t="s">
        <v>140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87</v>
      </c>
      <c r="BK362" s="230">
        <f>ROUND(I362*H362,2)</f>
        <v>0</v>
      </c>
      <c r="BL362" s="17" t="s">
        <v>147</v>
      </c>
      <c r="BM362" s="229" t="s">
        <v>468</v>
      </c>
    </row>
    <row r="363" s="2" customFormat="1">
      <c r="A363" s="38"/>
      <c r="B363" s="39"/>
      <c r="C363" s="40"/>
      <c r="D363" s="231" t="s">
        <v>149</v>
      </c>
      <c r="E363" s="40"/>
      <c r="F363" s="232" t="s">
        <v>469</v>
      </c>
      <c r="G363" s="40"/>
      <c r="H363" s="40"/>
      <c r="I363" s="233"/>
      <c r="J363" s="40"/>
      <c r="K363" s="40"/>
      <c r="L363" s="44"/>
      <c r="M363" s="279"/>
      <c r="N363" s="280"/>
      <c r="O363" s="281"/>
      <c r="P363" s="281"/>
      <c r="Q363" s="281"/>
      <c r="R363" s="281"/>
      <c r="S363" s="281"/>
      <c r="T363" s="28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149</v>
      </c>
      <c r="AU363" s="17" t="s">
        <v>89</v>
      </c>
    </row>
    <row r="364" s="2" customFormat="1" ht="6.96" customHeight="1">
      <c r="A364" s="38"/>
      <c r="B364" s="66"/>
      <c r="C364" s="67"/>
      <c r="D364" s="67"/>
      <c r="E364" s="67"/>
      <c r="F364" s="67"/>
      <c r="G364" s="67"/>
      <c r="H364" s="67"/>
      <c r="I364" s="67"/>
      <c r="J364" s="67"/>
      <c r="K364" s="67"/>
      <c r="L364" s="44"/>
      <c r="M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</row>
  </sheetData>
  <sheetProtection sheet="1" autoFilter="0" formatColumns="0" formatRows="0" objects="1" scenarios="1" spinCount="100000" saltValue="pO2Ji0qhcLITnOGQj18pfwRxvmlbW+FXMO9E4Mqi9tLk5lucKCZbcvw4FDwpSlqzSBr+EGuq4lUbJxcT9O/nRA==" hashValue="JUlsCiyimMa8Uu4nFF973318vgBr4kF/Z+d6SEGjrOa1K0Ke577BGCM0g6zbg92bO16QfkSJBYR66jEGzVzlnA==" algorithmName="SHA-512" password="CC35"/>
  <autoFilter ref="C124:K36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1_01/114203101"/>
    <hyperlink ref="F135" r:id="rId2" display="https://podminky.urs.cz/item/CS_URS_2021_01/121151123"/>
    <hyperlink ref="F139" r:id="rId3" display="https://podminky.urs.cz/item/CS_URS_2021_01/121151125"/>
    <hyperlink ref="F152" r:id="rId4" display="https://podminky.urs.cz/item/CS_URS_2021_01/122251102"/>
    <hyperlink ref="F156" r:id="rId5" display="https://podminky.urs.cz/item/CS_URS_2021_01/124253102"/>
    <hyperlink ref="F168" r:id="rId6" display="https://podminky.urs.cz/item/CS_URS_2021_01/162351103"/>
    <hyperlink ref="F172" r:id="rId7" display="https://podminky.urs.cz/item/CS_URS_2021_01/162351104"/>
    <hyperlink ref="F178" r:id="rId8" display="https://podminky.urs.cz/item/CS_URS_2021_01/162751117"/>
    <hyperlink ref="F182" r:id="rId9" display="https://podminky.urs.cz/item/CS_URS_2021_01/167151111"/>
    <hyperlink ref="F189" r:id="rId10" display="https://podminky.urs.cz/item/CS_URS_2021_01/171151103"/>
    <hyperlink ref="F198" r:id="rId11" display="https://podminky.urs.cz/item/CS_URS_2021_01/174151101"/>
    <hyperlink ref="F204" r:id="rId12" display="https://podminky.urs.cz/item/CS_URS_2021_01/181351113"/>
    <hyperlink ref="F208" r:id="rId13" display="https://podminky.urs.cz/item/CS_URS_2021_01/181351115"/>
    <hyperlink ref="F214" r:id="rId14" display="https://podminky.urs.cz/item/CS_URS_2021_01/181451121"/>
    <hyperlink ref="F223" r:id="rId15" display="https://podminky.urs.cz/item/CS_URS_2021_01/181451122"/>
    <hyperlink ref="F229" r:id="rId16" display="https://podminky.urs.cz/item/CS_URS_2021_01/181951111"/>
    <hyperlink ref="F242" r:id="rId17" display="https://podminky.urs.cz/item/CS_URS_2021_01/181951112"/>
    <hyperlink ref="F252" r:id="rId18" display="https://podminky.urs.cz/item/CS_URS_2021_01/182151111"/>
    <hyperlink ref="F264" r:id="rId19" display="https://podminky.urs.cz/item/CS_URS_2021_01/182251101"/>
    <hyperlink ref="F271" r:id="rId20" display="https://podminky.urs.cz/item/CS_URS_2021_01/182351135"/>
    <hyperlink ref="F274" r:id="rId21" display="https://podminky.urs.cz/item/CS_URS_2021_01/183403152"/>
    <hyperlink ref="F279" r:id="rId22" display="https://podminky.urs.cz/item/CS_URS_2021_01/212752402"/>
    <hyperlink ref="F283" r:id="rId23" display="https://podminky.urs.cz/item/CS_URS_2021_01/214500211"/>
    <hyperlink ref="F291" r:id="rId24" display="https://podminky.urs.cz/item/CS_URS_2021_01/348951240"/>
    <hyperlink ref="F296" r:id="rId25" display="https://podminky.urs.cz/item/CS_URS_2021_01/461211711"/>
    <hyperlink ref="F301" r:id="rId26" display="https://podminky.urs.cz/item/CS_URS_2021_01/462512270"/>
    <hyperlink ref="F305" r:id="rId27" display="https://podminky.urs.cz/item/CS_URS_2021_01/463211151"/>
    <hyperlink ref="F311" r:id="rId28" display="https://podminky.urs.cz/item/CS_URS_2021_01/810441811"/>
    <hyperlink ref="F315" r:id="rId29" display="https://podminky.urs.cz/item/CS_URS_2021_01/810491811"/>
    <hyperlink ref="F319" r:id="rId30" display="https://podminky.urs.cz/item/CS_URS_2021_01/830361811"/>
    <hyperlink ref="F330" r:id="rId31" display="https://podminky.urs.cz/item/CS_URS_2021_01/919726123"/>
    <hyperlink ref="F337" r:id="rId32" display="https://podminky.urs.cz/item/CS_URS_2021_01/938907141"/>
    <hyperlink ref="F350" r:id="rId33" display="https://podminky.urs.cz/item/CS_URS_2021_01/997013631"/>
    <hyperlink ref="F353" r:id="rId34" display="https://podminky.urs.cz/item/CS_URS_2021_01/997321511"/>
    <hyperlink ref="F356" r:id="rId35" display="https://podminky.urs.cz/item/CS_URS_2021_01/997321519"/>
    <hyperlink ref="F359" r:id="rId36" display="https://podminky.urs.cz/item/CS_URS_2021_01/997321611"/>
    <hyperlink ref="F363" r:id="rId37" display="https://podminky.urs.cz/item/CS_URS_2021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108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Revitalizace Rudoltičky a přítoků aktualizace 02/2023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470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25. 10. 2023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ROUND((SUM(BE126:BE420)),  2)</f>
        <v>0</v>
      </c>
      <c r="G33" s="38"/>
      <c r="H33" s="38"/>
      <c r="I33" s="155">
        <v>0.20999999999999999</v>
      </c>
      <c r="J33" s="154">
        <f>ROUND(((SUM(BE126:BE420))*I33),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ROUND((SUM(BF126:BF420)),  2)</f>
        <v>0</v>
      </c>
      <c r="G34" s="38"/>
      <c r="H34" s="38"/>
      <c r="I34" s="155">
        <v>0.14999999999999999</v>
      </c>
      <c r="J34" s="154">
        <f>ROUND(((SUM(BF126:BF420))*I34),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ROUND((SUM(BG126:BG420)),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ROUND((SUM(BH126:BH420)),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ROUND((SUM(BI126:BI420)),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Revitalizace Rudoltičky a přítoků aktualizace 02/2023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02 - Rudoltička ř.km 8,00-8,67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Ostrov u Lanškrouna</v>
      </c>
      <c r="G89" s="40"/>
      <c r="H89" s="40"/>
      <c r="I89" s="32" t="s">
        <v>22</v>
      </c>
      <c r="J89" s="79" t="str">
        <f>IF(J12="","",J12)</f>
        <v>25. 10. 2023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Ostrov</v>
      </c>
      <c r="G91" s="40"/>
      <c r="H91" s="40"/>
      <c r="I91" s="32" t="s">
        <v>32</v>
      </c>
      <c r="J91" s="36" t="str">
        <f>E21</f>
        <v>Envicons,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Envicons,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114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79"/>
      <c r="C97" s="180"/>
      <c r="D97" s="181" t="s">
        <v>116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117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5"/>
      <c r="C99" s="186"/>
      <c r="D99" s="187" t="s">
        <v>471</v>
      </c>
      <c r="E99" s="188"/>
      <c r="F99" s="188"/>
      <c r="G99" s="188"/>
      <c r="H99" s="188"/>
      <c r="I99" s="188"/>
      <c r="J99" s="189">
        <f>J281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119</v>
      </c>
      <c r="E100" s="188"/>
      <c r="F100" s="188"/>
      <c r="G100" s="188"/>
      <c r="H100" s="188"/>
      <c r="I100" s="188"/>
      <c r="J100" s="189">
        <f>J282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120</v>
      </c>
      <c r="E101" s="188"/>
      <c r="F101" s="188"/>
      <c r="G101" s="188"/>
      <c r="H101" s="188"/>
      <c r="I101" s="188"/>
      <c r="J101" s="189">
        <f>J316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472</v>
      </c>
      <c r="E102" s="188"/>
      <c r="F102" s="188"/>
      <c r="G102" s="188"/>
      <c r="H102" s="188"/>
      <c r="I102" s="188"/>
      <c r="J102" s="189">
        <f>J358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121</v>
      </c>
      <c r="E103" s="188"/>
      <c r="F103" s="188"/>
      <c r="G103" s="188"/>
      <c r="H103" s="188"/>
      <c r="I103" s="188"/>
      <c r="J103" s="189">
        <f>J369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122</v>
      </c>
      <c r="E104" s="188"/>
      <c r="F104" s="188"/>
      <c r="G104" s="188"/>
      <c r="H104" s="188"/>
      <c r="I104" s="188"/>
      <c r="J104" s="189">
        <f>J382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123</v>
      </c>
      <c r="E105" s="188"/>
      <c r="F105" s="188"/>
      <c r="G105" s="188"/>
      <c r="H105" s="188"/>
      <c r="I105" s="188"/>
      <c r="J105" s="189">
        <f>J408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124</v>
      </c>
      <c r="E106" s="188"/>
      <c r="F106" s="188"/>
      <c r="G106" s="188"/>
      <c r="H106" s="188"/>
      <c r="I106" s="188"/>
      <c r="J106" s="189">
        <f>J418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125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>Revitalizace Rudoltičky a přítoků aktualizace 02/2023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109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 02 - Rudoltička ř.km 8,00-8,67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Ostrov u Lanškrouna</v>
      </c>
      <c r="G120" s="40"/>
      <c r="H120" s="40"/>
      <c r="I120" s="32" t="s">
        <v>22</v>
      </c>
      <c r="J120" s="79" t="str">
        <f>IF(J12="","",J12)</f>
        <v>25. 10. 2023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>Obec Ostrov</v>
      </c>
      <c r="G122" s="40"/>
      <c r="H122" s="40"/>
      <c r="I122" s="32" t="s">
        <v>32</v>
      </c>
      <c r="J122" s="36" t="str">
        <f>E21</f>
        <v>Envicons,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30</v>
      </c>
      <c r="D123" s="40"/>
      <c r="E123" s="40"/>
      <c r="F123" s="27" t="str">
        <f>IF(E18="","",E18)</f>
        <v>Vyplň údaj</v>
      </c>
      <c r="G123" s="40"/>
      <c r="H123" s="40"/>
      <c r="I123" s="32" t="s">
        <v>37</v>
      </c>
      <c r="J123" s="36" t="str">
        <f>E24</f>
        <v>Envicons,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126</v>
      </c>
      <c r="D125" s="194" t="s">
        <v>64</v>
      </c>
      <c r="E125" s="194" t="s">
        <v>60</v>
      </c>
      <c r="F125" s="194" t="s">
        <v>61</v>
      </c>
      <c r="G125" s="194" t="s">
        <v>127</v>
      </c>
      <c r="H125" s="194" t="s">
        <v>128</v>
      </c>
      <c r="I125" s="194" t="s">
        <v>129</v>
      </c>
      <c r="J125" s="194" t="s">
        <v>113</v>
      </c>
      <c r="K125" s="195" t="s">
        <v>130</v>
      </c>
      <c r="L125" s="196"/>
      <c r="M125" s="100" t="s">
        <v>1</v>
      </c>
      <c r="N125" s="101" t="s">
        <v>43</v>
      </c>
      <c r="O125" s="101" t="s">
        <v>131</v>
      </c>
      <c r="P125" s="101" t="s">
        <v>132</v>
      </c>
      <c r="Q125" s="101" t="s">
        <v>133</v>
      </c>
      <c r="R125" s="101" t="s">
        <v>134</v>
      </c>
      <c r="S125" s="101" t="s">
        <v>135</v>
      </c>
      <c r="T125" s="102" t="s">
        <v>136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137</v>
      </c>
      <c r="D126" s="40"/>
      <c r="E126" s="40"/>
      <c r="F126" s="40"/>
      <c r="G126" s="40"/>
      <c r="H126" s="40"/>
      <c r="I126" s="40"/>
      <c r="J126" s="197">
        <f>BK126</f>
        <v>0</v>
      </c>
      <c r="K126" s="40"/>
      <c r="L126" s="44"/>
      <c r="M126" s="103"/>
      <c r="N126" s="198"/>
      <c r="O126" s="104"/>
      <c r="P126" s="199">
        <f>P127</f>
        <v>0</v>
      </c>
      <c r="Q126" s="104"/>
      <c r="R126" s="199">
        <f>R127</f>
        <v>455.60031351999993</v>
      </c>
      <c r="S126" s="104"/>
      <c r="T126" s="200">
        <f>T127</f>
        <v>48.167999999999999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78</v>
      </c>
      <c r="AU126" s="17" t="s">
        <v>115</v>
      </c>
      <c r="BK126" s="201">
        <f>BK127</f>
        <v>0</v>
      </c>
    </row>
    <row r="127" s="12" customFormat="1" ht="25.92" customHeight="1">
      <c r="A127" s="12"/>
      <c r="B127" s="202"/>
      <c r="C127" s="203"/>
      <c r="D127" s="204" t="s">
        <v>78</v>
      </c>
      <c r="E127" s="205" t="s">
        <v>138</v>
      </c>
      <c r="F127" s="205" t="s">
        <v>139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P128+P282+P316+P358+P369+P382+P408+P418</f>
        <v>0</v>
      </c>
      <c r="Q127" s="210"/>
      <c r="R127" s="211">
        <f>R128+R282+R316+R358+R369+R382+R408+R418</f>
        <v>455.60031351999993</v>
      </c>
      <c r="S127" s="210"/>
      <c r="T127" s="212">
        <f>T128+T282+T316+T358+T369+T382+T408+T418</f>
        <v>48.167999999999999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87</v>
      </c>
      <c r="AT127" s="214" t="s">
        <v>78</v>
      </c>
      <c r="AU127" s="214" t="s">
        <v>79</v>
      </c>
      <c r="AY127" s="213" t="s">
        <v>140</v>
      </c>
      <c r="BK127" s="215">
        <f>BK128+BK282+BK316+BK358+BK369+BK382+BK408+BK418</f>
        <v>0</v>
      </c>
    </row>
    <row r="128" s="12" customFormat="1" ht="22.8" customHeight="1">
      <c r="A128" s="12"/>
      <c r="B128" s="202"/>
      <c r="C128" s="203"/>
      <c r="D128" s="204" t="s">
        <v>78</v>
      </c>
      <c r="E128" s="216" t="s">
        <v>87</v>
      </c>
      <c r="F128" s="216" t="s">
        <v>141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SUM(P129:P281)</f>
        <v>0</v>
      </c>
      <c r="Q128" s="210"/>
      <c r="R128" s="211">
        <f>SUM(R129:R281)</f>
        <v>73.715981599999992</v>
      </c>
      <c r="S128" s="210"/>
      <c r="T128" s="212">
        <f>SUM(T129:T281)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87</v>
      </c>
      <c r="AT128" s="214" t="s">
        <v>78</v>
      </c>
      <c r="AU128" s="214" t="s">
        <v>87</v>
      </c>
      <c r="AY128" s="213" t="s">
        <v>140</v>
      </c>
      <c r="BK128" s="215">
        <f>SUM(BK129:BK281)</f>
        <v>0</v>
      </c>
    </row>
    <row r="129" s="2" customFormat="1" ht="24.15" customHeight="1">
      <c r="A129" s="38"/>
      <c r="B129" s="39"/>
      <c r="C129" s="218" t="s">
        <v>87</v>
      </c>
      <c r="D129" s="218" t="s">
        <v>142</v>
      </c>
      <c r="E129" s="219" t="s">
        <v>156</v>
      </c>
      <c r="F129" s="220" t="s">
        <v>157</v>
      </c>
      <c r="G129" s="221" t="s">
        <v>158</v>
      </c>
      <c r="H129" s="222">
        <v>4867</v>
      </c>
      <c r="I129" s="223"/>
      <c r="J129" s="224">
        <f>ROUND(I129*H129,2)</f>
        <v>0</v>
      </c>
      <c r="K129" s="220" t="s">
        <v>146</v>
      </c>
      <c r="L129" s="44"/>
      <c r="M129" s="225" t="s">
        <v>1</v>
      </c>
      <c r="N129" s="226" t="s">
        <v>44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147</v>
      </c>
      <c r="AT129" s="229" t="s">
        <v>142</v>
      </c>
      <c r="AU129" s="229" t="s">
        <v>89</v>
      </c>
      <c r="AY129" s="17" t="s">
        <v>140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87</v>
      </c>
      <c r="BK129" s="230">
        <f>ROUND(I129*H129,2)</f>
        <v>0</v>
      </c>
      <c r="BL129" s="17" t="s">
        <v>147</v>
      </c>
      <c r="BM129" s="229" t="s">
        <v>473</v>
      </c>
    </row>
    <row r="130" s="2" customFormat="1">
      <c r="A130" s="38"/>
      <c r="B130" s="39"/>
      <c r="C130" s="40"/>
      <c r="D130" s="231" t="s">
        <v>149</v>
      </c>
      <c r="E130" s="40"/>
      <c r="F130" s="232" t="s">
        <v>160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149</v>
      </c>
      <c r="AU130" s="17" t="s">
        <v>89</v>
      </c>
    </row>
    <row r="131" s="13" customFormat="1">
      <c r="A131" s="13"/>
      <c r="B131" s="236"/>
      <c r="C131" s="237"/>
      <c r="D131" s="238" t="s">
        <v>151</v>
      </c>
      <c r="E131" s="239" t="s">
        <v>1</v>
      </c>
      <c r="F131" s="240" t="s">
        <v>152</v>
      </c>
      <c r="G131" s="237"/>
      <c r="H131" s="239" t="s">
        <v>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151</v>
      </c>
      <c r="AU131" s="246" t="s">
        <v>89</v>
      </c>
      <c r="AV131" s="13" t="s">
        <v>87</v>
      </c>
      <c r="AW131" s="13" t="s">
        <v>36</v>
      </c>
      <c r="AX131" s="13" t="s">
        <v>79</v>
      </c>
      <c r="AY131" s="246" t="s">
        <v>140</v>
      </c>
    </row>
    <row r="132" s="14" customFormat="1">
      <c r="A132" s="14"/>
      <c r="B132" s="247"/>
      <c r="C132" s="248"/>
      <c r="D132" s="238" t="s">
        <v>151</v>
      </c>
      <c r="E132" s="249" t="s">
        <v>1</v>
      </c>
      <c r="F132" s="250" t="s">
        <v>474</v>
      </c>
      <c r="G132" s="248"/>
      <c r="H132" s="251">
        <v>4867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151</v>
      </c>
      <c r="AU132" s="257" t="s">
        <v>89</v>
      </c>
      <c r="AV132" s="14" t="s">
        <v>89</v>
      </c>
      <c r="AW132" s="14" t="s">
        <v>36</v>
      </c>
      <c r="AX132" s="14" t="s">
        <v>87</v>
      </c>
      <c r="AY132" s="257" t="s">
        <v>140</v>
      </c>
    </row>
    <row r="133" s="2" customFormat="1" ht="24.15" customHeight="1">
      <c r="A133" s="38"/>
      <c r="B133" s="39"/>
      <c r="C133" s="218" t="s">
        <v>89</v>
      </c>
      <c r="D133" s="218" t="s">
        <v>142</v>
      </c>
      <c r="E133" s="219" t="s">
        <v>164</v>
      </c>
      <c r="F133" s="220" t="s">
        <v>165</v>
      </c>
      <c r="G133" s="221" t="s">
        <v>158</v>
      </c>
      <c r="H133" s="222">
        <v>4091.6999999999998</v>
      </c>
      <c r="I133" s="223"/>
      <c r="J133" s="224">
        <f>ROUND(I133*H133,2)</f>
        <v>0</v>
      </c>
      <c r="K133" s="220" t="s">
        <v>146</v>
      </c>
      <c r="L133" s="44"/>
      <c r="M133" s="225" t="s">
        <v>1</v>
      </c>
      <c r="N133" s="226" t="s">
        <v>44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147</v>
      </c>
      <c r="AT133" s="229" t="s">
        <v>142</v>
      </c>
      <c r="AU133" s="229" t="s">
        <v>89</v>
      </c>
      <c r="AY133" s="17" t="s">
        <v>140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87</v>
      </c>
      <c r="BK133" s="230">
        <f>ROUND(I133*H133,2)</f>
        <v>0</v>
      </c>
      <c r="BL133" s="17" t="s">
        <v>147</v>
      </c>
      <c r="BM133" s="229" t="s">
        <v>475</v>
      </c>
    </row>
    <row r="134" s="2" customFormat="1">
      <c r="A134" s="38"/>
      <c r="B134" s="39"/>
      <c r="C134" s="40"/>
      <c r="D134" s="231" t="s">
        <v>149</v>
      </c>
      <c r="E134" s="40"/>
      <c r="F134" s="232" t="s">
        <v>167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149</v>
      </c>
      <c r="AU134" s="17" t="s">
        <v>89</v>
      </c>
    </row>
    <row r="135" s="13" customFormat="1">
      <c r="A135" s="13"/>
      <c r="B135" s="236"/>
      <c r="C135" s="237"/>
      <c r="D135" s="238" t="s">
        <v>151</v>
      </c>
      <c r="E135" s="239" t="s">
        <v>1</v>
      </c>
      <c r="F135" s="240" t="s">
        <v>152</v>
      </c>
      <c r="G135" s="237"/>
      <c r="H135" s="239" t="s">
        <v>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151</v>
      </c>
      <c r="AU135" s="246" t="s">
        <v>89</v>
      </c>
      <c r="AV135" s="13" t="s">
        <v>87</v>
      </c>
      <c r="AW135" s="13" t="s">
        <v>36</v>
      </c>
      <c r="AX135" s="13" t="s">
        <v>79</v>
      </c>
      <c r="AY135" s="246" t="s">
        <v>140</v>
      </c>
    </row>
    <row r="136" s="14" customFormat="1">
      <c r="A136" s="14"/>
      <c r="B136" s="247"/>
      <c r="C136" s="248"/>
      <c r="D136" s="238" t="s">
        <v>151</v>
      </c>
      <c r="E136" s="249" t="s">
        <v>1</v>
      </c>
      <c r="F136" s="250" t="s">
        <v>476</v>
      </c>
      <c r="G136" s="248"/>
      <c r="H136" s="251">
        <v>1793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151</v>
      </c>
      <c r="AU136" s="257" t="s">
        <v>89</v>
      </c>
      <c r="AV136" s="14" t="s">
        <v>89</v>
      </c>
      <c r="AW136" s="14" t="s">
        <v>36</v>
      </c>
      <c r="AX136" s="14" t="s">
        <v>79</v>
      </c>
      <c r="AY136" s="257" t="s">
        <v>140</v>
      </c>
    </row>
    <row r="137" s="14" customFormat="1">
      <c r="A137" s="14"/>
      <c r="B137" s="247"/>
      <c r="C137" s="248"/>
      <c r="D137" s="238" t="s">
        <v>151</v>
      </c>
      <c r="E137" s="249" t="s">
        <v>1</v>
      </c>
      <c r="F137" s="250" t="s">
        <v>477</v>
      </c>
      <c r="G137" s="248"/>
      <c r="H137" s="251">
        <v>538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151</v>
      </c>
      <c r="AU137" s="257" t="s">
        <v>89</v>
      </c>
      <c r="AV137" s="14" t="s">
        <v>89</v>
      </c>
      <c r="AW137" s="14" t="s">
        <v>36</v>
      </c>
      <c r="AX137" s="14" t="s">
        <v>79</v>
      </c>
      <c r="AY137" s="257" t="s">
        <v>140</v>
      </c>
    </row>
    <row r="138" s="14" customFormat="1">
      <c r="A138" s="14"/>
      <c r="B138" s="247"/>
      <c r="C138" s="248"/>
      <c r="D138" s="238" t="s">
        <v>151</v>
      </c>
      <c r="E138" s="249" t="s">
        <v>1</v>
      </c>
      <c r="F138" s="250" t="s">
        <v>478</v>
      </c>
      <c r="G138" s="248"/>
      <c r="H138" s="251">
        <v>122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151</v>
      </c>
      <c r="AU138" s="257" t="s">
        <v>89</v>
      </c>
      <c r="AV138" s="14" t="s">
        <v>89</v>
      </c>
      <c r="AW138" s="14" t="s">
        <v>36</v>
      </c>
      <c r="AX138" s="14" t="s">
        <v>79</v>
      </c>
      <c r="AY138" s="257" t="s">
        <v>140</v>
      </c>
    </row>
    <row r="139" s="14" customFormat="1">
      <c r="A139" s="14"/>
      <c r="B139" s="247"/>
      <c r="C139" s="248"/>
      <c r="D139" s="238" t="s">
        <v>151</v>
      </c>
      <c r="E139" s="249" t="s">
        <v>1</v>
      </c>
      <c r="F139" s="250" t="s">
        <v>479</v>
      </c>
      <c r="G139" s="248"/>
      <c r="H139" s="251">
        <v>355.69999999999999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151</v>
      </c>
      <c r="AU139" s="257" t="s">
        <v>89</v>
      </c>
      <c r="AV139" s="14" t="s">
        <v>89</v>
      </c>
      <c r="AW139" s="14" t="s">
        <v>36</v>
      </c>
      <c r="AX139" s="14" t="s">
        <v>79</v>
      </c>
      <c r="AY139" s="257" t="s">
        <v>140</v>
      </c>
    </row>
    <row r="140" s="14" customFormat="1">
      <c r="A140" s="14"/>
      <c r="B140" s="247"/>
      <c r="C140" s="248"/>
      <c r="D140" s="238" t="s">
        <v>151</v>
      </c>
      <c r="E140" s="249" t="s">
        <v>1</v>
      </c>
      <c r="F140" s="250" t="s">
        <v>480</v>
      </c>
      <c r="G140" s="248"/>
      <c r="H140" s="251">
        <v>174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151</v>
      </c>
      <c r="AU140" s="257" t="s">
        <v>89</v>
      </c>
      <c r="AV140" s="14" t="s">
        <v>89</v>
      </c>
      <c r="AW140" s="14" t="s">
        <v>36</v>
      </c>
      <c r="AX140" s="14" t="s">
        <v>79</v>
      </c>
      <c r="AY140" s="257" t="s">
        <v>140</v>
      </c>
    </row>
    <row r="141" s="14" customFormat="1">
      <c r="A141" s="14"/>
      <c r="B141" s="247"/>
      <c r="C141" s="248"/>
      <c r="D141" s="238" t="s">
        <v>151</v>
      </c>
      <c r="E141" s="249" t="s">
        <v>1</v>
      </c>
      <c r="F141" s="250" t="s">
        <v>481</v>
      </c>
      <c r="G141" s="248"/>
      <c r="H141" s="251">
        <v>259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151</v>
      </c>
      <c r="AU141" s="257" t="s">
        <v>89</v>
      </c>
      <c r="AV141" s="14" t="s">
        <v>89</v>
      </c>
      <c r="AW141" s="14" t="s">
        <v>36</v>
      </c>
      <c r="AX141" s="14" t="s">
        <v>79</v>
      </c>
      <c r="AY141" s="257" t="s">
        <v>140</v>
      </c>
    </row>
    <row r="142" s="14" customFormat="1">
      <c r="A142" s="14"/>
      <c r="B142" s="247"/>
      <c r="C142" s="248"/>
      <c r="D142" s="238" t="s">
        <v>151</v>
      </c>
      <c r="E142" s="249" t="s">
        <v>1</v>
      </c>
      <c r="F142" s="250" t="s">
        <v>482</v>
      </c>
      <c r="G142" s="248"/>
      <c r="H142" s="251">
        <v>850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151</v>
      </c>
      <c r="AU142" s="257" t="s">
        <v>89</v>
      </c>
      <c r="AV142" s="14" t="s">
        <v>89</v>
      </c>
      <c r="AW142" s="14" t="s">
        <v>36</v>
      </c>
      <c r="AX142" s="14" t="s">
        <v>79</v>
      </c>
      <c r="AY142" s="257" t="s">
        <v>140</v>
      </c>
    </row>
    <row r="143" s="15" customFormat="1">
      <c r="A143" s="15"/>
      <c r="B143" s="258"/>
      <c r="C143" s="259"/>
      <c r="D143" s="238" t="s">
        <v>151</v>
      </c>
      <c r="E143" s="260" t="s">
        <v>1</v>
      </c>
      <c r="F143" s="261" t="s">
        <v>155</v>
      </c>
      <c r="G143" s="259"/>
      <c r="H143" s="262">
        <v>4091.6999999999998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151</v>
      </c>
      <c r="AU143" s="268" t="s">
        <v>89</v>
      </c>
      <c r="AV143" s="15" t="s">
        <v>147</v>
      </c>
      <c r="AW143" s="15" t="s">
        <v>36</v>
      </c>
      <c r="AX143" s="15" t="s">
        <v>87</v>
      </c>
      <c r="AY143" s="268" t="s">
        <v>140</v>
      </c>
    </row>
    <row r="144" s="2" customFormat="1" ht="33" customHeight="1">
      <c r="A144" s="38"/>
      <c r="B144" s="39"/>
      <c r="C144" s="218" t="s">
        <v>163</v>
      </c>
      <c r="D144" s="218" t="s">
        <v>142</v>
      </c>
      <c r="E144" s="219" t="s">
        <v>183</v>
      </c>
      <c r="F144" s="220" t="s">
        <v>184</v>
      </c>
      <c r="G144" s="221" t="s">
        <v>145</v>
      </c>
      <c r="H144" s="222">
        <v>1726</v>
      </c>
      <c r="I144" s="223"/>
      <c r="J144" s="224">
        <f>ROUND(I144*H144,2)</f>
        <v>0</v>
      </c>
      <c r="K144" s="220" t="s">
        <v>146</v>
      </c>
      <c r="L144" s="44"/>
      <c r="M144" s="225" t="s">
        <v>1</v>
      </c>
      <c r="N144" s="226" t="s">
        <v>44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147</v>
      </c>
      <c r="AT144" s="229" t="s">
        <v>142</v>
      </c>
      <c r="AU144" s="229" t="s">
        <v>89</v>
      </c>
      <c r="AY144" s="17" t="s">
        <v>140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87</v>
      </c>
      <c r="BK144" s="230">
        <f>ROUND(I144*H144,2)</f>
        <v>0</v>
      </c>
      <c r="BL144" s="17" t="s">
        <v>147</v>
      </c>
      <c r="BM144" s="229" t="s">
        <v>483</v>
      </c>
    </row>
    <row r="145" s="2" customFormat="1">
      <c r="A145" s="38"/>
      <c r="B145" s="39"/>
      <c r="C145" s="40"/>
      <c r="D145" s="231" t="s">
        <v>149</v>
      </c>
      <c r="E145" s="40"/>
      <c r="F145" s="232" t="s">
        <v>186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149</v>
      </c>
      <c r="AU145" s="17" t="s">
        <v>89</v>
      </c>
    </row>
    <row r="146" s="13" customFormat="1">
      <c r="A146" s="13"/>
      <c r="B146" s="236"/>
      <c r="C146" s="237"/>
      <c r="D146" s="238" t="s">
        <v>151</v>
      </c>
      <c r="E146" s="239" t="s">
        <v>1</v>
      </c>
      <c r="F146" s="240" t="s">
        <v>152</v>
      </c>
      <c r="G146" s="237"/>
      <c r="H146" s="239" t="s">
        <v>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151</v>
      </c>
      <c r="AU146" s="246" t="s">
        <v>89</v>
      </c>
      <c r="AV146" s="13" t="s">
        <v>87</v>
      </c>
      <c r="AW146" s="13" t="s">
        <v>36</v>
      </c>
      <c r="AX146" s="13" t="s">
        <v>79</v>
      </c>
      <c r="AY146" s="246" t="s">
        <v>140</v>
      </c>
    </row>
    <row r="147" s="14" customFormat="1">
      <c r="A147" s="14"/>
      <c r="B147" s="247"/>
      <c r="C147" s="248"/>
      <c r="D147" s="238" t="s">
        <v>151</v>
      </c>
      <c r="E147" s="249" t="s">
        <v>1</v>
      </c>
      <c r="F147" s="250" t="s">
        <v>484</v>
      </c>
      <c r="G147" s="248"/>
      <c r="H147" s="251">
        <v>1029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151</v>
      </c>
      <c r="AU147" s="257" t="s">
        <v>89</v>
      </c>
      <c r="AV147" s="14" t="s">
        <v>89</v>
      </c>
      <c r="AW147" s="14" t="s">
        <v>36</v>
      </c>
      <c r="AX147" s="14" t="s">
        <v>79</v>
      </c>
      <c r="AY147" s="257" t="s">
        <v>140</v>
      </c>
    </row>
    <row r="148" s="14" customFormat="1">
      <c r="A148" s="14"/>
      <c r="B148" s="247"/>
      <c r="C148" s="248"/>
      <c r="D148" s="238" t="s">
        <v>151</v>
      </c>
      <c r="E148" s="249" t="s">
        <v>1</v>
      </c>
      <c r="F148" s="250" t="s">
        <v>485</v>
      </c>
      <c r="G148" s="248"/>
      <c r="H148" s="251">
        <v>153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151</v>
      </c>
      <c r="AU148" s="257" t="s">
        <v>89</v>
      </c>
      <c r="AV148" s="14" t="s">
        <v>89</v>
      </c>
      <c r="AW148" s="14" t="s">
        <v>36</v>
      </c>
      <c r="AX148" s="14" t="s">
        <v>79</v>
      </c>
      <c r="AY148" s="257" t="s">
        <v>140</v>
      </c>
    </row>
    <row r="149" s="14" customFormat="1">
      <c r="A149" s="14"/>
      <c r="B149" s="247"/>
      <c r="C149" s="248"/>
      <c r="D149" s="238" t="s">
        <v>151</v>
      </c>
      <c r="E149" s="249" t="s">
        <v>1</v>
      </c>
      <c r="F149" s="250" t="s">
        <v>486</v>
      </c>
      <c r="G149" s="248"/>
      <c r="H149" s="251">
        <v>20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151</v>
      </c>
      <c r="AU149" s="257" t="s">
        <v>89</v>
      </c>
      <c r="AV149" s="14" t="s">
        <v>89</v>
      </c>
      <c r="AW149" s="14" t="s">
        <v>36</v>
      </c>
      <c r="AX149" s="14" t="s">
        <v>79</v>
      </c>
      <c r="AY149" s="257" t="s">
        <v>140</v>
      </c>
    </row>
    <row r="150" s="14" customFormat="1">
      <c r="A150" s="14"/>
      <c r="B150" s="247"/>
      <c r="C150" s="248"/>
      <c r="D150" s="238" t="s">
        <v>151</v>
      </c>
      <c r="E150" s="249" t="s">
        <v>1</v>
      </c>
      <c r="F150" s="250" t="s">
        <v>487</v>
      </c>
      <c r="G150" s="248"/>
      <c r="H150" s="251">
        <v>187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151</v>
      </c>
      <c r="AU150" s="257" t="s">
        <v>89</v>
      </c>
      <c r="AV150" s="14" t="s">
        <v>89</v>
      </c>
      <c r="AW150" s="14" t="s">
        <v>36</v>
      </c>
      <c r="AX150" s="14" t="s">
        <v>79</v>
      </c>
      <c r="AY150" s="257" t="s">
        <v>140</v>
      </c>
    </row>
    <row r="151" s="14" customFormat="1">
      <c r="A151" s="14"/>
      <c r="B151" s="247"/>
      <c r="C151" s="248"/>
      <c r="D151" s="238" t="s">
        <v>151</v>
      </c>
      <c r="E151" s="249" t="s">
        <v>1</v>
      </c>
      <c r="F151" s="250" t="s">
        <v>488</v>
      </c>
      <c r="G151" s="248"/>
      <c r="H151" s="251">
        <v>54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151</v>
      </c>
      <c r="AU151" s="257" t="s">
        <v>89</v>
      </c>
      <c r="AV151" s="14" t="s">
        <v>89</v>
      </c>
      <c r="AW151" s="14" t="s">
        <v>36</v>
      </c>
      <c r="AX151" s="14" t="s">
        <v>79</v>
      </c>
      <c r="AY151" s="257" t="s">
        <v>140</v>
      </c>
    </row>
    <row r="152" s="14" customFormat="1">
      <c r="A152" s="14"/>
      <c r="B152" s="247"/>
      <c r="C152" s="248"/>
      <c r="D152" s="238" t="s">
        <v>151</v>
      </c>
      <c r="E152" s="249" t="s">
        <v>1</v>
      </c>
      <c r="F152" s="250" t="s">
        <v>489</v>
      </c>
      <c r="G152" s="248"/>
      <c r="H152" s="251">
        <v>68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151</v>
      </c>
      <c r="AU152" s="257" t="s">
        <v>89</v>
      </c>
      <c r="AV152" s="14" t="s">
        <v>89</v>
      </c>
      <c r="AW152" s="14" t="s">
        <v>36</v>
      </c>
      <c r="AX152" s="14" t="s">
        <v>79</v>
      </c>
      <c r="AY152" s="257" t="s">
        <v>140</v>
      </c>
    </row>
    <row r="153" s="14" customFormat="1">
      <c r="A153" s="14"/>
      <c r="B153" s="247"/>
      <c r="C153" s="248"/>
      <c r="D153" s="238" t="s">
        <v>151</v>
      </c>
      <c r="E153" s="249" t="s">
        <v>1</v>
      </c>
      <c r="F153" s="250" t="s">
        <v>490</v>
      </c>
      <c r="G153" s="248"/>
      <c r="H153" s="251">
        <v>215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151</v>
      </c>
      <c r="AU153" s="257" t="s">
        <v>89</v>
      </c>
      <c r="AV153" s="14" t="s">
        <v>89</v>
      </c>
      <c r="AW153" s="14" t="s">
        <v>36</v>
      </c>
      <c r="AX153" s="14" t="s">
        <v>79</v>
      </c>
      <c r="AY153" s="257" t="s">
        <v>140</v>
      </c>
    </row>
    <row r="154" s="15" customFormat="1">
      <c r="A154" s="15"/>
      <c r="B154" s="258"/>
      <c r="C154" s="259"/>
      <c r="D154" s="238" t="s">
        <v>151</v>
      </c>
      <c r="E154" s="260" t="s">
        <v>1</v>
      </c>
      <c r="F154" s="261" t="s">
        <v>155</v>
      </c>
      <c r="G154" s="259"/>
      <c r="H154" s="262">
        <v>1726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8" t="s">
        <v>151</v>
      </c>
      <c r="AU154" s="268" t="s">
        <v>89</v>
      </c>
      <c r="AV154" s="15" t="s">
        <v>147</v>
      </c>
      <c r="AW154" s="15" t="s">
        <v>36</v>
      </c>
      <c r="AX154" s="15" t="s">
        <v>87</v>
      </c>
      <c r="AY154" s="268" t="s">
        <v>140</v>
      </c>
    </row>
    <row r="155" s="2" customFormat="1" ht="24.15" customHeight="1">
      <c r="A155" s="38"/>
      <c r="B155" s="39"/>
      <c r="C155" s="218" t="s">
        <v>147</v>
      </c>
      <c r="D155" s="218" t="s">
        <v>142</v>
      </c>
      <c r="E155" s="219" t="s">
        <v>491</v>
      </c>
      <c r="F155" s="220" t="s">
        <v>492</v>
      </c>
      <c r="G155" s="221" t="s">
        <v>145</v>
      </c>
      <c r="H155" s="222">
        <v>174</v>
      </c>
      <c r="I155" s="223"/>
      <c r="J155" s="224">
        <f>ROUND(I155*H155,2)</f>
        <v>0</v>
      </c>
      <c r="K155" s="220" t="s">
        <v>146</v>
      </c>
      <c r="L155" s="44"/>
      <c r="M155" s="225" t="s">
        <v>1</v>
      </c>
      <c r="N155" s="226" t="s">
        <v>44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147</v>
      </c>
      <c r="AT155" s="229" t="s">
        <v>142</v>
      </c>
      <c r="AU155" s="229" t="s">
        <v>89</v>
      </c>
      <c r="AY155" s="17" t="s">
        <v>140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87</v>
      </c>
      <c r="BK155" s="230">
        <f>ROUND(I155*H155,2)</f>
        <v>0</v>
      </c>
      <c r="BL155" s="17" t="s">
        <v>147</v>
      </c>
      <c r="BM155" s="229" t="s">
        <v>493</v>
      </c>
    </row>
    <row r="156" s="2" customFormat="1">
      <c r="A156" s="38"/>
      <c r="B156" s="39"/>
      <c r="C156" s="40"/>
      <c r="D156" s="231" t="s">
        <v>149</v>
      </c>
      <c r="E156" s="40"/>
      <c r="F156" s="232" t="s">
        <v>494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149</v>
      </c>
      <c r="AU156" s="17" t="s">
        <v>89</v>
      </c>
    </row>
    <row r="157" s="13" customFormat="1">
      <c r="A157" s="13"/>
      <c r="B157" s="236"/>
      <c r="C157" s="237"/>
      <c r="D157" s="238" t="s">
        <v>151</v>
      </c>
      <c r="E157" s="239" t="s">
        <v>1</v>
      </c>
      <c r="F157" s="240" t="s">
        <v>152</v>
      </c>
      <c r="G157" s="237"/>
      <c r="H157" s="239" t="s">
        <v>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151</v>
      </c>
      <c r="AU157" s="246" t="s">
        <v>89</v>
      </c>
      <c r="AV157" s="13" t="s">
        <v>87</v>
      </c>
      <c r="AW157" s="13" t="s">
        <v>36</v>
      </c>
      <c r="AX157" s="13" t="s">
        <v>79</v>
      </c>
      <c r="AY157" s="246" t="s">
        <v>140</v>
      </c>
    </row>
    <row r="158" s="14" customFormat="1">
      <c r="A158" s="14"/>
      <c r="B158" s="247"/>
      <c r="C158" s="248"/>
      <c r="D158" s="238" t="s">
        <v>151</v>
      </c>
      <c r="E158" s="249" t="s">
        <v>1</v>
      </c>
      <c r="F158" s="250" t="s">
        <v>495</v>
      </c>
      <c r="G158" s="248"/>
      <c r="H158" s="251">
        <v>174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151</v>
      </c>
      <c r="AU158" s="257" t="s">
        <v>89</v>
      </c>
      <c r="AV158" s="14" t="s">
        <v>89</v>
      </c>
      <c r="AW158" s="14" t="s">
        <v>36</v>
      </c>
      <c r="AX158" s="14" t="s">
        <v>87</v>
      </c>
      <c r="AY158" s="257" t="s">
        <v>140</v>
      </c>
    </row>
    <row r="159" s="2" customFormat="1" ht="33" customHeight="1">
      <c r="A159" s="38"/>
      <c r="B159" s="39"/>
      <c r="C159" s="218" t="s">
        <v>182</v>
      </c>
      <c r="D159" s="218" t="s">
        <v>142</v>
      </c>
      <c r="E159" s="219" t="s">
        <v>196</v>
      </c>
      <c r="F159" s="220" t="s">
        <v>197</v>
      </c>
      <c r="G159" s="221" t="s">
        <v>145</v>
      </c>
      <c r="H159" s="222">
        <v>1830</v>
      </c>
      <c r="I159" s="223"/>
      <c r="J159" s="224">
        <f>ROUND(I159*H159,2)</f>
        <v>0</v>
      </c>
      <c r="K159" s="220" t="s">
        <v>146</v>
      </c>
      <c r="L159" s="44"/>
      <c r="M159" s="225" t="s">
        <v>1</v>
      </c>
      <c r="N159" s="226" t="s">
        <v>44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147</v>
      </c>
      <c r="AT159" s="229" t="s">
        <v>142</v>
      </c>
      <c r="AU159" s="229" t="s">
        <v>89</v>
      </c>
      <c r="AY159" s="17" t="s">
        <v>140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87</v>
      </c>
      <c r="BK159" s="230">
        <f>ROUND(I159*H159,2)</f>
        <v>0</v>
      </c>
      <c r="BL159" s="17" t="s">
        <v>147</v>
      </c>
      <c r="BM159" s="229" t="s">
        <v>496</v>
      </c>
    </row>
    <row r="160" s="2" customFormat="1">
      <c r="A160" s="38"/>
      <c r="B160" s="39"/>
      <c r="C160" s="40"/>
      <c r="D160" s="231" t="s">
        <v>149</v>
      </c>
      <c r="E160" s="40"/>
      <c r="F160" s="232" t="s">
        <v>199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149</v>
      </c>
      <c r="AU160" s="17" t="s">
        <v>89</v>
      </c>
    </row>
    <row r="161" s="13" customFormat="1">
      <c r="A161" s="13"/>
      <c r="B161" s="236"/>
      <c r="C161" s="237"/>
      <c r="D161" s="238" t="s">
        <v>151</v>
      </c>
      <c r="E161" s="239" t="s">
        <v>1</v>
      </c>
      <c r="F161" s="240" t="s">
        <v>152</v>
      </c>
      <c r="G161" s="237"/>
      <c r="H161" s="239" t="s">
        <v>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151</v>
      </c>
      <c r="AU161" s="246" t="s">
        <v>89</v>
      </c>
      <c r="AV161" s="13" t="s">
        <v>87</v>
      </c>
      <c r="AW161" s="13" t="s">
        <v>36</v>
      </c>
      <c r="AX161" s="13" t="s">
        <v>79</v>
      </c>
      <c r="AY161" s="246" t="s">
        <v>140</v>
      </c>
    </row>
    <row r="162" s="14" customFormat="1">
      <c r="A162" s="14"/>
      <c r="B162" s="247"/>
      <c r="C162" s="248"/>
      <c r="D162" s="238" t="s">
        <v>151</v>
      </c>
      <c r="E162" s="249" t="s">
        <v>1</v>
      </c>
      <c r="F162" s="250" t="s">
        <v>497</v>
      </c>
      <c r="G162" s="248"/>
      <c r="H162" s="251">
        <v>1830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151</v>
      </c>
      <c r="AU162" s="257" t="s">
        <v>89</v>
      </c>
      <c r="AV162" s="14" t="s">
        <v>89</v>
      </c>
      <c r="AW162" s="14" t="s">
        <v>36</v>
      </c>
      <c r="AX162" s="14" t="s">
        <v>87</v>
      </c>
      <c r="AY162" s="257" t="s">
        <v>140</v>
      </c>
    </row>
    <row r="163" s="2" customFormat="1" ht="33" customHeight="1">
      <c r="A163" s="38"/>
      <c r="B163" s="39"/>
      <c r="C163" s="218" t="s">
        <v>195</v>
      </c>
      <c r="D163" s="218" t="s">
        <v>142</v>
      </c>
      <c r="E163" s="219" t="s">
        <v>202</v>
      </c>
      <c r="F163" s="220" t="s">
        <v>203</v>
      </c>
      <c r="G163" s="221" t="s">
        <v>145</v>
      </c>
      <c r="H163" s="222">
        <v>256</v>
      </c>
      <c r="I163" s="223"/>
      <c r="J163" s="224">
        <f>ROUND(I163*H163,2)</f>
        <v>0</v>
      </c>
      <c r="K163" s="220" t="s">
        <v>146</v>
      </c>
      <c r="L163" s="44"/>
      <c r="M163" s="225" t="s">
        <v>1</v>
      </c>
      <c r="N163" s="226" t="s">
        <v>44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147</v>
      </c>
      <c r="AT163" s="229" t="s">
        <v>142</v>
      </c>
      <c r="AU163" s="229" t="s">
        <v>89</v>
      </c>
      <c r="AY163" s="17" t="s">
        <v>140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87</v>
      </c>
      <c r="BK163" s="230">
        <f>ROUND(I163*H163,2)</f>
        <v>0</v>
      </c>
      <c r="BL163" s="17" t="s">
        <v>147</v>
      </c>
      <c r="BM163" s="229" t="s">
        <v>498</v>
      </c>
    </row>
    <row r="164" s="2" customFormat="1">
      <c r="A164" s="38"/>
      <c r="B164" s="39"/>
      <c r="C164" s="40"/>
      <c r="D164" s="231" t="s">
        <v>149</v>
      </c>
      <c r="E164" s="40"/>
      <c r="F164" s="232" t="s">
        <v>205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149</v>
      </c>
      <c r="AU164" s="17" t="s">
        <v>89</v>
      </c>
    </row>
    <row r="165" s="13" customFormat="1">
      <c r="A165" s="13"/>
      <c r="B165" s="236"/>
      <c r="C165" s="237"/>
      <c r="D165" s="238" t="s">
        <v>151</v>
      </c>
      <c r="E165" s="239" t="s">
        <v>1</v>
      </c>
      <c r="F165" s="240" t="s">
        <v>152</v>
      </c>
      <c r="G165" s="237"/>
      <c r="H165" s="239" t="s">
        <v>1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151</v>
      </c>
      <c r="AU165" s="246" t="s">
        <v>89</v>
      </c>
      <c r="AV165" s="13" t="s">
        <v>87</v>
      </c>
      <c r="AW165" s="13" t="s">
        <v>36</v>
      </c>
      <c r="AX165" s="13" t="s">
        <v>79</v>
      </c>
      <c r="AY165" s="246" t="s">
        <v>140</v>
      </c>
    </row>
    <row r="166" s="14" customFormat="1">
      <c r="A166" s="14"/>
      <c r="B166" s="247"/>
      <c r="C166" s="248"/>
      <c r="D166" s="238" t="s">
        <v>151</v>
      </c>
      <c r="E166" s="249" t="s">
        <v>1</v>
      </c>
      <c r="F166" s="250" t="s">
        <v>499</v>
      </c>
      <c r="G166" s="248"/>
      <c r="H166" s="251">
        <v>256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151</v>
      </c>
      <c r="AU166" s="257" t="s">
        <v>89</v>
      </c>
      <c r="AV166" s="14" t="s">
        <v>89</v>
      </c>
      <c r="AW166" s="14" t="s">
        <v>36</v>
      </c>
      <c r="AX166" s="14" t="s">
        <v>87</v>
      </c>
      <c r="AY166" s="257" t="s">
        <v>140</v>
      </c>
    </row>
    <row r="167" s="2" customFormat="1" ht="33" customHeight="1">
      <c r="A167" s="38"/>
      <c r="B167" s="39"/>
      <c r="C167" s="218" t="s">
        <v>201</v>
      </c>
      <c r="D167" s="218" t="s">
        <v>142</v>
      </c>
      <c r="E167" s="219" t="s">
        <v>209</v>
      </c>
      <c r="F167" s="220" t="s">
        <v>210</v>
      </c>
      <c r="G167" s="221" t="s">
        <v>145</v>
      </c>
      <c r="H167" s="222">
        <v>18.199999999999999</v>
      </c>
      <c r="I167" s="223"/>
      <c r="J167" s="224">
        <f>ROUND(I167*H167,2)</f>
        <v>0</v>
      </c>
      <c r="K167" s="220" t="s">
        <v>146</v>
      </c>
      <c r="L167" s="44"/>
      <c r="M167" s="225" t="s">
        <v>1</v>
      </c>
      <c r="N167" s="226" t="s">
        <v>44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147</v>
      </c>
      <c r="AT167" s="229" t="s">
        <v>142</v>
      </c>
      <c r="AU167" s="229" t="s">
        <v>89</v>
      </c>
      <c r="AY167" s="17" t="s">
        <v>140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87</v>
      </c>
      <c r="BK167" s="230">
        <f>ROUND(I167*H167,2)</f>
        <v>0</v>
      </c>
      <c r="BL167" s="17" t="s">
        <v>147</v>
      </c>
      <c r="BM167" s="229" t="s">
        <v>500</v>
      </c>
    </row>
    <row r="168" s="2" customFormat="1">
      <c r="A168" s="38"/>
      <c r="B168" s="39"/>
      <c r="C168" s="40"/>
      <c r="D168" s="231" t="s">
        <v>149</v>
      </c>
      <c r="E168" s="40"/>
      <c r="F168" s="232" t="s">
        <v>212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149</v>
      </c>
      <c r="AU168" s="17" t="s">
        <v>89</v>
      </c>
    </row>
    <row r="169" s="13" customFormat="1">
      <c r="A169" s="13"/>
      <c r="B169" s="236"/>
      <c r="C169" s="237"/>
      <c r="D169" s="238" t="s">
        <v>151</v>
      </c>
      <c r="E169" s="239" t="s">
        <v>1</v>
      </c>
      <c r="F169" s="240" t="s">
        <v>152</v>
      </c>
      <c r="G169" s="237"/>
      <c r="H169" s="239" t="s">
        <v>1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151</v>
      </c>
      <c r="AU169" s="246" t="s">
        <v>89</v>
      </c>
      <c r="AV169" s="13" t="s">
        <v>87</v>
      </c>
      <c r="AW169" s="13" t="s">
        <v>36</v>
      </c>
      <c r="AX169" s="13" t="s">
        <v>79</v>
      </c>
      <c r="AY169" s="246" t="s">
        <v>140</v>
      </c>
    </row>
    <row r="170" s="14" customFormat="1">
      <c r="A170" s="14"/>
      <c r="B170" s="247"/>
      <c r="C170" s="248"/>
      <c r="D170" s="238" t="s">
        <v>151</v>
      </c>
      <c r="E170" s="249" t="s">
        <v>1</v>
      </c>
      <c r="F170" s="250" t="s">
        <v>501</v>
      </c>
      <c r="G170" s="248"/>
      <c r="H170" s="251">
        <v>18.199999999999999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151</v>
      </c>
      <c r="AU170" s="257" t="s">
        <v>89</v>
      </c>
      <c r="AV170" s="14" t="s">
        <v>89</v>
      </c>
      <c r="AW170" s="14" t="s">
        <v>36</v>
      </c>
      <c r="AX170" s="14" t="s">
        <v>87</v>
      </c>
      <c r="AY170" s="257" t="s">
        <v>140</v>
      </c>
    </row>
    <row r="171" s="2" customFormat="1" ht="24.15" customHeight="1">
      <c r="A171" s="38"/>
      <c r="B171" s="39"/>
      <c r="C171" s="218" t="s">
        <v>208</v>
      </c>
      <c r="D171" s="218" t="s">
        <v>142</v>
      </c>
      <c r="E171" s="219" t="s">
        <v>215</v>
      </c>
      <c r="F171" s="220" t="s">
        <v>216</v>
      </c>
      <c r="G171" s="221" t="s">
        <v>145</v>
      </c>
      <c r="H171" s="222">
        <v>2549.1999999999998</v>
      </c>
      <c r="I171" s="223"/>
      <c r="J171" s="224">
        <f>ROUND(I171*H171,2)</f>
        <v>0</v>
      </c>
      <c r="K171" s="220" t="s">
        <v>146</v>
      </c>
      <c r="L171" s="44"/>
      <c r="M171" s="225" t="s">
        <v>1</v>
      </c>
      <c r="N171" s="226" t="s">
        <v>44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147</v>
      </c>
      <c r="AT171" s="229" t="s">
        <v>142</v>
      </c>
      <c r="AU171" s="229" t="s">
        <v>89</v>
      </c>
      <c r="AY171" s="17" t="s">
        <v>140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87</v>
      </c>
      <c r="BK171" s="230">
        <f>ROUND(I171*H171,2)</f>
        <v>0</v>
      </c>
      <c r="BL171" s="17" t="s">
        <v>147</v>
      </c>
      <c r="BM171" s="229" t="s">
        <v>502</v>
      </c>
    </row>
    <row r="172" s="2" customFormat="1">
      <c r="A172" s="38"/>
      <c r="B172" s="39"/>
      <c r="C172" s="40"/>
      <c r="D172" s="231" t="s">
        <v>149</v>
      </c>
      <c r="E172" s="40"/>
      <c r="F172" s="232" t="s">
        <v>218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149</v>
      </c>
      <c r="AU172" s="17" t="s">
        <v>89</v>
      </c>
    </row>
    <row r="173" s="13" customFormat="1">
      <c r="A173" s="13"/>
      <c r="B173" s="236"/>
      <c r="C173" s="237"/>
      <c r="D173" s="238" t="s">
        <v>151</v>
      </c>
      <c r="E173" s="239" t="s">
        <v>1</v>
      </c>
      <c r="F173" s="240" t="s">
        <v>152</v>
      </c>
      <c r="G173" s="237"/>
      <c r="H173" s="239" t="s">
        <v>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151</v>
      </c>
      <c r="AU173" s="246" t="s">
        <v>89</v>
      </c>
      <c r="AV173" s="13" t="s">
        <v>87</v>
      </c>
      <c r="AW173" s="13" t="s">
        <v>36</v>
      </c>
      <c r="AX173" s="13" t="s">
        <v>79</v>
      </c>
      <c r="AY173" s="246" t="s">
        <v>140</v>
      </c>
    </row>
    <row r="174" s="14" customFormat="1">
      <c r="A174" s="14"/>
      <c r="B174" s="247"/>
      <c r="C174" s="248"/>
      <c r="D174" s="238" t="s">
        <v>151</v>
      </c>
      <c r="E174" s="249" t="s">
        <v>1</v>
      </c>
      <c r="F174" s="250" t="s">
        <v>503</v>
      </c>
      <c r="G174" s="248"/>
      <c r="H174" s="251">
        <v>1670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151</v>
      </c>
      <c r="AU174" s="257" t="s">
        <v>89</v>
      </c>
      <c r="AV174" s="14" t="s">
        <v>89</v>
      </c>
      <c r="AW174" s="14" t="s">
        <v>36</v>
      </c>
      <c r="AX174" s="14" t="s">
        <v>79</v>
      </c>
      <c r="AY174" s="257" t="s">
        <v>140</v>
      </c>
    </row>
    <row r="175" s="14" customFormat="1">
      <c r="A175" s="14"/>
      <c r="B175" s="247"/>
      <c r="C175" s="248"/>
      <c r="D175" s="238" t="s">
        <v>151</v>
      </c>
      <c r="E175" s="249" t="s">
        <v>1</v>
      </c>
      <c r="F175" s="250" t="s">
        <v>504</v>
      </c>
      <c r="G175" s="248"/>
      <c r="H175" s="251">
        <v>26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151</v>
      </c>
      <c r="AU175" s="257" t="s">
        <v>89</v>
      </c>
      <c r="AV175" s="14" t="s">
        <v>89</v>
      </c>
      <c r="AW175" s="14" t="s">
        <v>36</v>
      </c>
      <c r="AX175" s="14" t="s">
        <v>79</v>
      </c>
      <c r="AY175" s="257" t="s">
        <v>140</v>
      </c>
    </row>
    <row r="176" s="14" customFormat="1">
      <c r="A176" s="14"/>
      <c r="B176" s="247"/>
      <c r="C176" s="248"/>
      <c r="D176" s="238" t="s">
        <v>151</v>
      </c>
      <c r="E176" s="249" t="s">
        <v>1</v>
      </c>
      <c r="F176" s="250" t="s">
        <v>505</v>
      </c>
      <c r="G176" s="248"/>
      <c r="H176" s="251">
        <v>323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151</v>
      </c>
      <c r="AU176" s="257" t="s">
        <v>89</v>
      </c>
      <c r="AV176" s="14" t="s">
        <v>89</v>
      </c>
      <c r="AW176" s="14" t="s">
        <v>36</v>
      </c>
      <c r="AX176" s="14" t="s">
        <v>79</v>
      </c>
      <c r="AY176" s="257" t="s">
        <v>140</v>
      </c>
    </row>
    <row r="177" s="14" customFormat="1">
      <c r="A177" s="14"/>
      <c r="B177" s="247"/>
      <c r="C177" s="248"/>
      <c r="D177" s="238" t="s">
        <v>151</v>
      </c>
      <c r="E177" s="249" t="s">
        <v>1</v>
      </c>
      <c r="F177" s="250" t="s">
        <v>499</v>
      </c>
      <c r="G177" s="248"/>
      <c r="H177" s="251">
        <v>256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151</v>
      </c>
      <c r="AU177" s="257" t="s">
        <v>89</v>
      </c>
      <c r="AV177" s="14" t="s">
        <v>89</v>
      </c>
      <c r="AW177" s="14" t="s">
        <v>36</v>
      </c>
      <c r="AX177" s="14" t="s">
        <v>79</v>
      </c>
      <c r="AY177" s="257" t="s">
        <v>140</v>
      </c>
    </row>
    <row r="178" s="14" customFormat="1">
      <c r="A178" s="14"/>
      <c r="B178" s="247"/>
      <c r="C178" s="248"/>
      <c r="D178" s="238" t="s">
        <v>151</v>
      </c>
      <c r="E178" s="249" t="s">
        <v>1</v>
      </c>
      <c r="F178" s="250" t="s">
        <v>501</v>
      </c>
      <c r="G178" s="248"/>
      <c r="H178" s="251">
        <v>18.199999999999999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151</v>
      </c>
      <c r="AU178" s="257" t="s">
        <v>89</v>
      </c>
      <c r="AV178" s="14" t="s">
        <v>89</v>
      </c>
      <c r="AW178" s="14" t="s">
        <v>36</v>
      </c>
      <c r="AX178" s="14" t="s">
        <v>79</v>
      </c>
      <c r="AY178" s="257" t="s">
        <v>140</v>
      </c>
    </row>
    <row r="179" s="14" customFormat="1">
      <c r="A179" s="14"/>
      <c r="B179" s="247"/>
      <c r="C179" s="248"/>
      <c r="D179" s="238" t="s">
        <v>151</v>
      </c>
      <c r="E179" s="249" t="s">
        <v>1</v>
      </c>
      <c r="F179" s="250" t="s">
        <v>506</v>
      </c>
      <c r="G179" s="248"/>
      <c r="H179" s="251">
        <v>256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151</v>
      </c>
      <c r="AU179" s="257" t="s">
        <v>89</v>
      </c>
      <c r="AV179" s="14" t="s">
        <v>89</v>
      </c>
      <c r="AW179" s="14" t="s">
        <v>36</v>
      </c>
      <c r="AX179" s="14" t="s">
        <v>79</v>
      </c>
      <c r="AY179" s="257" t="s">
        <v>140</v>
      </c>
    </row>
    <row r="180" s="15" customFormat="1">
      <c r="A180" s="15"/>
      <c r="B180" s="258"/>
      <c r="C180" s="259"/>
      <c r="D180" s="238" t="s">
        <v>151</v>
      </c>
      <c r="E180" s="260" t="s">
        <v>1</v>
      </c>
      <c r="F180" s="261" t="s">
        <v>155</v>
      </c>
      <c r="G180" s="259"/>
      <c r="H180" s="262">
        <v>2549.1999999999998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151</v>
      </c>
      <c r="AU180" s="268" t="s">
        <v>89</v>
      </c>
      <c r="AV180" s="15" t="s">
        <v>147</v>
      </c>
      <c r="AW180" s="15" t="s">
        <v>36</v>
      </c>
      <c r="AX180" s="15" t="s">
        <v>87</v>
      </c>
      <c r="AY180" s="268" t="s">
        <v>140</v>
      </c>
    </row>
    <row r="181" s="2" customFormat="1" ht="24.15" customHeight="1">
      <c r="A181" s="38"/>
      <c r="B181" s="39"/>
      <c r="C181" s="218" t="s">
        <v>214</v>
      </c>
      <c r="D181" s="218" t="s">
        <v>142</v>
      </c>
      <c r="E181" s="219" t="s">
        <v>223</v>
      </c>
      <c r="F181" s="220" t="s">
        <v>224</v>
      </c>
      <c r="G181" s="221" t="s">
        <v>145</v>
      </c>
      <c r="H181" s="222">
        <v>1429</v>
      </c>
      <c r="I181" s="223"/>
      <c r="J181" s="224">
        <f>ROUND(I181*H181,2)</f>
        <v>0</v>
      </c>
      <c r="K181" s="220" t="s">
        <v>146</v>
      </c>
      <c r="L181" s="44"/>
      <c r="M181" s="225" t="s">
        <v>1</v>
      </c>
      <c r="N181" s="226" t="s">
        <v>44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147</v>
      </c>
      <c r="AT181" s="229" t="s">
        <v>142</v>
      </c>
      <c r="AU181" s="229" t="s">
        <v>89</v>
      </c>
      <c r="AY181" s="17" t="s">
        <v>140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87</v>
      </c>
      <c r="BK181" s="230">
        <f>ROUND(I181*H181,2)</f>
        <v>0</v>
      </c>
      <c r="BL181" s="17" t="s">
        <v>147</v>
      </c>
      <c r="BM181" s="229" t="s">
        <v>507</v>
      </c>
    </row>
    <row r="182" s="2" customFormat="1">
      <c r="A182" s="38"/>
      <c r="B182" s="39"/>
      <c r="C182" s="40"/>
      <c r="D182" s="231" t="s">
        <v>149</v>
      </c>
      <c r="E182" s="40"/>
      <c r="F182" s="232" t="s">
        <v>226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149</v>
      </c>
      <c r="AU182" s="17" t="s">
        <v>89</v>
      </c>
    </row>
    <row r="183" s="13" customFormat="1">
      <c r="A183" s="13"/>
      <c r="B183" s="236"/>
      <c r="C183" s="237"/>
      <c r="D183" s="238" t="s">
        <v>151</v>
      </c>
      <c r="E183" s="239" t="s">
        <v>1</v>
      </c>
      <c r="F183" s="240" t="s">
        <v>152</v>
      </c>
      <c r="G183" s="237"/>
      <c r="H183" s="239" t="s">
        <v>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151</v>
      </c>
      <c r="AU183" s="246" t="s">
        <v>89</v>
      </c>
      <c r="AV183" s="13" t="s">
        <v>87</v>
      </c>
      <c r="AW183" s="13" t="s">
        <v>36</v>
      </c>
      <c r="AX183" s="13" t="s">
        <v>79</v>
      </c>
      <c r="AY183" s="246" t="s">
        <v>140</v>
      </c>
    </row>
    <row r="184" s="14" customFormat="1">
      <c r="A184" s="14"/>
      <c r="B184" s="247"/>
      <c r="C184" s="248"/>
      <c r="D184" s="238" t="s">
        <v>151</v>
      </c>
      <c r="E184" s="249" t="s">
        <v>1</v>
      </c>
      <c r="F184" s="250" t="s">
        <v>508</v>
      </c>
      <c r="G184" s="248"/>
      <c r="H184" s="251">
        <v>1383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151</v>
      </c>
      <c r="AU184" s="257" t="s">
        <v>89</v>
      </c>
      <c r="AV184" s="14" t="s">
        <v>89</v>
      </c>
      <c r="AW184" s="14" t="s">
        <v>36</v>
      </c>
      <c r="AX184" s="14" t="s">
        <v>79</v>
      </c>
      <c r="AY184" s="257" t="s">
        <v>140</v>
      </c>
    </row>
    <row r="185" s="14" customFormat="1">
      <c r="A185" s="14"/>
      <c r="B185" s="247"/>
      <c r="C185" s="248"/>
      <c r="D185" s="238" t="s">
        <v>151</v>
      </c>
      <c r="E185" s="249" t="s">
        <v>1</v>
      </c>
      <c r="F185" s="250" t="s">
        <v>509</v>
      </c>
      <c r="G185" s="248"/>
      <c r="H185" s="251">
        <v>3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151</v>
      </c>
      <c r="AU185" s="257" t="s">
        <v>89</v>
      </c>
      <c r="AV185" s="14" t="s">
        <v>89</v>
      </c>
      <c r="AW185" s="14" t="s">
        <v>36</v>
      </c>
      <c r="AX185" s="14" t="s">
        <v>79</v>
      </c>
      <c r="AY185" s="257" t="s">
        <v>140</v>
      </c>
    </row>
    <row r="186" s="14" customFormat="1">
      <c r="A186" s="14"/>
      <c r="B186" s="247"/>
      <c r="C186" s="248"/>
      <c r="D186" s="238" t="s">
        <v>151</v>
      </c>
      <c r="E186" s="249" t="s">
        <v>1</v>
      </c>
      <c r="F186" s="250" t="s">
        <v>510</v>
      </c>
      <c r="G186" s="248"/>
      <c r="H186" s="251">
        <v>43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151</v>
      </c>
      <c r="AU186" s="257" t="s">
        <v>89</v>
      </c>
      <c r="AV186" s="14" t="s">
        <v>89</v>
      </c>
      <c r="AW186" s="14" t="s">
        <v>36</v>
      </c>
      <c r="AX186" s="14" t="s">
        <v>79</v>
      </c>
      <c r="AY186" s="257" t="s">
        <v>140</v>
      </c>
    </row>
    <row r="187" s="15" customFormat="1">
      <c r="A187" s="15"/>
      <c r="B187" s="258"/>
      <c r="C187" s="259"/>
      <c r="D187" s="238" t="s">
        <v>151</v>
      </c>
      <c r="E187" s="260" t="s">
        <v>1</v>
      </c>
      <c r="F187" s="261" t="s">
        <v>155</v>
      </c>
      <c r="G187" s="259"/>
      <c r="H187" s="262">
        <v>1429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151</v>
      </c>
      <c r="AU187" s="268" t="s">
        <v>89</v>
      </c>
      <c r="AV187" s="15" t="s">
        <v>147</v>
      </c>
      <c r="AW187" s="15" t="s">
        <v>36</v>
      </c>
      <c r="AX187" s="15" t="s">
        <v>87</v>
      </c>
      <c r="AY187" s="268" t="s">
        <v>140</v>
      </c>
    </row>
    <row r="188" s="2" customFormat="1" ht="24.15" customHeight="1">
      <c r="A188" s="38"/>
      <c r="B188" s="39"/>
      <c r="C188" s="218" t="s">
        <v>222</v>
      </c>
      <c r="D188" s="218" t="s">
        <v>142</v>
      </c>
      <c r="E188" s="219" t="s">
        <v>233</v>
      </c>
      <c r="F188" s="220" t="s">
        <v>234</v>
      </c>
      <c r="G188" s="221" t="s">
        <v>145</v>
      </c>
      <c r="H188" s="222">
        <v>41</v>
      </c>
      <c r="I188" s="223"/>
      <c r="J188" s="224">
        <f>ROUND(I188*H188,2)</f>
        <v>0</v>
      </c>
      <c r="K188" s="220" t="s">
        <v>146</v>
      </c>
      <c r="L188" s="44"/>
      <c r="M188" s="225" t="s">
        <v>1</v>
      </c>
      <c r="N188" s="226" t="s">
        <v>44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147</v>
      </c>
      <c r="AT188" s="229" t="s">
        <v>142</v>
      </c>
      <c r="AU188" s="229" t="s">
        <v>89</v>
      </c>
      <c r="AY188" s="17" t="s">
        <v>140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87</v>
      </c>
      <c r="BK188" s="230">
        <f>ROUND(I188*H188,2)</f>
        <v>0</v>
      </c>
      <c r="BL188" s="17" t="s">
        <v>147</v>
      </c>
      <c r="BM188" s="229" t="s">
        <v>511</v>
      </c>
    </row>
    <row r="189" s="2" customFormat="1">
      <c r="A189" s="38"/>
      <c r="B189" s="39"/>
      <c r="C189" s="40"/>
      <c r="D189" s="231" t="s">
        <v>149</v>
      </c>
      <c r="E189" s="40"/>
      <c r="F189" s="232" t="s">
        <v>236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149</v>
      </c>
      <c r="AU189" s="17" t="s">
        <v>89</v>
      </c>
    </row>
    <row r="190" s="13" customFormat="1">
      <c r="A190" s="13"/>
      <c r="B190" s="236"/>
      <c r="C190" s="237"/>
      <c r="D190" s="238" t="s">
        <v>151</v>
      </c>
      <c r="E190" s="239" t="s">
        <v>1</v>
      </c>
      <c r="F190" s="240" t="s">
        <v>512</v>
      </c>
      <c r="G190" s="237"/>
      <c r="H190" s="239" t="s">
        <v>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151</v>
      </c>
      <c r="AU190" s="246" t="s">
        <v>89</v>
      </c>
      <c r="AV190" s="13" t="s">
        <v>87</v>
      </c>
      <c r="AW190" s="13" t="s">
        <v>36</v>
      </c>
      <c r="AX190" s="13" t="s">
        <v>79</v>
      </c>
      <c r="AY190" s="246" t="s">
        <v>140</v>
      </c>
    </row>
    <row r="191" s="14" customFormat="1">
      <c r="A191" s="14"/>
      <c r="B191" s="247"/>
      <c r="C191" s="248"/>
      <c r="D191" s="238" t="s">
        <v>151</v>
      </c>
      <c r="E191" s="249" t="s">
        <v>1</v>
      </c>
      <c r="F191" s="250" t="s">
        <v>513</v>
      </c>
      <c r="G191" s="248"/>
      <c r="H191" s="251">
        <v>41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151</v>
      </c>
      <c r="AU191" s="257" t="s">
        <v>89</v>
      </c>
      <c r="AV191" s="14" t="s">
        <v>89</v>
      </c>
      <c r="AW191" s="14" t="s">
        <v>36</v>
      </c>
      <c r="AX191" s="14" t="s">
        <v>87</v>
      </c>
      <c r="AY191" s="257" t="s">
        <v>140</v>
      </c>
    </row>
    <row r="192" s="2" customFormat="1" ht="24.15" customHeight="1">
      <c r="A192" s="38"/>
      <c r="B192" s="39"/>
      <c r="C192" s="218" t="s">
        <v>232</v>
      </c>
      <c r="D192" s="218" t="s">
        <v>142</v>
      </c>
      <c r="E192" s="219" t="s">
        <v>233</v>
      </c>
      <c r="F192" s="220" t="s">
        <v>234</v>
      </c>
      <c r="G192" s="221" t="s">
        <v>145</v>
      </c>
      <c r="H192" s="222">
        <v>18.199999999999999</v>
      </c>
      <c r="I192" s="223"/>
      <c r="J192" s="224">
        <f>ROUND(I192*H192,2)</f>
        <v>0</v>
      </c>
      <c r="K192" s="220" t="s">
        <v>146</v>
      </c>
      <c r="L192" s="44"/>
      <c r="M192" s="225" t="s">
        <v>1</v>
      </c>
      <c r="N192" s="226" t="s">
        <v>44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147</v>
      </c>
      <c r="AT192" s="229" t="s">
        <v>142</v>
      </c>
      <c r="AU192" s="229" t="s">
        <v>89</v>
      </c>
      <c r="AY192" s="17" t="s">
        <v>140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87</v>
      </c>
      <c r="BK192" s="230">
        <f>ROUND(I192*H192,2)</f>
        <v>0</v>
      </c>
      <c r="BL192" s="17" t="s">
        <v>147</v>
      </c>
      <c r="BM192" s="229" t="s">
        <v>514</v>
      </c>
    </row>
    <row r="193" s="2" customFormat="1">
      <c r="A193" s="38"/>
      <c r="B193" s="39"/>
      <c r="C193" s="40"/>
      <c r="D193" s="231" t="s">
        <v>149</v>
      </c>
      <c r="E193" s="40"/>
      <c r="F193" s="232" t="s">
        <v>236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149</v>
      </c>
      <c r="AU193" s="17" t="s">
        <v>89</v>
      </c>
    </row>
    <row r="194" s="13" customFormat="1">
      <c r="A194" s="13"/>
      <c r="B194" s="236"/>
      <c r="C194" s="237"/>
      <c r="D194" s="238" t="s">
        <v>151</v>
      </c>
      <c r="E194" s="239" t="s">
        <v>1</v>
      </c>
      <c r="F194" s="240" t="s">
        <v>152</v>
      </c>
      <c r="G194" s="237"/>
      <c r="H194" s="239" t="s">
        <v>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151</v>
      </c>
      <c r="AU194" s="246" t="s">
        <v>89</v>
      </c>
      <c r="AV194" s="13" t="s">
        <v>87</v>
      </c>
      <c r="AW194" s="13" t="s">
        <v>36</v>
      </c>
      <c r="AX194" s="13" t="s">
        <v>79</v>
      </c>
      <c r="AY194" s="246" t="s">
        <v>140</v>
      </c>
    </row>
    <row r="195" s="14" customFormat="1">
      <c r="A195" s="14"/>
      <c r="B195" s="247"/>
      <c r="C195" s="248"/>
      <c r="D195" s="238" t="s">
        <v>151</v>
      </c>
      <c r="E195" s="249" t="s">
        <v>1</v>
      </c>
      <c r="F195" s="250" t="s">
        <v>515</v>
      </c>
      <c r="G195" s="248"/>
      <c r="H195" s="251">
        <v>18.199999999999999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151</v>
      </c>
      <c r="AU195" s="257" t="s">
        <v>89</v>
      </c>
      <c r="AV195" s="14" t="s">
        <v>89</v>
      </c>
      <c r="AW195" s="14" t="s">
        <v>36</v>
      </c>
      <c r="AX195" s="14" t="s">
        <v>87</v>
      </c>
      <c r="AY195" s="257" t="s">
        <v>140</v>
      </c>
    </row>
    <row r="196" s="2" customFormat="1" ht="16.5" customHeight="1">
      <c r="A196" s="38"/>
      <c r="B196" s="39"/>
      <c r="C196" s="269" t="s">
        <v>238</v>
      </c>
      <c r="D196" s="269" t="s">
        <v>239</v>
      </c>
      <c r="E196" s="270" t="s">
        <v>516</v>
      </c>
      <c r="F196" s="271" t="s">
        <v>241</v>
      </c>
      <c r="G196" s="272" t="s">
        <v>242</v>
      </c>
      <c r="H196" s="273">
        <v>36.399999999999999</v>
      </c>
      <c r="I196" s="274"/>
      <c r="J196" s="275">
        <f>ROUND(I196*H196,2)</f>
        <v>0</v>
      </c>
      <c r="K196" s="271" t="s">
        <v>146</v>
      </c>
      <c r="L196" s="276"/>
      <c r="M196" s="277" t="s">
        <v>1</v>
      </c>
      <c r="N196" s="278" t="s">
        <v>44</v>
      </c>
      <c r="O196" s="91"/>
      <c r="P196" s="227">
        <f>O196*H196</f>
        <v>0</v>
      </c>
      <c r="Q196" s="227">
        <v>1</v>
      </c>
      <c r="R196" s="227">
        <f>Q196*H196</f>
        <v>36.399999999999999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208</v>
      </c>
      <c r="AT196" s="229" t="s">
        <v>239</v>
      </c>
      <c r="AU196" s="229" t="s">
        <v>89</v>
      </c>
      <c r="AY196" s="17" t="s">
        <v>140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87</v>
      </c>
      <c r="BK196" s="230">
        <f>ROUND(I196*H196,2)</f>
        <v>0</v>
      </c>
      <c r="BL196" s="17" t="s">
        <v>147</v>
      </c>
      <c r="BM196" s="229" t="s">
        <v>517</v>
      </c>
    </row>
    <row r="197" s="14" customFormat="1">
      <c r="A197" s="14"/>
      <c r="B197" s="247"/>
      <c r="C197" s="248"/>
      <c r="D197" s="238" t="s">
        <v>151</v>
      </c>
      <c r="E197" s="248"/>
      <c r="F197" s="250" t="s">
        <v>518</v>
      </c>
      <c r="G197" s="248"/>
      <c r="H197" s="251">
        <v>36.399999999999999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151</v>
      </c>
      <c r="AU197" s="257" t="s">
        <v>89</v>
      </c>
      <c r="AV197" s="14" t="s">
        <v>89</v>
      </c>
      <c r="AW197" s="14" t="s">
        <v>4</v>
      </c>
      <c r="AX197" s="14" t="s">
        <v>87</v>
      </c>
      <c r="AY197" s="257" t="s">
        <v>140</v>
      </c>
    </row>
    <row r="198" s="2" customFormat="1" ht="33" customHeight="1">
      <c r="A198" s="38"/>
      <c r="B198" s="39"/>
      <c r="C198" s="218" t="s">
        <v>245</v>
      </c>
      <c r="D198" s="218" t="s">
        <v>142</v>
      </c>
      <c r="E198" s="219" t="s">
        <v>252</v>
      </c>
      <c r="F198" s="220" t="s">
        <v>253</v>
      </c>
      <c r="G198" s="221" t="s">
        <v>158</v>
      </c>
      <c r="H198" s="222">
        <v>6464</v>
      </c>
      <c r="I198" s="223"/>
      <c r="J198" s="224">
        <f>ROUND(I198*H198,2)</f>
        <v>0</v>
      </c>
      <c r="K198" s="220" t="s">
        <v>146</v>
      </c>
      <c r="L198" s="44"/>
      <c r="M198" s="225" t="s">
        <v>1</v>
      </c>
      <c r="N198" s="226" t="s">
        <v>44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147</v>
      </c>
      <c r="AT198" s="229" t="s">
        <v>142</v>
      </c>
      <c r="AU198" s="229" t="s">
        <v>89</v>
      </c>
      <c r="AY198" s="17" t="s">
        <v>140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87</v>
      </c>
      <c r="BK198" s="230">
        <f>ROUND(I198*H198,2)</f>
        <v>0</v>
      </c>
      <c r="BL198" s="17" t="s">
        <v>147</v>
      </c>
      <c r="BM198" s="229" t="s">
        <v>519</v>
      </c>
    </row>
    <row r="199" s="2" customFormat="1">
      <c r="A199" s="38"/>
      <c r="B199" s="39"/>
      <c r="C199" s="40"/>
      <c r="D199" s="231" t="s">
        <v>149</v>
      </c>
      <c r="E199" s="40"/>
      <c r="F199" s="232" t="s">
        <v>255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149</v>
      </c>
      <c r="AU199" s="17" t="s">
        <v>89</v>
      </c>
    </row>
    <row r="200" s="13" customFormat="1">
      <c r="A200" s="13"/>
      <c r="B200" s="236"/>
      <c r="C200" s="237"/>
      <c r="D200" s="238" t="s">
        <v>151</v>
      </c>
      <c r="E200" s="239" t="s">
        <v>1</v>
      </c>
      <c r="F200" s="240" t="s">
        <v>152</v>
      </c>
      <c r="G200" s="237"/>
      <c r="H200" s="239" t="s">
        <v>1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151</v>
      </c>
      <c r="AU200" s="246" t="s">
        <v>89</v>
      </c>
      <c r="AV200" s="13" t="s">
        <v>87</v>
      </c>
      <c r="AW200" s="13" t="s">
        <v>36</v>
      </c>
      <c r="AX200" s="13" t="s">
        <v>79</v>
      </c>
      <c r="AY200" s="246" t="s">
        <v>140</v>
      </c>
    </row>
    <row r="201" s="14" customFormat="1">
      <c r="A201" s="14"/>
      <c r="B201" s="247"/>
      <c r="C201" s="248"/>
      <c r="D201" s="238" t="s">
        <v>151</v>
      </c>
      <c r="E201" s="249" t="s">
        <v>1</v>
      </c>
      <c r="F201" s="250" t="s">
        <v>520</v>
      </c>
      <c r="G201" s="248"/>
      <c r="H201" s="251">
        <v>5860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151</v>
      </c>
      <c r="AU201" s="257" t="s">
        <v>89</v>
      </c>
      <c r="AV201" s="14" t="s">
        <v>89</v>
      </c>
      <c r="AW201" s="14" t="s">
        <v>36</v>
      </c>
      <c r="AX201" s="14" t="s">
        <v>79</v>
      </c>
      <c r="AY201" s="257" t="s">
        <v>140</v>
      </c>
    </row>
    <row r="202" s="14" customFormat="1">
      <c r="A202" s="14"/>
      <c r="B202" s="247"/>
      <c r="C202" s="248"/>
      <c r="D202" s="238" t="s">
        <v>151</v>
      </c>
      <c r="E202" s="249" t="s">
        <v>1</v>
      </c>
      <c r="F202" s="250" t="s">
        <v>521</v>
      </c>
      <c r="G202" s="248"/>
      <c r="H202" s="251">
        <v>73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151</v>
      </c>
      <c r="AU202" s="257" t="s">
        <v>89</v>
      </c>
      <c r="AV202" s="14" t="s">
        <v>89</v>
      </c>
      <c r="AW202" s="14" t="s">
        <v>36</v>
      </c>
      <c r="AX202" s="14" t="s">
        <v>79</v>
      </c>
      <c r="AY202" s="257" t="s">
        <v>140</v>
      </c>
    </row>
    <row r="203" s="14" customFormat="1">
      <c r="A203" s="14"/>
      <c r="B203" s="247"/>
      <c r="C203" s="248"/>
      <c r="D203" s="238" t="s">
        <v>151</v>
      </c>
      <c r="E203" s="249" t="s">
        <v>1</v>
      </c>
      <c r="F203" s="250" t="s">
        <v>522</v>
      </c>
      <c r="G203" s="248"/>
      <c r="H203" s="251">
        <v>531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151</v>
      </c>
      <c r="AU203" s="257" t="s">
        <v>89</v>
      </c>
      <c r="AV203" s="14" t="s">
        <v>89</v>
      </c>
      <c r="AW203" s="14" t="s">
        <v>36</v>
      </c>
      <c r="AX203" s="14" t="s">
        <v>79</v>
      </c>
      <c r="AY203" s="257" t="s">
        <v>140</v>
      </c>
    </row>
    <row r="204" s="15" customFormat="1">
      <c r="A204" s="15"/>
      <c r="B204" s="258"/>
      <c r="C204" s="259"/>
      <c r="D204" s="238" t="s">
        <v>151</v>
      </c>
      <c r="E204" s="260" t="s">
        <v>1</v>
      </c>
      <c r="F204" s="261" t="s">
        <v>155</v>
      </c>
      <c r="G204" s="259"/>
      <c r="H204" s="262">
        <v>6464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151</v>
      </c>
      <c r="AU204" s="268" t="s">
        <v>89</v>
      </c>
      <c r="AV204" s="15" t="s">
        <v>147</v>
      </c>
      <c r="AW204" s="15" t="s">
        <v>36</v>
      </c>
      <c r="AX204" s="15" t="s">
        <v>87</v>
      </c>
      <c r="AY204" s="268" t="s">
        <v>140</v>
      </c>
    </row>
    <row r="205" s="2" customFormat="1" ht="24.15" customHeight="1">
      <c r="A205" s="38"/>
      <c r="B205" s="39"/>
      <c r="C205" s="218" t="s">
        <v>251</v>
      </c>
      <c r="D205" s="218" t="s">
        <v>142</v>
      </c>
      <c r="E205" s="219" t="s">
        <v>258</v>
      </c>
      <c r="F205" s="220" t="s">
        <v>259</v>
      </c>
      <c r="G205" s="221" t="s">
        <v>158</v>
      </c>
      <c r="H205" s="222">
        <v>26644</v>
      </c>
      <c r="I205" s="223"/>
      <c r="J205" s="224">
        <f>ROUND(I205*H205,2)</f>
        <v>0</v>
      </c>
      <c r="K205" s="220" t="s">
        <v>146</v>
      </c>
      <c r="L205" s="44"/>
      <c r="M205" s="225" t="s">
        <v>1</v>
      </c>
      <c r="N205" s="226" t="s">
        <v>44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147</v>
      </c>
      <c r="AT205" s="229" t="s">
        <v>142</v>
      </c>
      <c r="AU205" s="229" t="s">
        <v>89</v>
      </c>
      <c r="AY205" s="17" t="s">
        <v>140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87</v>
      </c>
      <c r="BK205" s="230">
        <f>ROUND(I205*H205,2)</f>
        <v>0</v>
      </c>
      <c r="BL205" s="17" t="s">
        <v>147</v>
      </c>
      <c r="BM205" s="229" t="s">
        <v>523</v>
      </c>
    </row>
    <row r="206" s="2" customFormat="1">
      <c r="A206" s="38"/>
      <c r="B206" s="39"/>
      <c r="C206" s="40"/>
      <c r="D206" s="231" t="s">
        <v>149</v>
      </c>
      <c r="E206" s="40"/>
      <c r="F206" s="232" t="s">
        <v>261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149</v>
      </c>
      <c r="AU206" s="17" t="s">
        <v>89</v>
      </c>
    </row>
    <row r="207" s="13" customFormat="1">
      <c r="A207" s="13"/>
      <c r="B207" s="236"/>
      <c r="C207" s="237"/>
      <c r="D207" s="238" t="s">
        <v>151</v>
      </c>
      <c r="E207" s="239" t="s">
        <v>1</v>
      </c>
      <c r="F207" s="240" t="s">
        <v>152</v>
      </c>
      <c r="G207" s="237"/>
      <c r="H207" s="239" t="s">
        <v>1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151</v>
      </c>
      <c r="AU207" s="246" t="s">
        <v>89</v>
      </c>
      <c r="AV207" s="13" t="s">
        <v>87</v>
      </c>
      <c r="AW207" s="13" t="s">
        <v>36</v>
      </c>
      <c r="AX207" s="13" t="s">
        <v>79</v>
      </c>
      <c r="AY207" s="246" t="s">
        <v>140</v>
      </c>
    </row>
    <row r="208" s="13" customFormat="1">
      <c r="A208" s="13"/>
      <c r="B208" s="236"/>
      <c r="C208" s="237"/>
      <c r="D208" s="238" t="s">
        <v>151</v>
      </c>
      <c r="E208" s="239" t="s">
        <v>1</v>
      </c>
      <c r="F208" s="240" t="s">
        <v>262</v>
      </c>
      <c r="G208" s="237"/>
      <c r="H208" s="239" t="s">
        <v>1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151</v>
      </c>
      <c r="AU208" s="246" t="s">
        <v>89</v>
      </c>
      <c r="AV208" s="13" t="s">
        <v>87</v>
      </c>
      <c r="AW208" s="13" t="s">
        <v>36</v>
      </c>
      <c r="AX208" s="13" t="s">
        <v>79</v>
      </c>
      <c r="AY208" s="246" t="s">
        <v>140</v>
      </c>
    </row>
    <row r="209" s="14" customFormat="1">
      <c r="A209" s="14"/>
      <c r="B209" s="247"/>
      <c r="C209" s="248"/>
      <c r="D209" s="238" t="s">
        <v>151</v>
      </c>
      <c r="E209" s="249" t="s">
        <v>1</v>
      </c>
      <c r="F209" s="250" t="s">
        <v>524</v>
      </c>
      <c r="G209" s="248"/>
      <c r="H209" s="251">
        <v>25436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151</v>
      </c>
      <c r="AU209" s="257" t="s">
        <v>89</v>
      </c>
      <c r="AV209" s="14" t="s">
        <v>89</v>
      </c>
      <c r="AW209" s="14" t="s">
        <v>36</v>
      </c>
      <c r="AX209" s="14" t="s">
        <v>79</v>
      </c>
      <c r="AY209" s="257" t="s">
        <v>140</v>
      </c>
    </row>
    <row r="210" s="14" customFormat="1">
      <c r="A210" s="14"/>
      <c r="B210" s="247"/>
      <c r="C210" s="248"/>
      <c r="D210" s="238" t="s">
        <v>151</v>
      </c>
      <c r="E210" s="249" t="s">
        <v>1</v>
      </c>
      <c r="F210" s="250" t="s">
        <v>525</v>
      </c>
      <c r="G210" s="248"/>
      <c r="H210" s="251">
        <v>146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151</v>
      </c>
      <c r="AU210" s="257" t="s">
        <v>89</v>
      </c>
      <c r="AV210" s="14" t="s">
        <v>89</v>
      </c>
      <c r="AW210" s="14" t="s">
        <v>36</v>
      </c>
      <c r="AX210" s="14" t="s">
        <v>79</v>
      </c>
      <c r="AY210" s="257" t="s">
        <v>140</v>
      </c>
    </row>
    <row r="211" s="14" customFormat="1">
      <c r="A211" s="14"/>
      <c r="B211" s="247"/>
      <c r="C211" s="248"/>
      <c r="D211" s="238" t="s">
        <v>151</v>
      </c>
      <c r="E211" s="249" t="s">
        <v>1</v>
      </c>
      <c r="F211" s="250" t="s">
        <v>526</v>
      </c>
      <c r="G211" s="248"/>
      <c r="H211" s="251">
        <v>1062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151</v>
      </c>
      <c r="AU211" s="257" t="s">
        <v>89</v>
      </c>
      <c r="AV211" s="14" t="s">
        <v>89</v>
      </c>
      <c r="AW211" s="14" t="s">
        <v>36</v>
      </c>
      <c r="AX211" s="14" t="s">
        <v>79</v>
      </c>
      <c r="AY211" s="257" t="s">
        <v>140</v>
      </c>
    </row>
    <row r="212" s="15" customFormat="1">
      <c r="A212" s="15"/>
      <c r="B212" s="258"/>
      <c r="C212" s="259"/>
      <c r="D212" s="238" t="s">
        <v>151</v>
      </c>
      <c r="E212" s="260" t="s">
        <v>1</v>
      </c>
      <c r="F212" s="261" t="s">
        <v>155</v>
      </c>
      <c r="G212" s="259"/>
      <c r="H212" s="262">
        <v>26644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151</v>
      </c>
      <c r="AU212" s="268" t="s">
        <v>89</v>
      </c>
      <c r="AV212" s="15" t="s">
        <v>147</v>
      </c>
      <c r="AW212" s="15" t="s">
        <v>36</v>
      </c>
      <c r="AX212" s="15" t="s">
        <v>87</v>
      </c>
      <c r="AY212" s="268" t="s">
        <v>140</v>
      </c>
    </row>
    <row r="213" s="2" customFormat="1" ht="16.5" customHeight="1">
      <c r="A213" s="38"/>
      <c r="B213" s="39"/>
      <c r="C213" s="269" t="s">
        <v>8</v>
      </c>
      <c r="D213" s="269" t="s">
        <v>239</v>
      </c>
      <c r="E213" s="270" t="s">
        <v>266</v>
      </c>
      <c r="F213" s="271" t="s">
        <v>267</v>
      </c>
      <c r="G213" s="272" t="s">
        <v>268</v>
      </c>
      <c r="H213" s="273">
        <v>399.66000000000002</v>
      </c>
      <c r="I213" s="274"/>
      <c r="J213" s="275">
        <f>ROUND(I213*H213,2)</f>
        <v>0</v>
      </c>
      <c r="K213" s="271" t="s">
        <v>1</v>
      </c>
      <c r="L213" s="276"/>
      <c r="M213" s="277" t="s">
        <v>1</v>
      </c>
      <c r="N213" s="278" t="s">
        <v>44</v>
      </c>
      <c r="O213" s="91"/>
      <c r="P213" s="227">
        <f>O213*H213</f>
        <v>0</v>
      </c>
      <c r="Q213" s="227">
        <v>0.001</v>
      </c>
      <c r="R213" s="227">
        <f>Q213*H213</f>
        <v>0.39966000000000002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208</v>
      </c>
      <c r="AT213" s="229" t="s">
        <v>239</v>
      </c>
      <c r="AU213" s="229" t="s">
        <v>89</v>
      </c>
      <c r="AY213" s="17" t="s">
        <v>140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87</v>
      </c>
      <c r="BK213" s="230">
        <f>ROUND(I213*H213,2)</f>
        <v>0</v>
      </c>
      <c r="BL213" s="17" t="s">
        <v>147</v>
      </c>
      <c r="BM213" s="229" t="s">
        <v>527</v>
      </c>
    </row>
    <row r="214" s="14" customFormat="1">
      <c r="A214" s="14"/>
      <c r="B214" s="247"/>
      <c r="C214" s="248"/>
      <c r="D214" s="238" t="s">
        <v>151</v>
      </c>
      <c r="E214" s="248"/>
      <c r="F214" s="250" t="s">
        <v>528</v>
      </c>
      <c r="G214" s="248"/>
      <c r="H214" s="251">
        <v>399.66000000000002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151</v>
      </c>
      <c r="AU214" s="257" t="s">
        <v>89</v>
      </c>
      <c r="AV214" s="14" t="s">
        <v>89</v>
      </c>
      <c r="AW214" s="14" t="s">
        <v>4</v>
      </c>
      <c r="AX214" s="14" t="s">
        <v>87</v>
      </c>
      <c r="AY214" s="257" t="s">
        <v>140</v>
      </c>
    </row>
    <row r="215" s="2" customFormat="1" ht="24.15" customHeight="1">
      <c r="A215" s="38"/>
      <c r="B215" s="39"/>
      <c r="C215" s="218" t="s">
        <v>265</v>
      </c>
      <c r="D215" s="218" t="s">
        <v>142</v>
      </c>
      <c r="E215" s="219" t="s">
        <v>272</v>
      </c>
      <c r="F215" s="220" t="s">
        <v>273</v>
      </c>
      <c r="G215" s="221" t="s">
        <v>158</v>
      </c>
      <c r="H215" s="222">
        <v>1256</v>
      </c>
      <c r="I215" s="223"/>
      <c r="J215" s="224">
        <f>ROUND(I215*H215,2)</f>
        <v>0</v>
      </c>
      <c r="K215" s="220" t="s">
        <v>146</v>
      </c>
      <c r="L215" s="44"/>
      <c r="M215" s="225" t="s">
        <v>1</v>
      </c>
      <c r="N215" s="226" t="s">
        <v>44</v>
      </c>
      <c r="O215" s="91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147</v>
      </c>
      <c r="AT215" s="229" t="s">
        <v>142</v>
      </c>
      <c r="AU215" s="229" t="s">
        <v>89</v>
      </c>
      <c r="AY215" s="17" t="s">
        <v>140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87</v>
      </c>
      <c r="BK215" s="230">
        <f>ROUND(I215*H215,2)</f>
        <v>0</v>
      </c>
      <c r="BL215" s="17" t="s">
        <v>147</v>
      </c>
      <c r="BM215" s="229" t="s">
        <v>529</v>
      </c>
    </row>
    <row r="216" s="2" customFormat="1">
      <c r="A216" s="38"/>
      <c r="B216" s="39"/>
      <c r="C216" s="40"/>
      <c r="D216" s="231" t="s">
        <v>149</v>
      </c>
      <c r="E216" s="40"/>
      <c r="F216" s="232" t="s">
        <v>275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149</v>
      </c>
      <c r="AU216" s="17" t="s">
        <v>89</v>
      </c>
    </row>
    <row r="217" s="13" customFormat="1">
      <c r="A217" s="13"/>
      <c r="B217" s="236"/>
      <c r="C217" s="237"/>
      <c r="D217" s="238" t="s">
        <v>151</v>
      </c>
      <c r="E217" s="239" t="s">
        <v>1</v>
      </c>
      <c r="F217" s="240" t="s">
        <v>152</v>
      </c>
      <c r="G217" s="237"/>
      <c r="H217" s="239" t="s">
        <v>1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151</v>
      </c>
      <c r="AU217" s="246" t="s">
        <v>89</v>
      </c>
      <c r="AV217" s="13" t="s">
        <v>87</v>
      </c>
      <c r="AW217" s="13" t="s">
        <v>36</v>
      </c>
      <c r="AX217" s="13" t="s">
        <v>79</v>
      </c>
      <c r="AY217" s="246" t="s">
        <v>140</v>
      </c>
    </row>
    <row r="218" s="14" customFormat="1">
      <c r="A218" s="14"/>
      <c r="B218" s="247"/>
      <c r="C218" s="248"/>
      <c r="D218" s="238" t="s">
        <v>151</v>
      </c>
      <c r="E218" s="249" t="s">
        <v>1</v>
      </c>
      <c r="F218" s="250" t="s">
        <v>530</v>
      </c>
      <c r="G218" s="248"/>
      <c r="H218" s="251">
        <v>152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151</v>
      </c>
      <c r="AU218" s="257" t="s">
        <v>89</v>
      </c>
      <c r="AV218" s="14" t="s">
        <v>89</v>
      </c>
      <c r="AW218" s="14" t="s">
        <v>36</v>
      </c>
      <c r="AX218" s="14" t="s">
        <v>79</v>
      </c>
      <c r="AY218" s="257" t="s">
        <v>140</v>
      </c>
    </row>
    <row r="219" s="14" customFormat="1">
      <c r="A219" s="14"/>
      <c r="B219" s="247"/>
      <c r="C219" s="248"/>
      <c r="D219" s="238" t="s">
        <v>151</v>
      </c>
      <c r="E219" s="249" t="s">
        <v>1</v>
      </c>
      <c r="F219" s="250" t="s">
        <v>531</v>
      </c>
      <c r="G219" s="248"/>
      <c r="H219" s="251">
        <v>1104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151</v>
      </c>
      <c r="AU219" s="257" t="s">
        <v>89</v>
      </c>
      <c r="AV219" s="14" t="s">
        <v>89</v>
      </c>
      <c r="AW219" s="14" t="s">
        <v>36</v>
      </c>
      <c r="AX219" s="14" t="s">
        <v>79</v>
      </c>
      <c r="AY219" s="257" t="s">
        <v>140</v>
      </c>
    </row>
    <row r="220" s="15" customFormat="1">
      <c r="A220" s="15"/>
      <c r="B220" s="258"/>
      <c r="C220" s="259"/>
      <c r="D220" s="238" t="s">
        <v>151</v>
      </c>
      <c r="E220" s="260" t="s">
        <v>1</v>
      </c>
      <c r="F220" s="261" t="s">
        <v>155</v>
      </c>
      <c r="G220" s="259"/>
      <c r="H220" s="262">
        <v>1256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8" t="s">
        <v>151</v>
      </c>
      <c r="AU220" s="268" t="s">
        <v>89</v>
      </c>
      <c r="AV220" s="15" t="s">
        <v>147</v>
      </c>
      <c r="AW220" s="15" t="s">
        <v>36</v>
      </c>
      <c r="AX220" s="15" t="s">
        <v>87</v>
      </c>
      <c r="AY220" s="268" t="s">
        <v>140</v>
      </c>
    </row>
    <row r="221" s="2" customFormat="1" ht="16.5" customHeight="1">
      <c r="A221" s="38"/>
      <c r="B221" s="39"/>
      <c r="C221" s="269" t="s">
        <v>271</v>
      </c>
      <c r="D221" s="269" t="s">
        <v>239</v>
      </c>
      <c r="E221" s="270" t="s">
        <v>266</v>
      </c>
      <c r="F221" s="271" t="s">
        <v>267</v>
      </c>
      <c r="G221" s="272" t="s">
        <v>268</v>
      </c>
      <c r="H221" s="273">
        <v>18.84</v>
      </c>
      <c r="I221" s="274"/>
      <c r="J221" s="275">
        <f>ROUND(I221*H221,2)</f>
        <v>0</v>
      </c>
      <c r="K221" s="271" t="s">
        <v>1</v>
      </c>
      <c r="L221" s="276"/>
      <c r="M221" s="277" t="s">
        <v>1</v>
      </c>
      <c r="N221" s="278" t="s">
        <v>44</v>
      </c>
      <c r="O221" s="91"/>
      <c r="P221" s="227">
        <f>O221*H221</f>
        <v>0</v>
      </c>
      <c r="Q221" s="227">
        <v>0.001</v>
      </c>
      <c r="R221" s="227">
        <f>Q221*H221</f>
        <v>0.018839999999999999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208</v>
      </c>
      <c r="AT221" s="229" t="s">
        <v>239</v>
      </c>
      <c r="AU221" s="229" t="s">
        <v>89</v>
      </c>
      <c r="AY221" s="17" t="s">
        <v>140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87</v>
      </c>
      <c r="BK221" s="230">
        <f>ROUND(I221*H221,2)</f>
        <v>0</v>
      </c>
      <c r="BL221" s="17" t="s">
        <v>147</v>
      </c>
      <c r="BM221" s="229" t="s">
        <v>532</v>
      </c>
    </row>
    <row r="222" s="14" customFormat="1">
      <c r="A222" s="14"/>
      <c r="B222" s="247"/>
      <c r="C222" s="248"/>
      <c r="D222" s="238" t="s">
        <v>151</v>
      </c>
      <c r="E222" s="248"/>
      <c r="F222" s="250" t="s">
        <v>533</v>
      </c>
      <c r="G222" s="248"/>
      <c r="H222" s="251">
        <v>18.84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151</v>
      </c>
      <c r="AU222" s="257" t="s">
        <v>89</v>
      </c>
      <c r="AV222" s="14" t="s">
        <v>89</v>
      </c>
      <c r="AW222" s="14" t="s">
        <v>4</v>
      </c>
      <c r="AX222" s="14" t="s">
        <v>87</v>
      </c>
      <c r="AY222" s="257" t="s">
        <v>140</v>
      </c>
    </row>
    <row r="223" s="2" customFormat="1" ht="24.15" customHeight="1">
      <c r="A223" s="38"/>
      <c r="B223" s="39"/>
      <c r="C223" s="218" t="s">
        <v>277</v>
      </c>
      <c r="D223" s="218" t="s">
        <v>142</v>
      </c>
      <c r="E223" s="219" t="s">
        <v>281</v>
      </c>
      <c r="F223" s="220" t="s">
        <v>282</v>
      </c>
      <c r="G223" s="221" t="s">
        <v>158</v>
      </c>
      <c r="H223" s="222">
        <v>10068.799999999999</v>
      </c>
      <c r="I223" s="223"/>
      <c r="J223" s="224">
        <f>ROUND(I223*H223,2)</f>
        <v>0</v>
      </c>
      <c r="K223" s="220" t="s">
        <v>146</v>
      </c>
      <c r="L223" s="44"/>
      <c r="M223" s="225" t="s">
        <v>1</v>
      </c>
      <c r="N223" s="226" t="s">
        <v>44</v>
      </c>
      <c r="O223" s="9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147</v>
      </c>
      <c r="AT223" s="229" t="s">
        <v>142</v>
      </c>
      <c r="AU223" s="229" t="s">
        <v>89</v>
      </c>
      <c r="AY223" s="17" t="s">
        <v>140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87</v>
      </c>
      <c r="BK223" s="230">
        <f>ROUND(I223*H223,2)</f>
        <v>0</v>
      </c>
      <c r="BL223" s="17" t="s">
        <v>147</v>
      </c>
      <c r="BM223" s="229" t="s">
        <v>534</v>
      </c>
    </row>
    <row r="224" s="2" customFormat="1">
      <c r="A224" s="38"/>
      <c r="B224" s="39"/>
      <c r="C224" s="40"/>
      <c r="D224" s="231" t="s">
        <v>149</v>
      </c>
      <c r="E224" s="40"/>
      <c r="F224" s="232" t="s">
        <v>284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149</v>
      </c>
      <c r="AU224" s="17" t="s">
        <v>89</v>
      </c>
    </row>
    <row r="225" s="13" customFormat="1">
      <c r="A225" s="13"/>
      <c r="B225" s="236"/>
      <c r="C225" s="237"/>
      <c r="D225" s="238" t="s">
        <v>151</v>
      </c>
      <c r="E225" s="239" t="s">
        <v>1</v>
      </c>
      <c r="F225" s="240" t="s">
        <v>152</v>
      </c>
      <c r="G225" s="237"/>
      <c r="H225" s="239" t="s">
        <v>1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151</v>
      </c>
      <c r="AU225" s="246" t="s">
        <v>89</v>
      </c>
      <c r="AV225" s="13" t="s">
        <v>87</v>
      </c>
      <c r="AW225" s="13" t="s">
        <v>36</v>
      </c>
      <c r="AX225" s="13" t="s">
        <v>79</v>
      </c>
      <c r="AY225" s="246" t="s">
        <v>140</v>
      </c>
    </row>
    <row r="226" s="14" customFormat="1">
      <c r="A226" s="14"/>
      <c r="B226" s="247"/>
      <c r="C226" s="248"/>
      <c r="D226" s="238" t="s">
        <v>151</v>
      </c>
      <c r="E226" s="249" t="s">
        <v>1</v>
      </c>
      <c r="F226" s="250" t="s">
        <v>535</v>
      </c>
      <c r="G226" s="248"/>
      <c r="H226" s="251">
        <v>8706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151</v>
      </c>
      <c r="AU226" s="257" t="s">
        <v>89</v>
      </c>
      <c r="AV226" s="14" t="s">
        <v>89</v>
      </c>
      <c r="AW226" s="14" t="s">
        <v>36</v>
      </c>
      <c r="AX226" s="14" t="s">
        <v>79</v>
      </c>
      <c r="AY226" s="257" t="s">
        <v>140</v>
      </c>
    </row>
    <row r="227" s="14" customFormat="1">
      <c r="A227" s="14"/>
      <c r="B227" s="247"/>
      <c r="C227" s="248"/>
      <c r="D227" s="238" t="s">
        <v>151</v>
      </c>
      <c r="E227" s="249" t="s">
        <v>1</v>
      </c>
      <c r="F227" s="250" t="s">
        <v>521</v>
      </c>
      <c r="G227" s="248"/>
      <c r="H227" s="251">
        <v>73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151</v>
      </c>
      <c r="AU227" s="257" t="s">
        <v>89</v>
      </c>
      <c r="AV227" s="14" t="s">
        <v>89</v>
      </c>
      <c r="AW227" s="14" t="s">
        <v>36</v>
      </c>
      <c r="AX227" s="14" t="s">
        <v>79</v>
      </c>
      <c r="AY227" s="257" t="s">
        <v>140</v>
      </c>
    </row>
    <row r="228" s="14" customFormat="1">
      <c r="A228" s="14"/>
      <c r="B228" s="247"/>
      <c r="C228" s="248"/>
      <c r="D228" s="238" t="s">
        <v>151</v>
      </c>
      <c r="E228" s="249" t="s">
        <v>1</v>
      </c>
      <c r="F228" s="250" t="s">
        <v>522</v>
      </c>
      <c r="G228" s="248"/>
      <c r="H228" s="251">
        <v>531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151</v>
      </c>
      <c r="AU228" s="257" t="s">
        <v>89</v>
      </c>
      <c r="AV228" s="14" t="s">
        <v>89</v>
      </c>
      <c r="AW228" s="14" t="s">
        <v>36</v>
      </c>
      <c r="AX228" s="14" t="s">
        <v>79</v>
      </c>
      <c r="AY228" s="257" t="s">
        <v>140</v>
      </c>
    </row>
    <row r="229" s="14" customFormat="1">
      <c r="A229" s="14"/>
      <c r="B229" s="247"/>
      <c r="C229" s="248"/>
      <c r="D229" s="238" t="s">
        <v>151</v>
      </c>
      <c r="E229" s="249" t="s">
        <v>1</v>
      </c>
      <c r="F229" s="250" t="s">
        <v>536</v>
      </c>
      <c r="G229" s="248"/>
      <c r="H229" s="251">
        <v>268.19999999999999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151</v>
      </c>
      <c r="AU229" s="257" t="s">
        <v>89</v>
      </c>
      <c r="AV229" s="14" t="s">
        <v>89</v>
      </c>
      <c r="AW229" s="14" t="s">
        <v>36</v>
      </c>
      <c r="AX229" s="14" t="s">
        <v>79</v>
      </c>
      <c r="AY229" s="257" t="s">
        <v>140</v>
      </c>
    </row>
    <row r="230" s="14" customFormat="1">
      <c r="A230" s="14"/>
      <c r="B230" s="247"/>
      <c r="C230" s="248"/>
      <c r="D230" s="238" t="s">
        <v>151</v>
      </c>
      <c r="E230" s="249" t="s">
        <v>1</v>
      </c>
      <c r="F230" s="250" t="s">
        <v>537</v>
      </c>
      <c r="G230" s="248"/>
      <c r="H230" s="251">
        <v>43.5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151</v>
      </c>
      <c r="AU230" s="257" t="s">
        <v>89</v>
      </c>
      <c r="AV230" s="14" t="s">
        <v>89</v>
      </c>
      <c r="AW230" s="14" t="s">
        <v>36</v>
      </c>
      <c r="AX230" s="14" t="s">
        <v>79</v>
      </c>
      <c r="AY230" s="257" t="s">
        <v>140</v>
      </c>
    </row>
    <row r="231" s="14" customFormat="1">
      <c r="A231" s="14"/>
      <c r="B231" s="247"/>
      <c r="C231" s="248"/>
      <c r="D231" s="238" t="s">
        <v>151</v>
      </c>
      <c r="E231" s="249" t="s">
        <v>1</v>
      </c>
      <c r="F231" s="250" t="s">
        <v>538</v>
      </c>
      <c r="G231" s="248"/>
      <c r="H231" s="251">
        <v>268.69999999999999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151</v>
      </c>
      <c r="AU231" s="257" t="s">
        <v>89</v>
      </c>
      <c r="AV231" s="14" t="s">
        <v>89</v>
      </c>
      <c r="AW231" s="14" t="s">
        <v>36</v>
      </c>
      <c r="AX231" s="14" t="s">
        <v>79</v>
      </c>
      <c r="AY231" s="257" t="s">
        <v>140</v>
      </c>
    </row>
    <row r="232" s="14" customFormat="1">
      <c r="A232" s="14"/>
      <c r="B232" s="247"/>
      <c r="C232" s="248"/>
      <c r="D232" s="238" t="s">
        <v>151</v>
      </c>
      <c r="E232" s="249" t="s">
        <v>1</v>
      </c>
      <c r="F232" s="250" t="s">
        <v>539</v>
      </c>
      <c r="G232" s="248"/>
      <c r="H232" s="251">
        <v>61.299999999999997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151</v>
      </c>
      <c r="AU232" s="257" t="s">
        <v>89</v>
      </c>
      <c r="AV232" s="14" t="s">
        <v>89</v>
      </c>
      <c r="AW232" s="14" t="s">
        <v>36</v>
      </c>
      <c r="AX232" s="14" t="s">
        <v>79</v>
      </c>
      <c r="AY232" s="257" t="s">
        <v>140</v>
      </c>
    </row>
    <row r="233" s="14" customFormat="1">
      <c r="A233" s="14"/>
      <c r="B233" s="247"/>
      <c r="C233" s="248"/>
      <c r="D233" s="238" t="s">
        <v>151</v>
      </c>
      <c r="E233" s="249" t="s">
        <v>1</v>
      </c>
      <c r="F233" s="250" t="s">
        <v>540</v>
      </c>
      <c r="G233" s="248"/>
      <c r="H233" s="251">
        <v>117.09999999999999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151</v>
      </c>
      <c r="AU233" s="257" t="s">
        <v>89</v>
      </c>
      <c r="AV233" s="14" t="s">
        <v>89</v>
      </c>
      <c r="AW233" s="14" t="s">
        <v>36</v>
      </c>
      <c r="AX233" s="14" t="s">
        <v>79</v>
      </c>
      <c r="AY233" s="257" t="s">
        <v>140</v>
      </c>
    </row>
    <row r="234" s="15" customFormat="1">
      <c r="A234" s="15"/>
      <c r="B234" s="258"/>
      <c r="C234" s="259"/>
      <c r="D234" s="238" t="s">
        <v>151</v>
      </c>
      <c r="E234" s="260" t="s">
        <v>1</v>
      </c>
      <c r="F234" s="261" t="s">
        <v>155</v>
      </c>
      <c r="G234" s="259"/>
      <c r="H234" s="262">
        <v>10068.799999999999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8" t="s">
        <v>151</v>
      </c>
      <c r="AU234" s="268" t="s">
        <v>89</v>
      </c>
      <c r="AV234" s="15" t="s">
        <v>147</v>
      </c>
      <c r="AW234" s="15" t="s">
        <v>36</v>
      </c>
      <c r="AX234" s="15" t="s">
        <v>87</v>
      </c>
      <c r="AY234" s="268" t="s">
        <v>140</v>
      </c>
    </row>
    <row r="235" s="2" customFormat="1" ht="24.15" customHeight="1">
      <c r="A235" s="38"/>
      <c r="B235" s="39"/>
      <c r="C235" s="218" t="s">
        <v>280</v>
      </c>
      <c r="D235" s="218" t="s">
        <v>142</v>
      </c>
      <c r="E235" s="219" t="s">
        <v>294</v>
      </c>
      <c r="F235" s="220" t="s">
        <v>295</v>
      </c>
      <c r="G235" s="221" t="s">
        <v>158</v>
      </c>
      <c r="H235" s="222">
        <v>6688.8000000000002</v>
      </c>
      <c r="I235" s="223"/>
      <c r="J235" s="224">
        <f>ROUND(I235*H235,2)</f>
        <v>0</v>
      </c>
      <c r="K235" s="220" t="s">
        <v>146</v>
      </c>
      <c r="L235" s="44"/>
      <c r="M235" s="225" t="s">
        <v>1</v>
      </c>
      <c r="N235" s="226" t="s">
        <v>44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147</v>
      </c>
      <c r="AT235" s="229" t="s">
        <v>142</v>
      </c>
      <c r="AU235" s="229" t="s">
        <v>89</v>
      </c>
      <c r="AY235" s="17" t="s">
        <v>140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87</v>
      </c>
      <c r="BK235" s="230">
        <f>ROUND(I235*H235,2)</f>
        <v>0</v>
      </c>
      <c r="BL235" s="17" t="s">
        <v>147</v>
      </c>
      <c r="BM235" s="229" t="s">
        <v>541</v>
      </c>
    </row>
    <row r="236" s="2" customFormat="1">
      <c r="A236" s="38"/>
      <c r="B236" s="39"/>
      <c r="C236" s="40"/>
      <c r="D236" s="231" t="s">
        <v>149</v>
      </c>
      <c r="E236" s="40"/>
      <c r="F236" s="232" t="s">
        <v>297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149</v>
      </c>
      <c r="AU236" s="17" t="s">
        <v>89</v>
      </c>
    </row>
    <row r="237" s="13" customFormat="1">
      <c r="A237" s="13"/>
      <c r="B237" s="236"/>
      <c r="C237" s="237"/>
      <c r="D237" s="238" t="s">
        <v>151</v>
      </c>
      <c r="E237" s="239" t="s">
        <v>1</v>
      </c>
      <c r="F237" s="240" t="s">
        <v>152</v>
      </c>
      <c r="G237" s="237"/>
      <c r="H237" s="239" t="s">
        <v>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151</v>
      </c>
      <c r="AU237" s="246" t="s">
        <v>89</v>
      </c>
      <c r="AV237" s="13" t="s">
        <v>87</v>
      </c>
      <c r="AW237" s="13" t="s">
        <v>36</v>
      </c>
      <c r="AX237" s="13" t="s">
        <v>79</v>
      </c>
      <c r="AY237" s="246" t="s">
        <v>140</v>
      </c>
    </row>
    <row r="238" s="14" customFormat="1">
      <c r="A238" s="14"/>
      <c r="B238" s="247"/>
      <c r="C238" s="248"/>
      <c r="D238" s="238" t="s">
        <v>151</v>
      </c>
      <c r="E238" s="249" t="s">
        <v>1</v>
      </c>
      <c r="F238" s="250" t="s">
        <v>520</v>
      </c>
      <c r="G238" s="248"/>
      <c r="H238" s="251">
        <v>5860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151</v>
      </c>
      <c r="AU238" s="257" t="s">
        <v>89</v>
      </c>
      <c r="AV238" s="14" t="s">
        <v>89</v>
      </c>
      <c r="AW238" s="14" t="s">
        <v>36</v>
      </c>
      <c r="AX238" s="14" t="s">
        <v>79</v>
      </c>
      <c r="AY238" s="257" t="s">
        <v>140</v>
      </c>
    </row>
    <row r="239" s="14" customFormat="1">
      <c r="A239" s="14"/>
      <c r="B239" s="247"/>
      <c r="C239" s="248"/>
      <c r="D239" s="238" t="s">
        <v>151</v>
      </c>
      <c r="E239" s="249" t="s">
        <v>1</v>
      </c>
      <c r="F239" s="250" t="s">
        <v>521</v>
      </c>
      <c r="G239" s="248"/>
      <c r="H239" s="251">
        <v>73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151</v>
      </c>
      <c r="AU239" s="257" t="s">
        <v>89</v>
      </c>
      <c r="AV239" s="14" t="s">
        <v>89</v>
      </c>
      <c r="AW239" s="14" t="s">
        <v>36</v>
      </c>
      <c r="AX239" s="14" t="s">
        <v>79</v>
      </c>
      <c r="AY239" s="257" t="s">
        <v>140</v>
      </c>
    </row>
    <row r="240" s="14" customFormat="1">
      <c r="A240" s="14"/>
      <c r="B240" s="247"/>
      <c r="C240" s="248"/>
      <c r="D240" s="238" t="s">
        <v>151</v>
      </c>
      <c r="E240" s="249" t="s">
        <v>1</v>
      </c>
      <c r="F240" s="250" t="s">
        <v>522</v>
      </c>
      <c r="G240" s="248"/>
      <c r="H240" s="251">
        <v>531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151</v>
      </c>
      <c r="AU240" s="257" t="s">
        <v>89</v>
      </c>
      <c r="AV240" s="14" t="s">
        <v>89</v>
      </c>
      <c r="AW240" s="14" t="s">
        <v>36</v>
      </c>
      <c r="AX240" s="14" t="s">
        <v>79</v>
      </c>
      <c r="AY240" s="257" t="s">
        <v>140</v>
      </c>
    </row>
    <row r="241" s="14" customFormat="1">
      <c r="A241" s="14"/>
      <c r="B241" s="247"/>
      <c r="C241" s="248"/>
      <c r="D241" s="238" t="s">
        <v>151</v>
      </c>
      <c r="E241" s="249" t="s">
        <v>1</v>
      </c>
      <c r="F241" s="250" t="s">
        <v>542</v>
      </c>
      <c r="G241" s="248"/>
      <c r="H241" s="251">
        <v>52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151</v>
      </c>
      <c r="AU241" s="257" t="s">
        <v>89</v>
      </c>
      <c r="AV241" s="14" t="s">
        <v>89</v>
      </c>
      <c r="AW241" s="14" t="s">
        <v>36</v>
      </c>
      <c r="AX241" s="14" t="s">
        <v>79</v>
      </c>
      <c r="AY241" s="257" t="s">
        <v>140</v>
      </c>
    </row>
    <row r="242" s="14" customFormat="1">
      <c r="A242" s="14"/>
      <c r="B242" s="247"/>
      <c r="C242" s="248"/>
      <c r="D242" s="238" t="s">
        <v>151</v>
      </c>
      <c r="E242" s="249" t="s">
        <v>1</v>
      </c>
      <c r="F242" s="250" t="s">
        <v>543</v>
      </c>
      <c r="G242" s="248"/>
      <c r="H242" s="251">
        <v>130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151</v>
      </c>
      <c r="AU242" s="257" t="s">
        <v>89</v>
      </c>
      <c r="AV242" s="14" t="s">
        <v>89</v>
      </c>
      <c r="AW242" s="14" t="s">
        <v>36</v>
      </c>
      <c r="AX242" s="14" t="s">
        <v>79</v>
      </c>
      <c r="AY242" s="257" t="s">
        <v>140</v>
      </c>
    </row>
    <row r="243" s="14" customFormat="1">
      <c r="A243" s="14"/>
      <c r="B243" s="247"/>
      <c r="C243" s="248"/>
      <c r="D243" s="238" t="s">
        <v>151</v>
      </c>
      <c r="E243" s="249" t="s">
        <v>1</v>
      </c>
      <c r="F243" s="250" t="s">
        <v>544</v>
      </c>
      <c r="G243" s="248"/>
      <c r="H243" s="251">
        <v>42.799999999999997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151</v>
      </c>
      <c r="AU243" s="257" t="s">
        <v>89</v>
      </c>
      <c r="AV243" s="14" t="s">
        <v>89</v>
      </c>
      <c r="AW243" s="14" t="s">
        <v>36</v>
      </c>
      <c r="AX243" s="14" t="s">
        <v>79</v>
      </c>
      <c r="AY243" s="257" t="s">
        <v>140</v>
      </c>
    </row>
    <row r="244" s="15" customFormat="1">
      <c r="A244" s="15"/>
      <c r="B244" s="258"/>
      <c r="C244" s="259"/>
      <c r="D244" s="238" t="s">
        <v>151</v>
      </c>
      <c r="E244" s="260" t="s">
        <v>1</v>
      </c>
      <c r="F244" s="261" t="s">
        <v>155</v>
      </c>
      <c r="G244" s="259"/>
      <c r="H244" s="262">
        <v>6688.8000000000002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8" t="s">
        <v>151</v>
      </c>
      <c r="AU244" s="268" t="s">
        <v>89</v>
      </c>
      <c r="AV244" s="15" t="s">
        <v>147</v>
      </c>
      <c r="AW244" s="15" t="s">
        <v>36</v>
      </c>
      <c r="AX244" s="15" t="s">
        <v>87</v>
      </c>
      <c r="AY244" s="268" t="s">
        <v>140</v>
      </c>
    </row>
    <row r="245" s="2" customFormat="1" ht="24.15" customHeight="1">
      <c r="A245" s="38"/>
      <c r="B245" s="39"/>
      <c r="C245" s="218" t="s">
        <v>293</v>
      </c>
      <c r="D245" s="218" t="s">
        <v>142</v>
      </c>
      <c r="E245" s="219" t="s">
        <v>302</v>
      </c>
      <c r="F245" s="220" t="s">
        <v>303</v>
      </c>
      <c r="G245" s="221" t="s">
        <v>158</v>
      </c>
      <c r="H245" s="222">
        <v>1252.7000000000001</v>
      </c>
      <c r="I245" s="223"/>
      <c r="J245" s="224">
        <f>ROUND(I245*H245,2)</f>
        <v>0</v>
      </c>
      <c r="K245" s="220" t="s">
        <v>146</v>
      </c>
      <c r="L245" s="44"/>
      <c r="M245" s="225" t="s">
        <v>1</v>
      </c>
      <c r="N245" s="226" t="s">
        <v>44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147</v>
      </c>
      <c r="AT245" s="229" t="s">
        <v>142</v>
      </c>
      <c r="AU245" s="229" t="s">
        <v>89</v>
      </c>
      <c r="AY245" s="17" t="s">
        <v>140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87</v>
      </c>
      <c r="BK245" s="230">
        <f>ROUND(I245*H245,2)</f>
        <v>0</v>
      </c>
      <c r="BL245" s="17" t="s">
        <v>147</v>
      </c>
      <c r="BM245" s="229" t="s">
        <v>545</v>
      </c>
    </row>
    <row r="246" s="2" customFormat="1">
      <c r="A246" s="38"/>
      <c r="B246" s="39"/>
      <c r="C246" s="40"/>
      <c r="D246" s="231" t="s">
        <v>149</v>
      </c>
      <c r="E246" s="40"/>
      <c r="F246" s="232" t="s">
        <v>305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149</v>
      </c>
      <c r="AU246" s="17" t="s">
        <v>89</v>
      </c>
    </row>
    <row r="247" s="13" customFormat="1">
      <c r="A247" s="13"/>
      <c r="B247" s="236"/>
      <c r="C247" s="237"/>
      <c r="D247" s="238" t="s">
        <v>151</v>
      </c>
      <c r="E247" s="239" t="s">
        <v>1</v>
      </c>
      <c r="F247" s="240" t="s">
        <v>152</v>
      </c>
      <c r="G247" s="237"/>
      <c r="H247" s="239" t="s">
        <v>1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151</v>
      </c>
      <c r="AU247" s="246" t="s">
        <v>89</v>
      </c>
      <c r="AV247" s="13" t="s">
        <v>87</v>
      </c>
      <c r="AW247" s="13" t="s">
        <v>36</v>
      </c>
      <c r="AX247" s="13" t="s">
        <v>79</v>
      </c>
      <c r="AY247" s="246" t="s">
        <v>140</v>
      </c>
    </row>
    <row r="248" s="14" customFormat="1">
      <c r="A248" s="14"/>
      <c r="B248" s="247"/>
      <c r="C248" s="248"/>
      <c r="D248" s="238" t="s">
        <v>151</v>
      </c>
      <c r="E248" s="249" t="s">
        <v>1</v>
      </c>
      <c r="F248" s="250" t="s">
        <v>546</v>
      </c>
      <c r="G248" s="248"/>
      <c r="H248" s="251">
        <v>80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151</v>
      </c>
      <c r="AU248" s="257" t="s">
        <v>89</v>
      </c>
      <c r="AV248" s="14" t="s">
        <v>89</v>
      </c>
      <c r="AW248" s="14" t="s">
        <v>36</v>
      </c>
      <c r="AX248" s="14" t="s">
        <v>79</v>
      </c>
      <c r="AY248" s="257" t="s">
        <v>140</v>
      </c>
    </row>
    <row r="249" s="14" customFormat="1">
      <c r="A249" s="14"/>
      <c r="B249" s="247"/>
      <c r="C249" s="248"/>
      <c r="D249" s="238" t="s">
        <v>151</v>
      </c>
      <c r="E249" s="249" t="s">
        <v>1</v>
      </c>
      <c r="F249" s="250" t="s">
        <v>547</v>
      </c>
      <c r="G249" s="248"/>
      <c r="H249" s="251">
        <v>447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151</v>
      </c>
      <c r="AU249" s="257" t="s">
        <v>89</v>
      </c>
      <c r="AV249" s="14" t="s">
        <v>89</v>
      </c>
      <c r="AW249" s="14" t="s">
        <v>36</v>
      </c>
      <c r="AX249" s="14" t="s">
        <v>79</v>
      </c>
      <c r="AY249" s="257" t="s">
        <v>140</v>
      </c>
    </row>
    <row r="250" s="14" customFormat="1">
      <c r="A250" s="14"/>
      <c r="B250" s="247"/>
      <c r="C250" s="248"/>
      <c r="D250" s="238" t="s">
        <v>151</v>
      </c>
      <c r="E250" s="249" t="s">
        <v>1</v>
      </c>
      <c r="F250" s="250" t="s">
        <v>548</v>
      </c>
      <c r="G250" s="248"/>
      <c r="H250" s="251">
        <v>267.30000000000001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151</v>
      </c>
      <c r="AU250" s="257" t="s">
        <v>89</v>
      </c>
      <c r="AV250" s="14" t="s">
        <v>89</v>
      </c>
      <c r="AW250" s="14" t="s">
        <v>36</v>
      </c>
      <c r="AX250" s="14" t="s">
        <v>79</v>
      </c>
      <c r="AY250" s="257" t="s">
        <v>140</v>
      </c>
    </row>
    <row r="251" s="14" customFormat="1">
      <c r="A251" s="14"/>
      <c r="B251" s="247"/>
      <c r="C251" s="248"/>
      <c r="D251" s="238" t="s">
        <v>151</v>
      </c>
      <c r="E251" s="249" t="s">
        <v>1</v>
      </c>
      <c r="F251" s="250" t="s">
        <v>549</v>
      </c>
      <c r="G251" s="248"/>
      <c r="H251" s="251">
        <v>86.400000000000006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151</v>
      </c>
      <c r="AU251" s="257" t="s">
        <v>89</v>
      </c>
      <c r="AV251" s="14" t="s">
        <v>89</v>
      </c>
      <c r="AW251" s="14" t="s">
        <v>36</v>
      </c>
      <c r="AX251" s="14" t="s">
        <v>79</v>
      </c>
      <c r="AY251" s="257" t="s">
        <v>140</v>
      </c>
    </row>
    <row r="252" s="14" customFormat="1">
      <c r="A252" s="14"/>
      <c r="B252" s="247"/>
      <c r="C252" s="248"/>
      <c r="D252" s="238" t="s">
        <v>151</v>
      </c>
      <c r="E252" s="249" t="s">
        <v>1</v>
      </c>
      <c r="F252" s="250" t="s">
        <v>550</v>
      </c>
      <c r="G252" s="248"/>
      <c r="H252" s="251">
        <v>91.900000000000006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151</v>
      </c>
      <c r="AU252" s="257" t="s">
        <v>89</v>
      </c>
      <c r="AV252" s="14" t="s">
        <v>89</v>
      </c>
      <c r="AW252" s="14" t="s">
        <v>36</v>
      </c>
      <c r="AX252" s="14" t="s">
        <v>79</v>
      </c>
      <c r="AY252" s="257" t="s">
        <v>140</v>
      </c>
    </row>
    <row r="253" s="14" customFormat="1">
      <c r="A253" s="14"/>
      <c r="B253" s="247"/>
      <c r="C253" s="248"/>
      <c r="D253" s="238" t="s">
        <v>151</v>
      </c>
      <c r="E253" s="249" t="s">
        <v>1</v>
      </c>
      <c r="F253" s="250" t="s">
        <v>551</v>
      </c>
      <c r="G253" s="248"/>
      <c r="H253" s="251">
        <v>124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151</v>
      </c>
      <c r="AU253" s="257" t="s">
        <v>89</v>
      </c>
      <c r="AV253" s="14" t="s">
        <v>89</v>
      </c>
      <c r="AW253" s="14" t="s">
        <v>36</v>
      </c>
      <c r="AX253" s="14" t="s">
        <v>79</v>
      </c>
      <c r="AY253" s="257" t="s">
        <v>140</v>
      </c>
    </row>
    <row r="254" s="14" customFormat="1">
      <c r="A254" s="14"/>
      <c r="B254" s="247"/>
      <c r="C254" s="248"/>
      <c r="D254" s="238" t="s">
        <v>151</v>
      </c>
      <c r="E254" s="249" t="s">
        <v>1</v>
      </c>
      <c r="F254" s="250" t="s">
        <v>552</v>
      </c>
      <c r="G254" s="248"/>
      <c r="H254" s="251">
        <v>156.09999999999999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151</v>
      </c>
      <c r="AU254" s="257" t="s">
        <v>89</v>
      </c>
      <c r="AV254" s="14" t="s">
        <v>89</v>
      </c>
      <c r="AW254" s="14" t="s">
        <v>36</v>
      </c>
      <c r="AX254" s="14" t="s">
        <v>79</v>
      </c>
      <c r="AY254" s="257" t="s">
        <v>140</v>
      </c>
    </row>
    <row r="255" s="15" customFormat="1">
      <c r="A255" s="15"/>
      <c r="B255" s="258"/>
      <c r="C255" s="259"/>
      <c r="D255" s="238" t="s">
        <v>151</v>
      </c>
      <c r="E255" s="260" t="s">
        <v>1</v>
      </c>
      <c r="F255" s="261" t="s">
        <v>155</v>
      </c>
      <c r="G255" s="259"/>
      <c r="H255" s="262">
        <v>1252.7000000000001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8" t="s">
        <v>151</v>
      </c>
      <c r="AU255" s="268" t="s">
        <v>89</v>
      </c>
      <c r="AV255" s="15" t="s">
        <v>147</v>
      </c>
      <c r="AW255" s="15" t="s">
        <v>36</v>
      </c>
      <c r="AX255" s="15" t="s">
        <v>87</v>
      </c>
      <c r="AY255" s="268" t="s">
        <v>140</v>
      </c>
    </row>
    <row r="256" s="2" customFormat="1" ht="16.5" customHeight="1">
      <c r="A256" s="38"/>
      <c r="B256" s="39"/>
      <c r="C256" s="218" t="s">
        <v>7</v>
      </c>
      <c r="D256" s="218" t="s">
        <v>142</v>
      </c>
      <c r="E256" s="219" t="s">
        <v>315</v>
      </c>
      <c r="F256" s="220" t="s">
        <v>316</v>
      </c>
      <c r="G256" s="221" t="s">
        <v>158</v>
      </c>
      <c r="H256" s="222">
        <v>850.70000000000005</v>
      </c>
      <c r="I256" s="223"/>
      <c r="J256" s="224">
        <f>ROUND(I256*H256,2)</f>
        <v>0</v>
      </c>
      <c r="K256" s="220" t="s">
        <v>146</v>
      </c>
      <c r="L256" s="44"/>
      <c r="M256" s="225" t="s">
        <v>1</v>
      </c>
      <c r="N256" s="226" t="s">
        <v>44</v>
      </c>
      <c r="O256" s="91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147</v>
      </c>
      <c r="AT256" s="229" t="s">
        <v>142</v>
      </c>
      <c r="AU256" s="229" t="s">
        <v>89</v>
      </c>
      <c r="AY256" s="17" t="s">
        <v>140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87</v>
      </c>
      <c r="BK256" s="230">
        <f>ROUND(I256*H256,2)</f>
        <v>0</v>
      </c>
      <c r="BL256" s="17" t="s">
        <v>147</v>
      </c>
      <c r="BM256" s="229" t="s">
        <v>553</v>
      </c>
    </row>
    <row r="257" s="2" customFormat="1">
      <c r="A257" s="38"/>
      <c r="B257" s="39"/>
      <c r="C257" s="40"/>
      <c r="D257" s="231" t="s">
        <v>149</v>
      </c>
      <c r="E257" s="40"/>
      <c r="F257" s="232" t="s">
        <v>318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149</v>
      </c>
      <c r="AU257" s="17" t="s">
        <v>89</v>
      </c>
    </row>
    <row r="258" s="13" customFormat="1">
      <c r="A258" s="13"/>
      <c r="B258" s="236"/>
      <c r="C258" s="237"/>
      <c r="D258" s="238" t="s">
        <v>151</v>
      </c>
      <c r="E258" s="239" t="s">
        <v>1</v>
      </c>
      <c r="F258" s="240" t="s">
        <v>152</v>
      </c>
      <c r="G258" s="237"/>
      <c r="H258" s="239" t="s">
        <v>1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151</v>
      </c>
      <c r="AU258" s="246" t="s">
        <v>89</v>
      </c>
      <c r="AV258" s="13" t="s">
        <v>87</v>
      </c>
      <c r="AW258" s="13" t="s">
        <v>36</v>
      </c>
      <c r="AX258" s="13" t="s">
        <v>79</v>
      </c>
      <c r="AY258" s="246" t="s">
        <v>140</v>
      </c>
    </row>
    <row r="259" s="14" customFormat="1">
      <c r="A259" s="14"/>
      <c r="B259" s="247"/>
      <c r="C259" s="248"/>
      <c r="D259" s="238" t="s">
        <v>151</v>
      </c>
      <c r="E259" s="249" t="s">
        <v>1</v>
      </c>
      <c r="F259" s="250" t="s">
        <v>554</v>
      </c>
      <c r="G259" s="248"/>
      <c r="H259" s="251">
        <v>72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151</v>
      </c>
      <c r="AU259" s="257" t="s">
        <v>89</v>
      </c>
      <c r="AV259" s="14" t="s">
        <v>89</v>
      </c>
      <c r="AW259" s="14" t="s">
        <v>36</v>
      </c>
      <c r="AX259" s="14" t="s">
        <v>79</v>
      </c>
      <c r="AY259" s="257" t="s">
        <v>140</v>
      </c>
    </row>
    <row r="260" s="14" customFormat="1">
      <c r="A260" s="14"/>
      <c r="B260" s="247"/>
      <c r="C260" s="248"/>
      <c r="D260" s="238" t="s">
        <v>151</v>
      </c>
      <c r="E260" s="249" t="s">
        <v>1</v>
      </c>
      <c r="F260" s="250" t="s">
        <v>555</v>
      </c>
      <c r="G260" s="248"/>
      <c r="H260" s="251">
        <v>657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151</v>
      </c>
      <c r="AU260" s="257" t="s">
        <v>89</v>
      </c>
      <c r="AV260" s="14" t="s">
        <v>89</v>
      </c>
      <c r="AW260" s="14" t="s">
        <v>36</v>
      </c>
      <c r="AX260" s="14" t="s">
        <v>79</v>
      </c>
      <c r="AY260" s="257" t="s">
        <v>140</v>
      </c>
    </row>
    <row r="261" s="14" customFormat="1">
      <c r="A261" s="14"/>
      <c r="B261" s="247"/>
      <c r="C261" s="248"/>
      <c r="D261" s="238" t="s">
        <v>151</v>
      </c>
      <c r="E261" s="249" t="s">
        <v>1</v>
      </c>
      <c r="F261" s="250" t="s">
        <v>556</v>
      </c>
      <c r="G261" s="248"/>
      <c r="H261" s="251">
        <v>41.600000000000001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151</v>
      </c>
      <c r="AU261" s="257" t="s">
        <v>89</v>
      </c>
      <c r="AV261" s="14" t="s">
        <v>89</v>
      </c>
      <c r="AW261" s="14" t="s">
        <v>36</v>
      </c>
      <c r="AX261" s="14" t="s">
        <v>79</v>
      </c>
      <c r="AY261" s="257" t="s">
        <v>140</v>
      </c>
    </row>
    <row r="262" s="14" customFormat="1">
      <c r="A262" s="14"/>
      <c r="B262" s="247"/>
      <c r="C262" s="248"/>
      <c r="D262" s="238" t="s">
        <v>151</v>
      </c>
      <c r="E262" s="249" t="s">
        <v>1</v>
      </c>
      <c r="F262" s="250" t="s">
        <v>557</v>
      </c>
      <c r="G262" s="248"/>
      <c r="H262" s="251">
        <v>80.099999999999994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151</v>
      </c>
      <c r="AU262" s="257" t="s">
        <v>89</v>
      </c>
      <c r="AV262" s="14" t="s">
        <v>89</v>
      </c>
      <c r="AW262" s="14" t="s">
        <v>36</v>
      </c>
      <c r="AX262" s="14" t="s">
        <v>79</v>
      </c>
      <c r="AY262" s="257" t="s">
        <v>140</v>
      </c>
    </row>
    <row r="263" s="15" customFormat="1">
      <c r="A263" s="15"/>
      <c r="B263" s="258"/>
      <c r="C263" s="259"/>
      <c r="D263" s="238" t="s">
        <v>151</v>
      </c>
      <c r="E263" s="260" t="s">
        <v>1</v>
      </c>
      <c r="F263" s="261" t="s">
        <v>155</v>
      </c>
      <c r="G263" s="259"/>
      <c r="H263" s="262">
        <v>850.70000000000005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8" t="s">
        <v>151</v>
      </c>
      <c r="AU263" s="268" t="s">
        <v>89</v>
      </c>
      <c r="AV263" s="15" t="s">
        <v>147</v>
      </c>
      <c r="AW263" s="15" t="s">
        <v>36</v>
      </c>
      <c r="AX263" s="15" t="s">
        <v>87</v>
      </c>
      <c r="AY263" s="268" t="s">
        <v>140</v>
      </c>
    </row>
    <row r="264" s="2" customFormat="1" ht="24.15" customHeight="1">
      <c r="A264" s="38"/>
      <c r="B264" s="39"/>
      <c r="C264" s="218" t="s">
        <v>314</v>
      </c>
      <c r="D264" s="218" t="s">
        <v>142</v>
      </c>
      <c r="E264" s="219" t="s">
        <v>323</v>
      </c>
      <c r="F264" s="220" t="s">
        <v>324</v>
      </c>
      <c r="G264" s="221" t="s">
        <v>158</v>
      </c>
      <c r="H264" s="222">
        <v>693</v>
      </c>
      <c r="I264" s="223"/>
      <c r="J264" s="224">
        <f>ROUND(I264*H264,2)</f>
        <v>0</v>
      </c>
      <c r="K264" s="220" t="s">
        <v>146</v>
      </c>
      <c r="L264" s="44"/>
      <c r="M264" s="225" t="s">
        <v>1</v>
      </c>
      <c r="N264" s="226" t="s">
        <v>44</v>
      </c>
      <c r="O264" s="9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147</v>
      </c>
      <c r="AT264" s="229" t="s">
        <v>142</v>
      </c>
      <c r="AU264" s="229" t="s">
        <v>89</v>
      </c>
      <c r="AY264" s="17" t="s">
        <v>140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87</v>
      </c>
      <c r="BK264" s="230">
        <f>ROUND(I264*H264,2)</f>
        <v>0</v>
      </c>
      <c r="BL264" s="17" t="s">
        <v>147</v>
      </c>
      <c r="BM264" s="229" t="s">
        <v>558</v>
      </c>
    </row>
    <row r="265" s="2" customFormat="1">
      <c r="A265" s="38"/>
      <c r="B265" s="39"/>
      <c r="C265" s="40"/>
      <c r="D265" s="231" t="s">
        <v>149</v>
      </c>
      <c r="E265" s="40"/>
      <c r="F265" s="232" t="s">
        <v>326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149</v>
      </c>
      <c r="AU265" s="17" t="s">
        <v>89</v>
      </c>
    </row>
    <row r="266" s="13" customFormat="1">
      <c r="A266" s="13"/>
      <c r="B266" s="236"/>
      <c r="C266" s="237"/>
      <c r="D266" s="238" t="s">
        <v>151</v>
      </c>
      <c r="E266" s="239" t="s">
        <v>1</v>
      </c>
      <c r="F266" s="240" t="s">
        <v>152</v>
      </c>
      <c r="G266" s="237"/>
      <c r="H266" s="239" t="s">
        <v>1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151</v>
      </c>
      <c r="AU266" s="246" t="s">
        <v>89</v>
      </c>
      <c r="AV266" s="13" t="s">
        <v>87</v>
      </c>
      <c r="AW266" s="13" t="s">
        <v>36</v>
      </c>
      <c r="AX266" s="13" t="s">
        <v>79</v>
      </c>
      <c r="AY266" s="246" t="s">
        <v>140</v>
      </c>
    </row>
    <row r="267" s="14" customFormat="1">
      <c r="A267" s="14"/>
      <c r="B267" s="247"/>
      <c r="C267" s="248"/>
      <c r="D267" s="238" t="s">
        <v>151</v>
      </c>
      <c r="E267" s="249" t="s">
        <v>1</v>
      </c>
      <c r="F267" s="250" t="s">
        <v>559</v>
      </c>
      <c r="G267" s="248"/>
      <c r="H267" s="251">
        <v>72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151</v>
      </c>
      <c r="AU267" s="257" t="s">
        <v>89</v>
      </c>
      <c r="AV267" s="14" t="s">
        <v>89</v>
      </c>
      <c r="AW267" s="14" t="s">
        <v>36</v>
      </c>
      <c r="AX267" s="14" t="s">
        <v>79</v>
      </c>
      <c r="AY267" s="257" t="s">
        <v>140</v>
      </c>
    </row>
    <row r="268" s="14" customFormat="1">
      <c r="A268" s="14"/>
      <c r="B268" s="247"/>
      <c r="C268" s="248"/>
      <c r="D268" s="238" t="s">
        <v>151</v>
      </c>
      <c r="E268" s="249" t="s">
        <v>1</v>
      </c>
      <c r="F268" s="250" t="s">
        <v>560</v>
      </c>
      <c r="G268" s="248"/>
      <c r="H268" s="251">
        <v>621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151</v>
      </c>
      <c r="AU268" s="257" t="s">
        <v>89</v>
      </c>
      <c r="AV268" s="14" t="s">
        <v>89</v>
      </c>
      <c r="AW268" s="14" t="s">
        <v>36</v>
      </c>
      <c r="AX268" s="14" t="s">
        <v>79</v>
      </c>
      <c r="AY268" s="257" t="s">
        <v>140</v>
      </c>
    </row>
    <row r="269" s="15" customFormat="1">
      <c r="A269" s="15"/>
      <c r="B269" s="258"/>
      <c r="C269" s="259"/>
      <c r="D269" s="238" t="s">
        <v>151</v>
      </c>
      <c r="E269" s="260" t="s">
        <v>1</v>
      </c>
      <c r="F269" s="261" t="s">
        <v>155</v>
      </c>
      <c r="G269" s="259"/>
      <c r="H269" s="262">
        <v>693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8" t="s">
        <v>151</v>
      </c>
      <c r="AU269" s="268" t="s">
        <v>89</v>
      </c>
      <c r="AV269" s="15" t="s">
        <v>147</v>
      </c>
      <c r="AW269" s="15" t="s">
        <v>36</v>
      </c>
      <c r="AX269" s="15" t="s">
        <v>87</v>
      </c>
      <c r="AY269" s="268" t="s">
        <v>140</v>
      </c>
    </row>
    <row r="270" s="2" customFormat="1" ht="21.75" customHeight="1">
      <c r="A270" s="38"/>
      <c r="B270" s="39"/>
      <c r="C270" s="218" t="s">
        <v>322</v>
      </c>
      <c r="D270" s="218" t="s">
        <v>142</v>
      </c>
      <c r="E270" s="219" t="s">
        <v>328</v>
      </c>
      <c r="F270" s="220" t="s">
        <v>329</v>
      </c>
      <c r="G270" s="221" t="s">
        <v>158</v>
      </c>
      <c r="H270" s="222">
        <v>25436</v>
      </c>
      <c r="I270" s="223"/>
      <c r="J270" s="224">
        <f>ROUND(I270*H270,2)</f>
        <v>0</v>
      </c>
      <c r="K270" s="220" t="s">
        <v>146</v>
      </c>
      <c r="L270" s="44"/>
      <c r="M270" s="225" t="s">
        <v>1</v>
      </c>
      <c r="N270" s="226" t="s">
        <v>44</v>
      </c>
      <c r="O270" s="91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147</v>
      </c>
      <c r="AT270" s="229" t="s">
        <v>142</v>
      </c>
      <c r="AU270" s="229" t="s">
        <v>89</v>
      </c>
      <c r="AY270" s="17" t="s">
        <v>140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87</v>
      </c>
      <c r="BK270" s="230">
        <f>ROUND(I270*H270,2)</f>
        <v>0</v>
      </c>
      <c r="BL270" s="17" t="s">
        <v>147</v>
      </c>
      <c r="BM270" s="229" t="s">
        <v>561</v>
      </c>
    </row>
    <row r="271" s="2" customFormat="1">
      <c r="A271" s="38"/>
      <c r="B271" s="39"/>
      <c r="C271" s="40"/>
      <c r="D271" s="231" t="s">
        <v>149</v>
      </c>
      <c r="E271" s="40"/>
      <c r="F271" s="232" t="s">
        <v>331</v>
      </c>
      <c r="G271" s="40"/>
      <c r="H271" s="40"/>
      <c r="I271" s="233"/>
      <c r="J271" s="40"/>
      <c r="K271" s="40"/>
      <c r="L271" s="44"/>
      <c r="M271" s="234"/>
      <c r="N271" s="235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149</v>
      </c>
      <c r="AU271" s="17" t="s">
        <v>89</v>
      </c>
    </row>
    <row r="272" s="13" customFormat="1">
      <c r="A272" s="13"/>
      <c r="B272" s="236"/>
      <c r="C272" s="237"/>
      <c r="D272" s="238" t="s">
        <v>151</v>
      </c>
      <c r="E272" s="239" t="s">
        <v>1</v>
      </c>
      <c r="F272" s="240" t="s">
        <v>152</v>
      </c>
      <c r="G272" s="237"/>
      <c r="H272" s="239" t="s">
        <v>1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151</v>
      </c>
      <c r="AU272" s="246" t="s">
        <v>89</v>
      </c>
      <c r="AV272" s="13" t="s">
        <v>87</v>
      </c>
      <c r="AW272" s="13" t="s">
        <v>36</v>
      </c>
      <c r="AX272" s="13" t="s">
        <v>79</v>
      </c>
      <c r="AY272" s="246" t="s">
        <v>140</v>
      </c>
    </row>
    <row r="273" s="14" customFormat="1">
      <c r="A273" s="14"/>
      <c r="B273" s="247"/>
      <c r="C273" s="248"/>
      <c r="D273" s="238" t="s">
        <v>151</v>
      </c>
      <c r="E273" s="249" t="s">
        <v>1</v>
      </c>
      <c r="F273" s="250" t="s">
        <v>524</v>
      </c>
      <c r="G273" s="248"/>
      <c r="H273" s="251">
        <v>25436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151</v>
      </c>
      <c r="AU273" s="257" t="s">
        <v>89</v>
      </c>
      <c r="AV273" s="14" t="s">
        <v>89</v>
      </c>
      <c r="AW273" s="14" t="s">
        <v>36</v>
      </c>
      <c r="AX273" s="14" t="s">
        <v>87</v>
      </c>
      <c r="AY273" s="257" t="s">
        <v>140</v>
      </c>
    </row>
    <row r="274" s="2" customFormat="1" ht="24.15" customHeight="1">
      <c r="A274" s="38"/>
      <c r="B274" s="39"/>
      <c r="C274" s="218" t="s">
        <v>327</v>
      </c>
      <c r="D274" s="218" t="s">
        <v>142</v>
      </c>
      <c r="E274" s="219" t="s">
        <v>562</v>
      </c>
      <c r="F274" s="220" t="s">
        <v>563</v>
      </c>
      <c r="G274" s="221" t="s">
        <v>145</v>
      </c>
      <c r="H274" s="222">
        <v>15.039999999999999</v>
      </c>
      <c r="I274" s="223"/>
      <c r="J274" s="224">
        <f>ROUND(I274*H274,2)</f>
        <v>0</v>
      </c>
      <c r="K274" s="220" t="s">
        <v>146</v>
      </c>
      <c r="L274" s="44"/>
      <c r="M274" s="225" t="s">
        <v>1</v>
      </c>
      <c r="N274" s="226" t="s">
        <v>44</v>
      </c>
      <c r="O274" s="91"/>
      <c r="P274" s="227">
        <f>O274*H274</f>
        <v>0</v>
      </c>
      <c r="Q274" s="227">
        <v>2.45329</v>
      </c>
      <c r="R274" s="227">
        <f>Q274*H274</f>
        <v>36.897481599999999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147</v>
      </c>
      <c r="AT274" s="229" t="s">
        <v>142</v>
      </c>
      <c r="AU274" s="229" t="s">
        <v>89</v>
      </c>
      <c r="AY274" s="17" t="s">
        <v>140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87</v>
      </c>
      <c r="BK274" s="230">
        <f>ROUND(I274*H274,2)</f>
        <v>0</v>
      </c>
      <c r="BL274" s="17" t="s">
        <v>147</v>
      </c>
      <c r="BM274" s="229" t="s">
        <v>564</v>
      </c>
    </row>
    <row r="275" s="2" customFormat="1">
      <c r="A275" s="38"/>
      <c r="B275" s="39"/>
      <c r="C275" s="40"/>
      <c r="D275" s="231" t="s">
        <v>149</v>
      </c>
      <c r="E275" s="40"/>
      <c r="F275" s="232" t="s">
        <v>565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149</v>
      </c>
      <c r="AU275" s="17" t="s">
        <v>89</v>
      </c>
    </row>
    <row r="276" s="13" customFormat="1">
      <c r="A276" s="13"/>
      <c r="B276" s="236"/>
      <c r="C276" s="237"/>
      <c r="D276" s="238" t="s">
        <v>151</v>
      </c>
      <c r="E276" s="239" t="s">
        <v>1</v>
      </c>
      <c r="F276" s="240" t="s">
        <v>566</v>
      </c>
      <c r="G276" s="237"/>
      <c r="H276" s="239" t="s">
        <v>1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151</v>
      </c>
      <c r="AU276" s="246" t="s">
        <v>89</v>
      </c>
      <c r="AV276" s="13" t="s">
        <v>87</v>
      </c>
      <c r="AW276" s="13" t="s">
        <v>36</v>
      </c>
      <c r="AX276" s="13" t="s">
        <v>79</v>
      </c>
      <c r="AY276" s="246" t="s">
        <v>140</v>
      </c>
    </row>
    <row r="277" s="14" customFormat="1">
      <c r="A277" s="14"/>
      <c r="B277" s="247"/>
      <c r="C277" s="248"/>
      <c r="D277" s="238" t="s">
        <v>151</v>
      </c>
      <c r="E277" s="249" t="s">
        <v>1</v>
      </c>
      <c r="F277" s="250" t="s">
        <v>567</v>
      </c>
      <c r="G277" s="248"/>
      <c r="H277" s="251">
        <v>5.5199999999999996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151</v>
      </c>
      <c r="AU277" s="257" t="s">
        <v>89</v>
      </c>
      <c r="AV277" s="14" t="s">
        <v>89</v>
      </c>
      <c r="AW277" s="14" t="s">
        <v>36</v>
      </c>
      <c r="AX277" s="14" t="s">
        <v>79</v>
      </c>
      <c r="AY277" s="257" t="s">
        <v>140</v>
      </c>
    </row>
    <row r="278" s="14" customFormat="1">
      <c r="A278" s="14"/>
      <c r="B278" s="247"/>
      <c r="C278" s="248"/>
      <c r="D278" s="238" t="s">
        <v>151</v>
      </c>
      <c r="E278" s="249" t="s">
        <v>1</v>
      </c>
      <c r="F278" s="250" t="s">
        <v>568</v>
      </c>
      <c r="G278" s="248"/>
      <c r="H278" s="251">
        <v>5.5199999999999996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151</v>
      </c>
      <c r="AU278" s="257" t="s">
        <v>89</v>
      </c>
      <c r="AV278" s="14" t="s">
        <v>89</v>
      </c>
      <c r="AW278" s="14" t="s">
        <v>36</v>
      </c>
      <c r="AX278" s="14" t="s">
        <v>79</v>
      </c>
      <c r="AY278" s="257" t="s">
        <v>140</v>
      </c>
    </row>
    <row r="279" s="14" customFormat="1">
      <c r="A279" s="14"/>
      <c r="B279" s="247"/>
      <c r="C279" s="248"/>
      <c r="D279" s="238" t="s">
        <v>151</v>
      </c>
      <c r="E279" s="249" t="s">
        <v>1</v>
      </c>
      <c r="F279" s="250" t="s">
        <v>569</v>
      </c>
      <c r="G279" s="248"/>
      <c r="H279" s="251">
        <v>4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151</v>
      </c>
      <c r="AU279" s="257" t="s">
        <v>89</v>
      </c>
      <c r="AV279" s="14" t="s">
        <v>89</v>
      </c>
      <c r="AW279" s="14" t="s">
        <v>36</v>
      </c>
      <c r="AX279" s="14" t="s">
        <v>79</v>
      </c>
      <c r="AY279" s="257" t="s">
        <v>140</v>
      </c>
    </row>
    <row r="280" s="15" customFormat="1">
      <c r="A280" s="15"/>
      <c r="B280" s="258"/>
      <c r="C280" s="259"/>
      <c r="D280" s="238" t="s">
        <v>151</v>
      </c>
      <c r="E280" s="260" t="s">
        <v>1</v>
      </c>
      <c r="F280" s="261" t="s">
        <v>155</v>
      </c>
      <c r="G280" s="259"/>
      <c r="H280" s="262">
        <v>15.039999999999999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8" t="s">
        <v>151</v>
      </c>
      <c r="AU280" s="268" t="s">
        <v>89</v>
      </c>
      <c r="AV280" s="15" t="s">
        <v>147</v>
      </c>
      <c r="AW280" s="15" t="s">
        <v>36</v>
      </c>
      <c r="AX280" s="15" t="s">
        <v>87</v>
      </c>
      <c r="AY280" s="268" t="s">
        <v>140</v>
      </c>
    </row>
    <row r="281" s="12" customFormat="1" ht="20.88" customHeight="1">
      <c r="A281" s="12"/>
      <c r="B281" s="202"/>
      <c r="C281" s="203"/>
      <c r="D281" s="204" t="s">
        <v>78</v>
      </c>
      <c r="E281" s="216" t="s">
        <v>89</v>
      </c>
      <c r="F281" s="216" t="s">
        <v>333</v>
      </c>
      <c r="G281" s="203"/>
      <c r="H281" s="203"/>
      <c r="I281" s="206"/>
      <c r="J281" s="217">
        <f>BK281</f>
        <v>0</v>
      </c>
      <c r="K281" s="203"/>
      <c r="L281" s="208"/>
      <c r="M281" s="209"/>
      <c r="N281" s="210"/>
      <c r="O281" s="210"/>
      <c r="P281" s="211">
        <v>0</v>
      </c>
      <c r="Q281" s="210"/>
      <c r="R281" s="211">
        <v>0</v>
      </c>
      <c r="S281" s="210"/>
      <c r="T281" s="212"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3" t="s">
        <v>87</v>
      </c>
      <c r="AT281" s="214" t="s">
        <v>78</v>
      </c>
      <c r="AU281" s="214" t="s">
        <v>89</v>
      </c>
      <c r="AY281" s="213" t="s">
        <v>140</v>
      </c>
      <c r="BK281" s="215">
        <v>0</v>
      </c>
    </row>
    <row r="282" s="12" customFormat="1" ht="22.8" customHeight="1">
      <c r="A282" s="12"/>
      <c r="B282" s="202"/>
      <c r="C282" s="203"/>
      <c r="D282" s="204" t="s">
        <v>78</v>
      </c>
      <c r="E282" s="216" t="s">
        <v>163</v>
      </c>
      <c r="F282" s="216" t="s">
        <v>352</v>
      </c>
      <c r="G282" s="203"/>
      <c r="H282" s="203"/>
      <c r="I282" s="206"/>
      <c r="J282" s="217">
        <f>BK282</f>
        <v>0</v>
      </c>
      <c r="K282" s="203"/>
      <c r="L282" s="208"/>
      <c r="M282" s="209"/>
      <c r="N282" s="210"/>
      <c r="O282" s="210"/>
      <c r="P282" s="211">
        <f>SUM(P283:P315)</f>
        <v>0</v>
      </c>
      <c r="Q282" s="210"/>
      <c r="R282" s="211">
        <f>SUM(R283:R315)</f>
        <v>63.983127939999996</v>
      </c>
      <c r="S282" s="210"/>
      <c r="T282" s="212">
        <f>SUM(T283:T315)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3" t="s">
        <v>87</v>
      </c>
      <c r="AT282" s="214" t="s">
        <v>78</v>
      </c>
      <c r="AU282" s="214" t="s">
        <v>87</v>
      </c>
      <c r="AY282" s="213" t="s">
        <v>140</v>
      </c>
      <c r="BK282" s="215">
        <f>SUM(BK283:BK315)</f>
        <v>0</v>
      </c>
    </row>
    <row r="283" s="2" customFormat="1" ht="24.15" customHeight="1">
      <c r="A283" s="38"/>
      <c r="B283" s="39"/>
      <c r="C283" s="218" t="s">
        <v>334</v>
      </c>
      <c r="D283" s="218" t="s">
        <v>142</v>
      </c>
      <c r="E283" s="219" t="s">
        <v>570</v>
      </c>
      <c r="F283" s="220" t="s">
        <v>571</v>
      </c>
      <c r="G283" s="221" t="s">
        <v>145</v>
      </c>
      <c r="H283" s="222">
        <v>20.239999999999998</v>
      </c>
      <c r="I283" s="223"/>
      <c r="J283" s="224">
        <f>ROUND(I283*H283,2)</f>
        <v>0</v>
      </c>
      <c r="K283" s="220" t="s">
        <v>146</v>
      </c>
      <c r="L283" s="44"/>
      <c r="M283" s="225" t="s">
        <v>1</v>
      </c>
      <c r="N283" s="226" t="s">
        <v>44</v>
      </c>
      <c r="O283" s="91"/>
      <c r="P283" s="227">
        <f>O283*H283</f>
        <v>0</v>
      </c>
      <c r="Q283" s="227">
        <v>3.11388</v>
      </c>
      <c r="R283" s="227">
        <f>Q283*H283</f>
        <v>63.024931199999997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147</v>
      </c>
      <c r="AT283" s="229" t="s">
        <v>142</v>
      </c>
      <c r="AU283" s="229" t="s">
        <v>89</v>
      </c>
      <c r="AY283" s="17" t="s">
        <v>140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87</v>
      </c>
      <c r="BK283" s="230">
        <f>ROUND(I283*H283,2)</f>
        <v>0</v>
      </c>
      <c r="BL283" s="17" t="s">
        <v>147</v>
      </c>
      <c r="BM283" s="229" t="s">
        <v>572</v>
      </c>
    </row>
    <row r="284" s="2" customFormat="1">
      <c r="A284" s="38"/>
      <c r="B284" s="39"/>
      <c r="C284" s="40"/>
      <c r="D284" s="231" t="s">
        <v>149</v>
      </c>
      <c r="E284" s="40"/>
      <c r="F284" s="232" t="s">
        <v>573</v>
      </c>
      <c r="G284" s="40"/>
      <c r="H284" s="40"/>
      <c r="I284" s="233"/>
      <c r="J284" s="40"/>
      <c r="K284" s="40"/>
      <c r="L284" s="44"/>
      <c r="M284" s="234"/>
      <c r="N284" s="23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149</v>
      </c>
      <c r="AU284" s="17" t="s">
        <v>89</v>
      </c>
    </row>
    <row r="285" s="13" customFormat="1">
      <c r="A285" s="13"/>
      <c r="B285" s="236"/>
      <c r="C285" s="237"/>
      <c r="D285" s="238" t="s">
        <v>151</v>
      </c>
      <c r="E285" s="239" t="s">
        <v>1</v>
      </c>
      <c r="F285" s="240" t="s">
        <v>566</v>
      </c>
      <c r="G285" s="237"/>
      <c r="H285" s="239" t="s">
        <v>1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151</v>
      </c>
      <c r="AU285" s="246" t="s">
        <v>89</v>
      </c>
      <c r="AV285" s="13" t="s">
        <v>87</v>
      </c>
      <c r="AW285" s="13" t="s">
        <v>36</v>
      </c>
      <c r="AX285" s="13" t="s">
        <v>79</v>
      </c>
      <c r="AY285" s="246" t="s">
        <v>140</v>
      </c>
    </row>
    <row r="286" s="14" customFormat="1">
      <c r="A286" s="14"/>
      <c r="B286" s="247"/>
      <c r="C286" s="248"/>
      <c r="D286" s="238" t="s">
        <v>151</v>
      </c>
      <c r="E286" s="249" t="s">
        <v>1</v>
      </c>
      <c r="F286" s="250" t="s">
        <v>574</v>
      </c>
      <c r="G286" s="248"/>
      <c r="H286" s="251">
        <v>10.119999999999999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151</v>
      </c>
      <c r="AU286" s="257" t="s">
        <v>89</v>
      </c>
      <c r="AV286" s="14" t="s">
        <v>89</v>
      </c>
      <c r="AW286" s="14" t="s">
        <v>36</v>
      </c>
      <c r="AX286" s="14" t="s">
        <v>79</v>
      </c>
      <c r="AY286" s="257" t="s">
        <v>140</v>
      </c>
    </row>
    <row r="287" s="14" customFormat="1">
      <c r="A287" s="14"/>
      <c r="B287" s="247"/>
      <c r="C287" s="248"/>
      <c r="D287" s="238" t="s">
        <v>151</v>
      </c>
      <c r="E287" s="249" t="s">
        <v>1</v>
      </c>
      <c r="F287" s="250" t="s">
        <v>575</v>
      </c>
      <c r="G287" s="248"/>
      <c r="H287" s="251">
        <v>10.119999999999999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151</v>
      </c>
      <c r="AU287" s="257" t="s">
        <v>89</v>
      </c>
      <c r="AV287" s="14" t="s">
        <v>89</v>
      </c>
      <c r="AW287" s="14" t="s">
        <v>36</v>
      </c>
      <c r="AX287" s="14" t="s">
        <v>79</v>
      </c>
      <c r="AY287" s="257" t="s">
        <v>140</v>
      </c>
    </row>
    <row r="288" s="15" customFormat="1">
      <c r="A288" s="15"/>
      <c r="B288" s="258"/>
      <c r="C288" s="259"/>
      <c r="D288" s="238" t="s">
        <v>151</v>
      </c>
      <c r="E288" s="260" t="s">
        <v>1</v>
      </c>
      <c r="F288" s="261" t="s">
        <v>155</v>
      </c>
      <c r="G288" s="259"/>
      <c r="H288" s="262">
        <v>20.239999999999998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8" t="s">
        <v>151</v>
      </c>
      <c r="AU288" s="268" t="s">
        <v>89</v>
      </c>
      <c r="AV288" s="15" t="s">
        <v>147</v>
      </c>
      <c r="AW288" s="15" t="s">
        <v>36</v>
      </c>
      <c r="AX288" s="15" t="s">
        <v>87</v>
      </c>
      <c r="AY288" s="268" t="s">
        <v>140</v>
      </c>
    </row>
    <row r="289" s="2" customFormat="1" ht="21.75" customHeight="1">
      <c r="A289" s="38"/>
      <c r="B289" s="39"/>
      <c r="C289" s="218" t="s">
        <v>341</v>
      </c>
      <c r="D289" s="218" t="s">
        <v>142</v>
      </c>
      <c r="E289" s="219" t="s">
        <v>576</v>
      </c>
      <c r="F289" s="220" t="s">
        <v>577</v>
      </c>
      <c r="G289" s="221" t="s">
        <v>158</v>
      </c>
      <c r="H289" s="222">
        <v>30.800000000000001</v>
      </c>
      <c r="I289" s="223"/>
      <c r="J289" s="224">
        <f>ROUND(I289*H289,2)</f>
        <v>0</v>
      </c>
      <c r="K289" s="220" t="s">
        <v>146</v>
      </c>
      <c r="L289" s="44"/>
      <c r="M289" s="225" t="s">
        <v>1</v>
      </c>
      <c r="N289" s="226" t="s">
        <v>44</v>
      </c>
      <c r="O289" s="91"/>
      <c r="P289" s="227">
        <f>O289*H289</f>
        <v>0</v>
      </c>
      <c r="Q289" s="227">
        <v>0.00726</v>
      </c>
      <c r="R289" s="227">
        <f>Q289*H289</f>
        <v>0.223608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147</v>
      </c>
      <c r="AT289" s="229" t="s">
        <v>142</v>
      </c>
      <c r="AU289" s="229" t="s">
        <v>89</v>
      </c>
      <c r="AY289" s="17" t="s">
        <v>140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87</v>
      </c>
      <c r="BK289" s="230">
        <f>ROUND(I289*H289,2)</f>
        <v>0</v>
      </c>
      <c r="BL289" s="17" t="s">
        <v>147</v>
      </c>
      <c r="BM289" s="229" t="s">
        <v>578</v>
      </c>
    </row>
    <row r="290" s="2" customFormat="1">
      <c r="A290" s="38"/>
      <c r="B290" s="39"/>
      <c r="C290" s="40"/>
      <c r="D290" s="231" t="s">
        <v>149</v>
      </c>
      <c r="E290" s="40"/>
      <c r="F290" s="232" t="s">
        <v>579</v>
      </c>
      <c r="G290" s="40"/>
      <c r="H290" s="40"/>
      <c r="I290" s="233"/>
      <c r="J290" s="40"/>
      <c r="K290" s="40"/>
      <c r="L290" s="44"/>
      <c r="M290" s="234"/>
      <c r="N290" s="235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149</v>
      </c>
      <c r="AU290" s="17" t="s">
        <v>89</v>
      </c>
    </row>
    <row r="291" s="13" customFormat="1">
      <c r="A291" s="13"/>
      <c r="B291" s="236"/>
      <c r="C291" s="237"/>
      <c r="D291" s="238" t="s">
        <v>151</v>
      </c>
      <c r="E291" s="239" t="s">
        <v>1</v>
      </c>
      <c r="F291" s="240" t="s">
        <v>566</v>
      </c>
      <c r="G291" s="237"/>
      <c r="H291" s="239" t="s">
        <v>1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151</v>
      </c>
      <c r="AU291" s="246" t="s">
        <v>89</v>
      </c>
      <c r="AV291" s="13" t="s">
        <v>87</v>
      </c>
      <c r="AW291" s="13" t="s">
        <v>36</v>
      </c>
      <c r="AX291" s="13" t="s">
        <v>79</v>
      </c>
      <c r="AY291" s="246" t="s">
        <v>140</v>
      </c>
    </row>
    <row r="292" s="14" customFormat="1">
      <c r="A292" s="14"/>
      <c r="B292" s="247"/>
      <c r="C292" s="248"/>
      <c r="D292" s="238" t="s">
        <v>151</v>
      </c>
      <c r="E292" s="249" t="s">
        <v>1</v>
      </c>
      <c r="F292" s="250" t="s">
        <v>580</v>
      </c>
      <c r="G292" s="248"/>
      <c r="H292" s="251">
        <v>10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151</v>
      </c>
      <c r="AU292" s="257" t="s">
        <v>89</v>
      </c>
      <c r="AV292" s="14" t="s">
        <v>89</v>
      </c>
      <c r="AW292" s="14" t="s">
        <v>36</v>
      </c>
      <c r="AX292" s="14" t="s">
        <v>79</v>
      </c>
      <c r="AY292" s="257" t="s">
        <v>140</v>
      </c>
    </row>
    <row r="293" s="14" customFormat="1">
      <c r="A293" s="14"/>
      <c r="B293" s="247"/>
      <c r="C293" s="248"/>
      <c r="D293" s="238" t="s">
        <v>151</v>
      </c>
      <c r="E293" s="249" t="s">
        <v>1</v>
      </c>
      <c r="F293" s="250" t="s">
        <v>581</v>
      </c>
      <c r="G293" s="248"/>
      <c r="H293" s="251">
        <v>8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151</v>
      </c>
      <c r="AU293" s="257" t="s">
        <v>89</v>
      </c>
      <c r="AV293" s="14" t="s">
        <v>89</v>
      </c>
      <c r="AW293" s="14" t="s">
        <v>36</v>
      </c>
      <c r="AX293" s="14" t="s">
        <v>79</v>
      </c>
      <c r="AY293" s="257" t="s">
        <v>140</v>
      </c>
    </row>
    <row r="294" s="14" customFormat="1">
      <c r="A294" s="14"/>
      <c r="B294" s="247"/>
      <c r="C294" s="248"/>
      <c r="D294" s="238" t="s">
        <v>151</v>
      </c>
      <c r="E294" s="249" t="s">
        <v>1</v>
      </c>
      <c r="F294" s="250" t="s">
        <v>582</v>
      </c>
      <c r="G294" s="248"/>
      <c r="H294" s="251">
        <v>12.800000000000001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151</v>
      </c>
      <c r="AU294" s="257" t="s">
        <v>89</v>
      </c>
      <c r="AV294" s="14" t="s">
        <v>89</v>
      </c>
      <c r="AW294" s="14" t="s">
        <v>36</v>
      </c>
      <c r="AX294" s="14" t="s">
        <v>79</v>
      </c>
      <c r="AY294" s="257" t="s">
        <v>140</v>
      </c>
    </row>
    <row r="295" s="15" customFormat="1">
      <c r="A295" s="15"/>
      <c r="B295" s="258"/>
      <c r="C295" s="259"/>
      <c r="D295" s="238" t="s">
        <v>151</v>
      </c>
      <c r="E295" s="260" t="s">
        <v>1</v>
      </c>
      <c r="F295" s="261" t="s">
        <v>155</v>
      </c>
      <c r="G295" s="259"/>
      <c r="H295" s="262">
        <v>30.800000000000001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8" t="s">
        <v>151</v>
      </c>
      <c r="AU295" s="268" t="s">
        <v>89</v>
      </c>
      <c r="AV295" s="15" t="s">
        <v>147</v>
      </c>
      <c r="AW295" s="15" t="s">
        <v>36</v>
      </c>
      <c r="AX295" s="15" t="s">
        <v>87</v>
      </c>
      <c r="AY295" s="268" t="s">
        <v>140</v>
      </c>
    </row>
    <row r="296" s="2" customFormat="1" ht="21.75" customHeight="1">
      <c r="A296" s="38"/>
      <c r="B296" s="39"/>
      <c r="C296" s="218" t="s">
        <v>347</v>
      </c>
      <c r="D296" s="218" t="s">
        <v>142</v>
      </c>
      <c r="E296" s="219" t="s">
        <v>583</v>
      </c>
      <c r="F296" s="220" t="s">
        <v>584</v>
      </c>
      <c r="G296" s="221" t="s">
        <v>158</v>
      </c>
      <c r="H296" s="222">
        <v>30.800000000000001</v>
      </c>
      <c r="I296" s="223"/>
      <c r="J296" s="224">
        <f>ROUND(I296*H296,2)</f>
        <v>0</v>
      </c>
      <c r="K296" s="220" t="s">
        <v>146</v>
      </c>
      <c r="L296" s="44"/>
      <c r="M296" s="225" t="s">
        <v>1</v>
      </c>
      <c r="N296" s="226" t="s">
        <v>44</v>
      </c>
      <c r="O296" s="91"/>
      <c r="P296" s="227">
        <f>O296*H296</f>
        <v>0</v>
      </c>
      <c r="Q296" s="227">
        <v>0.00085999999999999998</v>
      </c>
      <c r="R296" s="227">
        <f>Q296*H296</f>
        <v>0.026488000000000001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147</v>
      </c>
      <c r="AT296" s="229" t="s">
        <v>142</v>
      </c>
      <c r="AU296" s="229" t="s">
        <v>89</v>
      </c>
      <c r="AY296" s="17" t="s">
        <v>140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87</v>
      </c>
      <c r="BK296" s="230">
        <f>ROUND(I296*H296,2)</f>
        <v>0</v>
      </c>
      <c r="BL296" s="17" t="s">
        <v>147</v>
      </c>
      <c r="BM296" s="229" t="s">
        <v>585</v>
      </c>
    </row>
    <row r="297" s="2" customFormat="1">
      <c r="A297" s="38"/>
      <c r="B297" s="39"/>
      <c r="C297" s="40"/>
      <c r="D297" s="231" t="s">
        <v>149</v>
      </c>
      <c r="E297" s="40"/>
      <c r="F297" s="232" t="s">
        <v>586</v>
      </c>
      <c r="G297" s="40"/>
      <c r="H297" s="40"/>
      <c r="I297" s="233"/>
      <c r="J297" s="40"/>
      <c r="K297" s="40"/>
      <c r="L297" s="44"/>
      <c r="M297" s="234"/>
      <c r="N297" s="235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149</v>
      </c>
      <c r="AU297" s="17" t="s">
        <v>89</v>
      </c>
    </row>
    <row r="298" s="13" customFormat="1">
      <c r="A298" s="13"/>
      <c r="B298" s="236"/>
      <c r="C298" s="237"/>
      <c r="D298" s="238" t="s">
        <v>151</v>
      </c>
      <c r="E298" s="239" t="s">
        <v>1</v>
      </c>
      <c r="F298" s="240" t="s">
        <v>566</v>
      </c>
      <c r="G298" s="237"/>
      <c r="H298" s="239" t="s">
        <v>1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6" t="s">
        <v>151</v>
      </c>
      <c r="AU298" s="246" t="s">
        <v>89</v>
      </c>
      <c r="AV298" s="13" t="s">
        <v>87</v>
      </c>
      <c r="AW298" s="13" t="s">
        <v>36</v>
      </c>
      <c r="AX298" s="13" t="s">
        <v>79</v>
      </c>
      <c r="AY298" s="246" t="s">
        <v>140</v>
      </c>
    </row>
    <row r="299" s="14" customFormat="1">
      <c r="A299" s="14"/>
      <c r="B299" s="247"/>
      <c r="C299" s="248"/>
      <c r="D299" s="238" t="s">
        <v>151</v>
      </c>
      <c r="E299" s="249" t="s">
        <v>1</v>
      </c>
      <c r="F299" s="250" t="s">
        <v>580</v>
      </c>
      <c r="G299" s="248"/>
      <c r="H299" s="251">
        <v>10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151</v>
      </c>
      <c r="AU299" s="257" t="s">
        <v>89</v>
      </c>
      <c r="AV299" s="14" t="s">
        <v>89</v>
      </c>
      <c r="AW299" s="14" t="s">
        <v>36</v>
      </c>
      <c r="AX299" s="14" t="s">
        <v>79</v>
      </c>
      <c r="AY299" s="257" t="s">
        <v>140</v>
      </c>
    </row>
    <row r="300" s="14" customFormat="1">
      <c r="A300" s="14"/>
      <c r="B300" s="247"/>
      <c r="C300" s="248"/>
      <c r="D300" s="238" t="s">
        <v>151</v>
      </c>
      <c r="E300" s="249" t="s">
        <v>1</v>
      </c>
      <c r="F300" s="250" t="s">
        <v>581</v>
      </c>
      <c r="G300" s="248"/>
      <c r="H300" s="251">
        <v>8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7" t="s">
        <v>151</v>
      </c>
      <c r="AU300" s="257" t="s">
        <v>89</v>
      </c>
      <c r="AV300" s="14" t="s">
        <v>89</v>
      </c>
      <c r="AW300" s="14" t="s">
        <v>36</v>
      </c>
      <c r="AX300" s="14" t="s">
        <v>79</v>
      </c>
      <c r="AY300" s="257" t="s">
        <v>140</v>
      </c>
    </row>
    <row r="301" s="14" customFormat="1">
      <c r="A301" s="14"/>
      <c r="B301" s="247"/>
      <c r="C301" s="248"/>
      <c r="D301" s="238" t="s">
        <v>151</v>
      </c>
      <c r="E301" s="249" t="s">
        <v>1</v>
      </c>
      <c r="F301" s="250" t="s">
        <v>582</v>
      </c>
      <c r="G301" s="248"/>
      <c r="H301" s="251">
        <v>12.800000000000001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151</v>
      </c>
      <c r="AU301" s="257" t="s">
        <v>89</v>
      </c>
      <c r="AV301" s="14" t="s">
        <v>89</v>
      </c>
      <c r="AW301" s="14" t="s">
        <v>36</v>
      </c>
      <c r="AX301" s="14" t="s">
        <v>79</v>
      </c>
      <c r="AY301" s="257" t="s">
        <v>140</v>
      </c>
    </row>
    <row r="302" s="15" customFormat="1">
      <c r="A302" s="15"/>
      <c r="B302" s="258"/>
      <c r="C302" s="259"/>
      <c r="D302" s="238" t="s">
        <v>151</v>
      </c>
      <c r="E302" s="260" t="s">
        <v>1</v>
      </c>
      <c r="F302" s="261" t="s">
        <v>155</v>
      </c>
      <c r="G302" s="259"/>
      <c r="H302" s="262">
        <v>30.800000000000001</v>
      </c>
      <c r="I302" s="263"/>
      <c r="J302" s="259"/>
      <c r="K302" s="259"/>
      <c r="L302" s="264"/>
      <c r="M302" s="265"/>
      <c r="N302" s="266"/>
      <c r="O302" s="266"/>
      <c r="P302" s="266"/>
      <c r="Q302" s="266"/>
      <c r="R302" s="266"/>
      <c r="S302" s="266"/>
      <c r="T302" s="26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8" t="s">
        <v>151</v>
      </c>
      <c r="AU302" s="268" t="s">
        <v>89</v>
      </c>
      <c r="AV302" s="15" t="s">
        <v>147</v>
      </c>
      <c r="AW302" s="15" t="s">
        <v>36</v>
      </c>
      <c r="AX302" s="15" t="s">
        <v>87</v>
      </c>
      <c r="AY302" s="268" t="s">
        <v>140</v>
      </c>
    </row>
    <row r="303" s="2" customFormat="1" ht="24.15" customHeight="1">
      <c r="A303" s="38"/>
      <c r="B303" s="39"/>
      <c r="C303" s="218" t="s">
        <v>353</v>
      </c>
      <c r="D303" s="218" t="s">
        <v>142</v>
      </c>
      <c r="E303" s="219" t="s">
        <v>587</v>
      </c>
      <c r="F303" s="220" t="s">
        <v>588</v>
      </c>
      <c r="G303" s="221" t="s">
        <v>242</v>
      </c>
      <c r="H303" s="222">
        <v>0.0030000000000000001</v>
      </c>
      <c r="I303" s="223"/>
      <c r="J303" s="224">
        <f>ROUND(I303*H303,2)</f>
        <v>0</v>
      </c>
      <c r="K303" s="220" t="s">
        <v>146</v>
      </c>
      <c r="L303" s="44"/>
      <c r="M303" s="225" t="s">
        <v>1</v>
      </c>
      <c r="N303" s="226" t="s">
        <v>44</v>
      </c>
      <c r="O303" s="91"/>
      <c r="P303" s="227">
        <f>O303*H303</f>
        <v>0</v>
      </c>
      <c r="Q303" s="227">
        <v>1.09528</v>
      </c>
      <c r="R303" s="227">
        <f>Q303*H303</f>
        <v>0.0032858400000000004</v>
      </c>
      <c r="S303" s="227">
        <v>0</v>
      </c>
      <c r="T303" s="22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147</v>
      </c>
      <c r="AT303" s="229" t="s">
        <v>142</v>
      </c>
      <c r="AU303" s="229" t="s">
        <v>89</v>
      </c>
      <c r="AY303" s="17" t="s">
        <v>140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87</v>
      </c>
      <c r="BK303" s="230">
        <f>ROUND(I303*H303,2)</f>
        <v>0</v>
      </c>
      <c r="BL303" s="17" t="s">
        <v>147</v>
      </c>
      <c r="BM303" s="229" t="s">
        <v>589</v>
      </c>
    </row>
    <row r="304" s="2" customFormat="1">
      <c r="A304" s="38"/>
      <c r="B304" s="39"/>
      <c r="C304" s="40"/>
      <c r="D304" s="231" t="s">
        <v>149</v>
      </c>
      <c r="E304" s="40"/>
      <c r="F304" s="232" t="s">
        <v>590</v>
      </c>
      <c r="G304" s="40"/>
      <c r="H304" s="40"/>
      <c r="I304" s="233"/>
      <c r="J304" s="40"/>
      <c r="K304" s="40"/>
      <c r="L304" s="44"/>
      <c r="M304" s="234"/>
      <c r="N304" s="235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149</v>
      </c>
      <c r="AU304" s="17" t="s">
        <v>89</v>
      </c>
    </row>
    <row r="305" s="13" customFormat="1">
      <c r="A305" s="13"/>
      <c r="B305" s="236"/>
      <c r="C305" s="237"/>
      <c r="D305" s="238" t="s">
        <v>151</v>
      </c>
      <c r="E305" s="239" t="s">
        <v>1</v>
      </c>
      <c r="F305" s="240" t="s">
        <v>566</v>
      </c>
      <c r="G305" s="237"/>
      <c r="H305" s="239" t="s">
        <v>1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151</v>
      </c>
      <c r="AU305" s="246" t="s">
        <v>89</v>
      </c>
      <c r="AV305" s="13" t="s">
        <v>87</v>
      </c>
      <c r="AW305" s="13" t="s">
        <v>36</v>
      </c>
      <c r="AX305" s="13" t="s">
        <v>79</v>
      </c>
      <c r="AY305" s="246" t="s">
        <v>140</v>
      </c>
    </row>
    <row r="306" s="14" customFormat="1">
      <c r="A306" s="14"/>
      <c r="B306" s="247"/>
      <c r="C306" s="248"/>
      <c r="D306" s="238" t="s">
        <v>151</v>
      </c>
      <c r="E306" s="249" t="s">
        <v>1</v>
      </c>
      <c r="F306" s="250" t="s">
        <v>591</v>
      </c>
      <c r="G306" s="248"/>
      <c r="H306" s="251">
        <v>0.0030000000000000001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151</v>
      </c>
      <c r="AU306" s="257" t="s">
        <v>89</v>
      </c>
      <c r="AV306" s="14" t="s">
        <v>89</v>
      </c>
      <c r="AW306" s="14" t="s">
        <v>36</v>
      </c>
      <c r="AX306" s="14" t="s">
        <v>87</v>
      </c>
      <c r="AY306" s="257" t="s">
        <v>140</v>
      </c>
    </row>
    <row r="307" s="2" customFormat="1" ht="24.15" customHeight="1">
      <c r="A307" s="38"/>
      <c r="B307" s="39"/>
      <c r="C307" s="218" t="s">
        <v>360</v>
      </c>
      <c r="D307" s="218" t="s">
        <v>142</v>
      </c>
      <c r="E307" s="219" t="s">
        <v>592</v>
      </c>
      <c r="F307" s="220" t="s">
        <v>593</v>
      </c>
      <c r="G307" s="221" t="s">
        <v>242</v>
      </c>
      <c r="H307" s="222">
        <v>0.67800000000000005</v>
      </c>
      <c r="I307" s="223"/>
      <c r="J307" s="224">
        <f>ROUND(I307*H307,2)</f>
        <v>0</v>
      </c>
      <c r="K307" s="220" t="s">
        <v>146</v>
      </c>
      <c r="L307" s="44"/>
      <c r="M307" s="225" t="s">
        <v>1</v>
      </c>
      <c r="N307" s="226" t="s">
        <v>44</v>
      </c>
      <c r="O307" s="91"/>
      <c r="P307" s="227">
        <f>O307*H307</f>
        <v>0</v>
      </c>
      <c r="Q307" s="227">
        <v>1.03955</v>
      </c>
      <c r="R307" s="227">
        <f>Q307*H307</f>
        <v>0.70481490000000002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147</v>
      </c>
      <c r="AT307" s="229" t="s">
        <v>142</v>
      </c>
      <c r="AU307" s="229" t="s">
        <v>89</v>
      </c>
      <c r="AY307" s="17" t="s">
        <v>140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87</v>
      </c>
      <c r="BK307" s="230">
        <f>ROUND(I307*H307,2)</f>
        <v>0</v>
      </c>
      <c r="BL307" s="17" t="s">
        <v>147</v>
      </c>
      <c r="BM307" s="229" t="s">
        <v>594</v>
      </c>
    </row>
    <row r="308" s="2" customFormat="1">
      <c r="A308" s="38"/>
      <c r="B308" s="39"/>
      <c r="C308" s="40"/>
      <c r="D308" s="231" t="s">
        <v>149</v>
      </c>
      <c r="E308" s="40"/>
      <c r="F308" s="232" t="s">
        <v>595</v>
      </c>
      <c r="G308" s="40"/>
      <c r="H308" s="40"/>
      <c r="I308" s="233"/>
      <c r="J308" s="40"/>
      <c r="K308" s="40"/>
      <c r="L308" s="44"/>
      <c r="M308" s="234"/>
      <c r="N308" s="235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149</v>
      </c>
      <c r="AU308" s="17" t="s">
        <v>89</v>
      </c>
    </row>
    <row r="309" s="13" customFormat="1">
      <c r="A309" s="13"/>
      <c r="B309" s="236"/>
      <c r="C309" s="237"/>
      <c r="D309" s="238" t="s">
        <v>151</v>
      </c>
      <c r="E309" s="239" t="s">
        <v>1</v>
      </c>
      <c r="F309" s="240" t="s">
        <v>566</v>
      </c>
      <c r="G309" s="237"/>
      <c r="H309" s="239" t="s">
        <v>1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151</v>
      </c>
      <c r="AU309" s="246" t="s">
        <v>89</v>
      </c>
      <c r="AV309" s="13" t="s">
        <v>87</v>
      </c>
      <c r="AW309" s="13" t="s">
        <v>36</v>
      </c>
      <c r="AX309" s="13" t="s">
        <v>79</v>
      </c>
      <c r="AY309" s="246" t="s">
        <v>140</v>
      </c>
    </row>
    <row r="310" s="14" customFormat="1">
      <c r="A310" s="14"/>
      <c r="B310" s="247"/>
      <c r="C310" s="248"/>
      <c r="D310" s="238" t="s">
        <v>151</v>
      </c>
      <c r="E310" s="249" t="s">
        <v>1</v>
      </c>
      <c r="F310" s="250" t="s">
        <v>596</v>
      </c>
      <c r="G310" s="248"/>
      <c r="H310" s="251">
        <v>7.8399999999999999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151</v>
      </c>
      <c r="AU310" s="257" t="s">
        <v>89</v>
      </c>
      <c r="AV310" s="14" t="s">
        <v>89</v>
      </c>
      <c r="AW310" s="14" t="s">
        <v>36</v>
      </c>
      <c r="AX310" s="14" t="s">
        <v>79</v>
      </c>
      <c r="AY310" s="257" t="s">
        <v>140</v>
      </c>
    </row>
    <row r="311" s="14" customFormat="1">
      <c r="A311" s="14"/>
      <c r="B311" s="247"/>
      <c r="C311" s="248"/>
      <c r="D311" s="238" t="s">
        <v>151</v>
      </c>
      <c r="E311" s="249" t="s">
        <v>1</v>
      </c>
      <c r="F311" s="250" t="s">
        <v>597</v>
      </c>
      <c r="G311" s="248"/>
      <c r="H311" s="251">
        <v>40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151</v>
      </c>
      <c r="AU311" s="257" t="s">
        <v>89</v>
      </c>
      <c r="AV311" s="14" t="s">
        <v>89</v>
      </c>
      <c r="AW311" s="14" t="s">
        <v>36</v>
      </c>
      <c r="AX311" s="14" t="s">
        <v>79</v>
      </c>
      <c r="AY311" s="257" t="s">
        <v>140</v>
      </c>
    </row>
    <row r="312" s="14" customFormat="1">
      <c r="A312" s="14"/>
      <c r="B312" s="247"/>
      <c r="C312" s="248"/>
      <c r="D312" s="238" t="s">
        <v>151</v>
      </c>
      <c r="E312" s="249" t="s">
        <v>1</v>
      </c>
      <c r="F312" s="250" t="s">
        <v>598</v>
      </c>
      <c r="G312" s="248"/>
      <c r="H312" s="251">
        <v>13.720000000000001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151</v>
      </c>
      <c r="AU312" s="257" t="s">
        <v>89</v>
      </c>
      <c r="AV312" s="14" t="s">
        <v>89</v>
      </c>
      <c r="AW312" s="14" t="s">
        <v>36</v>
      </c>
      <c r="AX312" s="14" t="s">
        <v>79</v>
      </c>
      <c r="AY312" s="257" t="s">
        <v>140</v>
      </c>
    </row>
    <row r="313" s="14" customFormat="1">
      <c r="A313" s="14"/>
      <c r="B313" s="247"/>
      <c r="C313" s="248"/>
      <c r="D313" s="238" t="s">
        <v>151</v>
      </c>
      <c r="E313" s="249" t="s">
        <v>1</v>
      </c>
      <c r="F313" s="250" t="s">
        <v>599</v>
      </c>
      <c r="G313" s="248"/>
      <c r="H313" s="251">
        <v>64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151</v>
      </c>
      <c r="AU313" s="257" t="s">
        <v>89</v>
      </c>
      <c r="AV313" s="14" t="s">
        <v>89</v>
      </c>
      <c r="AW313" s="14" t="s">
        <v>36</v>
      </c>
      <c r="AX313" s="14" t="s">
        <v>79</v>
      </c>
      <c r="AY313" s="257" t="s">
        <v>140</v>
      </c>
    </row>
    <row r="314" s="15" customFormat="1">
      <c r="A314" s="15"/>
      <c r="B314" s="258"/>
      <c r="C314" s="259"/>
      <c r="D314" s="238" t="s">
        <v>151</v>
      </c>
      <c r="E314" s="260" t="s">
        <v>1</v>
      </c>
      <c r="F314" s="261" t="s">
        <v>155</v>
      </c>
      <c r="G314" s="259"/>
      <c r="H314" s="262">
        <v>125.56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8" t="s">
        <v>151</v>
      </c>
      <c r="AU314" s="268" t="s">
        <v>89</v>
      </c>
      <c r="AV314" s="15" t="s">
        <v>147</v>
      </c>
      <c r="AW314" s="15" t="s">
        <v>36</v>
      </c>
      <c r="AX314" s="15" t="s">
        <v>79</v>
      </c>
      <c r="AY314" s="268" t="s">
        <v>140</v>
      </c>
    </row>
    <row r="315" s="14" customFormat="1">
      <c r="A315" s="14"/>
      <c r="B315" s="247"/>
      <c r="C315" s="248"/>
      <c r="D315" s="238" t="s">
        <v>151</v>
      </c>
      <c r="E315" s="249" t="s">
        <v>1</v>
      </c>
      <c r="F315" s="250" t="s">
        <v>600</v>
      </c>
      <c r="G315" s="248"/>
      <c r="H315" s="251">
        <v>0.67800000000000005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151</v>
      </c>
      <c r="AU315" s="257" t="s">
        <v>89</v>
      </c>
      <c r="AV315" s="14" t="s">
        <v>89</v>
      </c>
      <c r="AW315" s="14" t="s">
        <v>36</v>
      </c>
      <c r="AX315" s="14" t="s">
        <v>87</v>
      </c>
      <c r="AY315" s="257" t="s">
        <v>140</v>
      </c>
    </row>
    <row r="316" s="12" customFormat="1" ht="22.8" customHeight="1">
      <c r="A316" s="12"/>
      <c r="B316" s="202"/>
      <c r="C316" s="203"/>
      <c r="D316" s="204" t="s">
        <v>78</v>
      </c>
      <c r="E316" s="216" t="s">
        <v>147</v>
      </c>
      <c r="F316" s="216" t="s">
        <v>359</v>
      </c>
      <c r="G316" s="203"/>
      <c r="H316" s="203"/>
      <c r="I316" s="206"/>
      <c r="J316" s="217">
        <f>BK316</f>
        <v>0</v>
      </c>
      <c r="K316" s="203"/>
      <c r="L316" s="208"/>
      <c r="M316" s="209"/>
      <c r="N316" s="210"/>
      <c r="O316" s="210"/>
      <c r="P316" s="211">
        <f>SUM(P317:P357)</f>
        <v>0</v>
      </c>
      <c r="Q316" s="210"/>
      <c r="R316" s="211">
        <f>SUM(R317:R357)</f>
        <v>312.77967759999996</v>
      </c>
      <c r="S316" s="210"/>
      <c r="T316" s="212">
        <f>SUM(T317:T357)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3" t="s">
        <v>87</v>
      </c>
      <c r="AT316" s="214" t="s">
        <v>78</v>
      </c>
      <c r="AU316" s="214" t="s">
        <v>87</v>
      </c>
      <c r="AY316" s="213" t="s">
        <v>140</v>
      </c>
      <c r="BK316" s="215">
        <f>SUM(BK317:BK357)</f>
        <v>0</v>
      </c>
    </row>
    <row r="317" s="2" customFormat="1" ht="24.15" customHeight="1">
      <c r="A317" s="38"/>
      <c r="B317" s="39"/>
      <c r="C317" s="218" t="s">
        <v>368</v>
      </c>
      <c r="D317" s="218" t="s">
        <v>142</v>
      </c>
      <c r="E317" s="219" t="s">
        <v>601</v>
      </c>
      <c r="F317" s="220" t="s">
        <v>602</v>
      </c>
      <c r="G317" s="221" t="s">
        <v>158</v>
      </c>
      <c r="H317" s="222">
        <v>4.4000000000000004</v>
      </c>
      <c r="I317" s="223"/>
      <c r="J317" s="224">
        <f>ROUND(I317*H317,2)</f>
        <v>0</v>
      </c>
      <c r="K317" s="220" t="s">
        <v>146</v>
      </c>
      <c r="L317" s="44"/>
      <c r="M317" s="225" t="s">
        <v>1</v>
      </c>
      <c r="N317" s="226" t="s">
        <v>44</v>
      </c>
      <c r="O317" s="91"/>
      <c r="P317" s="227">
        <f>O317*H317</f>
        <v>0</v>
      </c>
      <c r="Q317" s="227">
        <v>0.24787000000000001</v>
      </c>
      <c r="R317" s="227">
        <f>Q317*H317</f>
        <v>1.0906280000000002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147</v>
      </c>
      <c r="AT317" s="229" t="s">
        <v>142</v>
      </c>
      <c r="AU317" s="229" t="s">
        <v>89</v>
      </c>
      <c r="AY317" s="17" t="s">
        <v>140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87</v>
      </c>
      <c r="BK317" s="230">
        <f>ROUND(I317*H317,2)</f>
        <v>0</v>
      </c>
      <c r="BL317" s="17" t="s">
        <v>147</v>
      </c>
      <c r="BM317" s="229" t="s">
        <v>603</v>
      </c>
    </row>
    <row r="318" s="2" customFormat="1">
      <c r="A318" s="38"/>
      <c r="B318" s="39"/>
      <c r="C318" s="40"/>
      <c r="D318" s="231" t="s">
        <v>149</v>
      </c>
      <c r="E318" s="40"/>
      <c r="F318" s="232" t="s">
        <v>604</v>
      </c>
      <c r="G318" s="40"/>
      <c r="H318" s="40"/>
      <c r="I318" s="233"/>
      <c r="J318" s="40"/>
      <c r="K318" s="40"/>
      <c r="L318" s="44"/>
      <c r="M318" s="234"/>
      <c r="N318" s="235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149</v>
      </c>
      <c r="AU318" s="17" t="s">
        <v>89</v>
      </c>
    </row>
    <row r="319" s="13" customFormat="1">
      <c r="A319" s="13"/>
      <c r="B319" s="236"/>
      <c r="C319" s="237"/>
      <c r="D319" s="238" t="s">
        <v>151</v>
      </c>
      <c r="E319" s="239" t="s">
        <v>1</v>
      </c>
      <c r="F319" s="240" t="s">
        <v>605</v>
      </c>
      <c r="G319" s="237"/>
      <c r="H319" s="239" t="s">
        <v>1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6" t="s">
        <v>151</v>
      </c>
      <c r="AU319" s="246" t="s">
        <v>89</v>
      </c>
      <c r="AV319" s="13" t="s">
        <v>87</v>
      </c>
      <c r="AW319" s="13" t="s">
        <v>36</v>
      </c>
      <c r="AX319" s="13" t="s">
        <v>79</v>
      </c>
      <c r="AY319" s="246" t="s">
        <v>140</v>
      </c>
    </row>
    <row r="320" s="14" customFormat="1">
      <c r="A320" s="14"/>
      <c r="B320" s="247"/>
      <c r="C320" s="248"/>
      <c r="D320" s="238" t="s">
        <v>151</v>
      </c>
      <c r="E320" s="249" t="s">
        <v>1</v>
      </c>
      <c r="F320" s="250" t="s">
        <v>606</v>
      </c>
      <c r="G320" s="248"/>
      <c r="H320" s="251">
        <v>4.4000000000000004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151</v>
      </c>
      <c r="AU320" s="257" t="s">
        <v>89</v>
      </c>
      <c r="AV320" s="14" t="s">
        <v>89</v>
      </c>
      <c r="AW320" s="14" t="s">
        <v>36</v>
      </c>
      <c r="AX320" s="14" t="s">
        <v>87</v>
      </c>
      <c r="AY320" s="257" t="s">
        <v>140</v>
      </c>
    </row>
    <row r="321" s="2" customFormat="1" ht="33" customHeight="1">
      <c r="A321" s="38"/>
      <c r="B321" s="39"/>
      <c r="C321" s="218" t="s">
        <v>375</v>
      </c>
      <c r="D321" s="218" t="s">
        <v>142</v>
      </c>
      <c r="E321" s="219" t="s">
        <v>607</v>
      </c>
      <c r="F321" s="220" t="s">
        <v>608</v>
      </c>
      <c r="G321" s="221" t="s">
        <v>158</v>
      </c>
      <c r="H321" s="222">
        <v>64</v>
      </c>
      <c r="I321" s="223"/>
      <c r="J321" s="224">
        <f>ROUND(I321*H321,2)</f>
        <v>0</v>
      </c>
      <c r="K321" s="220" t="s">
        <v>146</v>
      </c>
      <c r="L321" s="44"/>
      <c r="M321" s="225" t="s">
        <v>1</v>
      </c>
      <c r="N321" s="226" t="s">
        <v>44</v>
      </c>
      <c r="O321" s="91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9" t="s">
        <v>147</v>
      </c>
      <c r="AT321" s="229" t="s">
        <v>142</v>
      </c>
      <c r="AU321" s="229" t="s">
        <v>89</v>
      </c>
      <c r="AY321" s="17" t="s">
        <v>140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7" t="s">
        <v>87</v>
      </c>
      <c r="BK321" s="230">
        <f>ROUND(I321*H321,2)</f>
        <v>0</v>
      </c>
      <c r="BL321" s="17" t="s">
        <v>147</v>
      </c>
      <c r="BM321" s="229" t="s">
        <v>609</v>
      </c>
    </row>
    <row r="322" s="2" customFormat="1">
      <c r="A322" s="38"/>
      <c r="B322" s="39"/>
      <c r="C322" s="40"/>
      <c r="D322" s="231" t="s">
        <v>149</v>
      </c>
      <c r="E322" s="40"/>
      <c r="F322" s="232" t="s">
        <v>610</v>
      </c>
      <c r="G322" s="40"/>
      <c r="H322" s="40"/>
      <c r="I322" s="233"/>
      <c r="J322" s="40"/>
      <c r="K322" s="40"/>
      <c r="L322" s="44"/>
      <c r="M322" s="234"/>
      <c r="N322" s="235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149</v>
      </c>
      <c r="AU322" s="17" t="s">
        <v>89</v>
      </c>
    </row>
    <row r="323" s="13" customFormat="1">
      <c r="A323" s="13"/>
      <c r="B323" s="236"/>
      <c r="C323" s="237"/>
      <c r="D323" s="238" t="s">
        <v>151</v>
      </c>
      <c r="E323" s="239" t="s">
        <v>1</v>
      </c>
      <c r="F323" s="240" t="s">
        <v>566</v>
      </c>
      <c r="G323" s="237"/>
      <c r="H323" s="239" t="s">
        <v>1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151</v>
      </c>
      <c r="AU323" s="246" t="s">
        <v>89</v>
      </c>
      <c r="AV323" s="13" t="s">
        <v>87</v>
      </c>
      <c r="AW323" s="13" t="s">
        <v>36</v>
      </c>
      <c r="AX323" s="13" t="s">
        <v>79</v>
      </c>
      <c r="AY323" s="246" t="s">
        <v>140</v>
      </c>
    </row>
    <row r="324" s="14" customFormat="1">
      <c r="A324" s="14"/>
      <c r="B324" s="247"/>
      <c r="C324" s="248"/>
      <c r="D324" s="238" t="s">
        <v>151</v>
      </c>
      <c r="E324" s="249" t="s">
        <v>1</v>
      </c>
      <c r="F324" s="250" t="s">
        <v>611</v>
      </c>
      <c r="G324" s="248"/>
      <c r="H324" s="251">
        <v>64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151</v>
      </c>
      <c r="AU324" s="257" t="s">
        <v>89</v>
      </c>
      <c r="AV324" s="14" t="s">
        <v>89</v>
      </c>
      <c r="AW324" s="14" t="s">
        <v>36</v>
      </c>
      <c r="AX324" s="14" t="s">
        <v>87</v>
      </c>
      <c r="AY324" s="257" t="s">
        <v>140</v>
      </c>
    </row>
    <row r="325" s="2" customFormat="1" ht="24.15" customHeight="1">
      <c r="A325" s="38"/>
      <c r="B325" s="39"/>
      <c r="C325" s="218" t="s">
        <v>383</v>
      </c>
      <c r="D325" s="218" t="s">
        <v>142</v>
      </c>
      <c r="E325" s="219" t="s">
        <v>612</v>
      </c>
      <c r="F325" s="220" t="s">
        <v>613</v>
      </c>
      <c r="G325" s="221" t="s">
        <v>158</v>
      </c>
      <c r="H325" s="222">
        <v>64</v>
      </c>
      <c r="I325" s="223"/>
      <c r="J325" s="224">
        <f>ROUND(I325*H325,2)</f>
        <v>0</v>
      </c>
      <c r="K325" s="220" t="s">
        <v>146</v>
      </c>
      <c r="L325" s="44"/>
      <c r="M325" s="225" t="s">
        <v>1</v>
      </c>
      <c r="N325" s="226" t="s">
        <v>44</v>
      </c>
      <c r="O325" s="91"/>
      <c r="P325" s="227">
        <f>O325*H325</f>
        <v>0</v>
      </c>
      <c r="Q325" s="227">
        <v>0.40079999999999999</v>
      </c>
      <c r="R325" s="227">
        <f>Q325*H325</f>
        <v>25.651199999999999</v>
      </c>
      <c r="S325" s="227">
        <v>0</v>
      </c>
      <c r="T325" s="22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147</v>
      </c>
      <c r="AT325" s="229" t="s">
        <v>142</v>
      </c>
      <c r="AU325" s="229" t="s">
        <v>89</v>
      </c>
      <c r="AY325" s="17" t="s">
        <v>140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87</v>
      </c>
      <c r="BK325" s="230">
        <f>ROUND(I325*H325,2)</f>
        <v>0</v>
      </c>
      <c r="BL325" s="17" t="s">
        <v>147</v>
      </c>
      <c r="BM325" s="229" t="s">
        <v>614</v>
      </c>
    </row>
    <row r="326" s="2" customFormat="1">
      <c r="A326" s="38"/>
      <c r="B326" s="39"/>
      <c r="C326" s="40"/>
      <c r="D326" s="231" t="s">
        <v>149</v>
      </c>
      <c r="E326" s="40"/>
      <c r="F326" s="232" t="s">
        <v>615</v>
      </c>
      <c r="G326" s="40"/>
      <c r="H326" s="40"/>
      <c r="I326" s="233"/>
      <c r="J326" s="40"/>
      <c r="K326" s="40"/>
      <c r="L326" s="44"/>
      <c r="M326" s="234"/>
      <c r="N326" s="235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149</v>
      </c>
      <c r="AU326" s="17" t="s">
        <v>89</v>
      </c>
    </row>
    <row r="327" s="13" customFormat="1">
      <c r="A327" s="13"/>
      <c r="B327" s="236"/>
      <c r="C327" s="237"/>
      <c r="D327" s="238" t="s">
        <v>151</v>
      </c>
      <c r="E327" s="239" t="s">
        <v>1</v>
      </c>
      <c r="F327" s="240" t="s">
        <v>566</v>
      </c>
      <c r="G327" s="237"/>
      <c r="H327" s="239" t="s">
        <v>1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6" t="s">
        <v>151</v>
      </c>
      <c r="AU327" s="246" t="s">
        <v>89</v>
      </c>
      <c r="AV327" s="13" t="s">
        <v>87</v>
      </c>
      <c r="AW327" s="13" t="s">
        <v>36</v>
      </c>
      <c r="AX327" s="13" t="s">
        <v>79</v>
      </c>
      <c r="AY327" s="246" t="s">
        <v>140</v>
      </c>
    </row>
    <row r="328" s="14" customFormat="1">
      <c r="A328" s="14"/>
      <c r="B328" s="247"/>
      <c r="C328" s="248"/>
      <c r="D328" s="238" t="s">
        <v>151</v>
      </c>
      <c r="E328" s="249" t="s">
        <v>1</v>
      </c>
      <c r="F328" s="250" t="s">
        <v>616</v>
      </c>
      <c r="G328" s="248"/>
      <c r="H328" s="251">
        <v>64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151</v>
      </c>
      <c r="AU328" s="257" t="s">
        <v>89</v>
      </c>
      <c r="AV328" s="14" t="s">
        <v>89</v>
      </c>
      <c r="AW328" s="14" t="s">
        <v>36</v>
      </c>
      <c r="AX328" s="14" t="s">
        <v>87</v>
      </c>
      <c r="AY328" s="257" t="s">
        <v>140</v>
      </c>
    </row>
    <row r="329" s="2" customFormat="1" ht="24.15" customHeight="1">
      <c r="A329" s="38"/>
      <c r="B329" s="39"/>
      <c r="C329" s="218" t="s">
        <v>389</v>
      </c>
      <c r="D329" s="218" t="s">
        <v>142</v>
      </c>
      <c r="E329" s="219" t="s">
        <v>617</v>
      </c>
      <c r="F329" s="220" t="s">
        <v>618</v>
      </c>
      <c r="G329" s="221" t="s">
        <v>619</v>
      </c>
      <c r="H329" s="222">
        <v>4</v>
      </c>
      <c r="I329" s="223"/>
      <c r="J329" s="224">
        <f>ROUND(I329*H329,2)</f>
        <v>0</v>
      </c>
      <c r="K329" s="220" t="s">
        <v>146</v>
      </c>
      <c r="L329" s="44"/>
      <c r="M329" s="225" t="s">
        <v>1</v>
      </c>
      <c r="N329" s="226" t="s">
        <v>44</v>
      </c>
      <c r="O329" s="91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147</v>
      </c>
      <c r="AT329" s="229" t="s">
        <v>142</v>
      </c>
      <c r="AU329" s="229" t="s">
        <v>89</v>
      </c>
      <c r="AY329" s="17" t="s">
        <v>140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87</v>
      </c>
      <c r="BK329" s="230">
        <f>ROUND(I329*H329,2)</f>
        <v>0</v>
      </c>
      <c r="BL329" s="17" t="s">
        <v>147</v>
      </c>
      <c r="BM329" s="229" t="s">
        <v>620</v>
      </c>
    </row>
    <row r="330" s="2" customFormat="1">
      <c r="A330" s="38"/>
      <c r="B330" s="39"/>
      <c r="C330" s="40"/>
      <c r="D330" s="231" t="s">
        <v>149</v>
      </c>
      <c r="E330" s="40"/>
      <c r="F330" s="232" t="s">
        <v>621</v>
      </c>
      <c r="G330" s="40"/>
      <c r="H330" s="40"/>
      <c r="I330" s="233"/>
      <c r="J330" s="40"/>
      <c r="K330" s="40"/>
      <c r="L330" s="44"/>
      <c r="M330" s="234"/>
      <c r="N330" s="235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149</v>
      </c>
      <c r="AU330" s="17" t="s">
        <v>89</v>
      </c>
    </row>
    <row r="331" s="13" customFormat="1">
      <c r="A331" s="13"/>
      <c r="B331" s="236"/>
      <c r="C331" s="237"/>
      <c r="D331" s="238" t="s">
        <v>151</v>
      </c>
      <c r="E331" s="239" t="s">
        <v>1</v>
      </c>
      <c r="F331" s="240" t="s">
        <v>566</v>
      </c>
      <c r="G331" s="237"/>
      <c r="H331" s="239" t="s">
        <v>1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6" t="s">
        <v>151</v>
      </c>
      <c r="AU331" s="246" t="s">
        <v>89</v>
      </c>
      <c r="AV331" s="13" t="s">
        <v>87</v>
      </c>
      <c r="AW331" s="13" t="s">
        <v>36</v>
      </c>
      <c r="AX331" s="13" t="s">
        <v>79</v>
      </c>
      <c r="AY331" s="246" t="s">
        <v>140</v>
      </c>
    </row>
    <row r="332" s="14" customFormat="1">
      <c r="A332" s="14"/>
      <c r="B332" s="247"/>
      <c r="C332" s="248"/>
      <c r="D332" s="238" t="s">
        <v>151</v>
      </c>
      <c r="E332" s="249" t="s">
        <v>1</v>
      </c>
      <c r="F332" s="250" t="s">
        <v>147</v>
      </c>
      <c r="G332" s="248"/>
      <c r="H332" s="251">
        <v>4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151</v>
      </c>
      <c r="AU332" s="257" t="s">
        <v>89</v>
      </c>
      <c r="AV332" s="14" t="s">
        <v>89</v>
      </c>
      <c r="AW332" s="14" t="s">
        <v>36</v>
      </c>
      <c r="AX332" s="14" t="s">
        <v>87</v>
      </c>
      <c r="AY332" s="257" t="s">
        <v>140</v>
      </c>
    </row>
    <row r="333" s="2" customFormat="1" ht="24.15" customHeight="1">
      <c r="A333" s="38"/>
      <c r="B333" s="39"/>
      <c r="C333" s="269" t="s">
        <v>395</v>
      </c>
      <c r="D333" s="269" t="s">
        <v>239</v>
      </c>
      <c r="E333" s="270" t="s">
        <v>432</v>
      </c>
      <c r="F333" s="271" t="s">
        <v>622</v>
      </c>
      <c r="G333" s="272" t="s">
        <v>619</v>
      </c>
      <c r="H333" s="273">
        <v>4</v>
      </c>
      <c r="I333" s="274"/>
      <c r="J333" s="275">
        <f>ROUND(I333*H333,2)</f>
        <v>0</v>
      </c>
      <c r="K333" s="271" t="s">
        <v>1</v>
      </c>
      <c r="L333" s="276"/>
      <c r="M333" s="277" t="s">
        <v>1</v>
      </c>
      <c r="N333" s="278" t="s">
        <v>44</v>
      </c>
      <c r="O333" s="91"/>
      <c r="P333" s="227">
        <f>O333*H333</f>
        <v>0</v>
      </c>
      <c r="Q333" s="227">
        <v>0.042000000000000003</v>
      </c>
      <c r="R333" s="227">
        <f>Q333*H333</f>
        <v>0.16800000000000001</v>
      </c>
      <c r="S333" s="227">
        <v>0</v>
      </c>
      <c r="T333" s="22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9" t="s">
        <v>208</v>
      </c>
      <c r="AT333" s="229" t="s">
        <v>239</v>
      </c>
      <c r="AU333" s="229" t="s">
        <v>89</v>
      </c>
      <c r="AY333" s="17" t="s">
        <v>140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7" t="s">
        <v>87</v>
      </c>
      <c r="BK333" s="230">
        <f>ROUND(I333*H333,2)</f>
        <v>0</v>
      </c>
      <c r="BL333" s="17" t="s">
        <v>147</v>
      </c>
      <c r="BM333" s="229" t="s">
        <v>623</v>
      </c>
    </row>
    <row r="334" s="2" customFormat="1" ht="24.15" customHeight="1">
      <c r="A334" s="38"/>
      <c r="B334" s="39"/>
      <c r="C334" s="218" t="s">
        <v>401</v>
      </c>
      <c r="D334" s="218" t="s">
        <v>142</v>
      </c>
      <c r="E334" s="219" t="s">
        <v>361</v>
      </c>
      <c r="F334" s="220" t="s">
        <v>362</v>
      </c>
      <c r="G334" s="221" t="s">
        <v>145</v>
      </c>
      <c r="H334" s="222">
        <v>2.8799999999999999</v>
      </c>
      <c r="I334" s="223"/>
      <c r="J334" s="224">
        <f>ROUND(I334*H334,2)</f>
        <v>0</v>
      </c>
      <c r="K334" s="220" t="s">
        <v>146</v>
      </c>
      <c r="L334" s="44"/>
      <c r="M334" s="225" t="s">
        <v>1</v>
      </c>
      <c r="N334" s="226" t="s">
        <v>44</v>
      </c>
      <c r="O334" s="91"/>
      <c r="P334" s="227">
        <f>O334*H334</f>
        <v>0</v>
      </c>
      <c r="Q334" s="227">
        <v>1.9967999999999999</v>
      </c>
      <c r="R334" s="227">
        <f>Q334*H334</f>
        <v>5.7507839999999995</v>
      </c>
      <c r="S334" s="227">
        <v>0</v>
      </c>
      <c r="T334" s="22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9" t="s">
        <v>147</v>
      </c>
      <c r="AT334" s="229" t="s">
        <v>142</v>
      </c>
      <c r="AU334" s="229" t="s">
        <v>89</v>
      </c>
      <c r="AY334" s="17" t="s">
        <v>140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7" t="s">
        <v>87</v>
      </c>
      <c r="BK334" s="230">
        <f>ROUND(I334*H334,2)</f>
        <v>0</v>
      </c>
      <c r="BL334" s="17" t="s">
        <v>147</v>
      </c>
      <c r="BM334" s="229" t="s">
        <v>624</v>
      </c>
    </row>
    <row r="335" s="2" customFormat="1">
      <c r="A335" s="38"/>
      <c r="B335" s="39"/>
      <c r="C335" s="40"/>
      <c r="D335" s="231" t="s">
        <v>149</v>
      </c>
      <c r="E335" s="40"/>
      <c r="F335" s="232" t="s">
        <v>364</v>
      </c>
      <c r="G335" s="40"/>
      <c r="H335" s="40"/>
      <c r="I335" s="233"/>
      <c r="J335" s="40"/>
      <c r="K335" s="40"/>
      <c r="L335" s="44"/>
      <c r="M335" s="234"/>
      <c r="N335" s="235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149</v>
      </c>
      <c r="AU335" s="17" t="s">
        <v>89</v>
      </c>
    </row>
    <row r="336" s="13" customFormat="1">
      <c r="A336" s="13"/>
      <c r="B336" s="236"/>
      <c r="C336" s="237"/>
      <c r="D336" s="238" t="s">
        <v>151</v>
      </c>
      <c r="E336" s="239" t="s">
        <v>1</v>
      </c>
      <c r="F336" s="240" t="s">
        <v>625</v>
      </c>
      <c r="G336" s="237"/>
      <c r="H336" s="239" t="s">
        <v>1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151</v>
      </c>
      <c r="AU336" s="246" t="s">
        <v>89</v>
      </c>
      <c r="AV336" s="13" t="s">
        <v>87</v>
      </c>
      <c r="AW336" s="13" t="s">
        <v>36</v>
      </c>
      <c r="AX336" s="13" t="s">
        <v>79</v>
      </c>
      <c r="AY336" s="246" t="s">
        <v>140</v>
      </c>
    </row>
    <row r="337" s="13" customFormat="1">
      <c r="A337" s="13"/>
      <c r="B337" s="236"/>
      <c r="C337" s="237"/>
      <c r="D337" s="238" t="s">
        <v>151</v>
      </c>
      <c r="E337" s="239" t="s">
        <v>1</v>
      </c>
      <c r="F337" s="240" t="s">
        <v>366</v>
      </c>
      <c r="G337" s="237"/>
      <c r="H337" s="239" t="s">
        <v>1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151</v>
      </c>
      <c r="AU337" s="246" t="s">
        <v>89</v>
      </c>
      <c r="AV337" s="13" t="s">
        <v>87</v>
      </c>
      <c r="AW337" s="13" t="s">
        <v>36</v>
      </c>
      <c r="AX337" s="13" t="s">
        <v>79</v>
      </c>
      <c r="AY337" s="246" t="s">
        <v>140</v>
      </c>
    </row>
    <row r="338" s="14" customFormat="1">
      <c r="A338" s="14"/>
      <c r="B338" s="247"/>
      <c r="C338" s="248"/>
      <c r="D338" s="238" t="s">
        <v>151</v>
      </c>
      <c r="E338" s="249" t="s">
        <v>1</v>
      </c>
      <c r="F338" s="250" t="s">
        <v>626</v>
      </c>
      <c r="G338" s="248"/>
      <c r="H338" s="251">
        <v>2.8799999999999999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7" t="s">
        <v>151</v>
      </c>
      <c r="AU338" s="257" t="s">
        <v>89</v>
      </c>
      <c r="AV338" s="14" t="s">
        <v>89</v>
      </c>
      <c r="AW338" s="14" t="s">
        <v>36</v>
      </c>
      <c r="AX338" s="14" t="s">
        <v>87</v>
      </c>
      <c r="AY338" s="257" t="s">
        <v>140</v>
      </c>
    </row>
    <row r="339" s="2" customFormat="1" ht="24.15" customHeight="1">
      <c r="A339" s="38"/>
      <c r="B339" s="39"/>
      <c r="C339" s="218" t="s">
        <v>406</v>
      </c>
      <c r="D339" s="218" t="s">
        <v>142</v>
      </c>
      <c r="E339" s="219" t="s">
        <v>369</v>
      </c>
      <c r="F339" s="220" t="s">
        <v>370</v>
      </c>
      <c r="G339" s="221" t="s">
        <v>145</v>
      </c>
      <c r="H339" s="222">
        <v>88.819999999999993</v>
      </c>
      <c r="I339" s="223"/>
      <c r="J339" s="224">
        <f>ROUND(I339*H339,2)</f>
        <v>0</v>
      </c>
      <c r="K339" s="220" t="s">
        <v>146</v>
      </c>
      <c r="L339" s="44"/>
      <c r="M339" s="225" t="s">
        <v>1</v>
      </c>
      <c r="N339" s="226" t="s">
        <v>44</v>
      </c>
      <c r="O339" s="91"/>
      <c r="P339" s="227">
        <f>O339*H339</f>
        <v>0</v>
      </c>
      <c r="Q339" s="227">
        <v>2.4340799999999998</v>
      </c>
      <c r="R339" s="227">
        <f>Q339*H339</f>
        <v>216.19498559999997</v>
      </c>
      <c r="S339" s="227">
        <v>0</v>
      </c>
      <c r="T339" s="22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9" t="s">
        <v>147</v>
      </c>
      <c r="AT339" s="229" t="s">
        <v>142</v>
      </c>
      <c r="AU339" s="229" t="s">
        <v>89</v>
      </c>
      <c r="AY339" s="17" t="s">
        <v>140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7" t="s">
        <v>87</v>
      </c>
      <c r="BK339" s="230">
        <f>ROUND(I339*H339,2)</f>
        <v>0</v>
      </c>
      <c r="BL339" s="17" t="s">
        <v>147</v>
      </c>
      <c r="BM339" s="229" t="s">
        <v>627</v>
      </c>
    </row>
    <row r="340" s="2" customFormat="1">
      <c r="A340" s="38"/>
      <c r="B340" s="39"/>
      <c r="C340" s="40"/>
      <c r="D340" s="231" t="s">
        <v>149</v>
      </c>
      <c r="E340" s="40"/>
      <c r="F340" s="232" t="s">
        <v>372</v>
      </c>
      <c r="G340" s="40"/>
      <c r="H340" s="40"/>
      <c r="I340" s="233"/>
      <c r="J340" s="40"/>
      <c r="K340" s="40"/>
      <c r="L340" s="44"/>
      <c r="M340" s="234"/>
      <c r="N340" s="235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149</v>
      </c>
      <c r="AU340" s="17" t="s">
        <v>89</v>
      </c>
    </row>
    <row r="341" s="13" customFormat="1">
      <c r="A341" s="13"/>
      <c r="B341" s="236"/>
      <c r="C341" s="237"/>
      <c r="D341" s="238" t="s">
        <v>151</v>
      </c>
      <c r="E341" s="239" t="s">
        <v>1</v>
      </c>
      <c r="F341" s="240" t="s">
        <v>628</v>
      </c>
      <c r="G341" s="237"/>
      <c r="H341" s="239" t="s">
        <v>1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6" t="s">
        <v>151</v>
      </c>
      <c r="AU341" s="246" t="s">
        <v>89</v>
      </c>
      <c r="AV341" s="13" t="s">
        <v>87</v>
      </c>
      <c r="AW341" s="13" t="s">
        <v>36</v>
      </c>
      <c r="AX341" s="13" t="s">
        <v>79</v>
      </c>
      <c r="AY341" s="246" t="s">
        <v>140</v>
      </c>
    </row>
    <row r="342" s="14" customFormat="1">
      <c r="A342" s="14"/>
      <c r="B342" s="247"/>
      <c r="C342" s="248"/>
      <c r="D342" s="238" t="s">
        <v>151</v>
      </c>
      <c r="E342" s="249" t="s">
        <v>1</v>
      </c>
      <c r="F342" s="250" t="s">
        <v>629</v>
      </c>
      <c r="G342" s="248"/>
      <c r="H342" s="251">
        <v>9.5999999999999996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7" t="s">
        <v>151</v>
      </c>
      <c r="AU342" s="257" t="s">
        <v>89</v>
      </c>
      <c r="AV342" s="14" t="s">
        <v>89</v>
      </c>
      <c r="AW342" s="14" t="s">
        <v>36</v>
      </c>
      <c r="AX342" s="14" t="s">
        <v>79</v>
      </c>
      <c r="AY342" s="257" t="s">
        <v>140</v>
      </c>
    </row>
    <row r="343" s="14" customFormat="1">
      <c r="A343" s="14"/>
      <c r="B343" s="247"/>
      <c r="C343" s="248"/>
      <c r="D343" s="238" t="s">
        <v>151</v>
      </c>
      <c r="E343" s="249" t="s">
        <v>1</v>
      </c>
      <c r="F343" s="250" t="s">
        <v>630</v>
      </c>
      <c r="G343" s="248"/>
      <c r="H343" s="251">
        <v>9.5999999999999996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151</v>
      </c>
      <c r="AU343" s="257" t="s">
        <v>89</v>
      </c>
      <c r="AV343" s="14" t="s">
        <v>89</v>
      </c>
      <c r="AW343" s="14" t="s">
        <v>36</v>
      </c>
      <c r="AX343" s="14" t="s">
        <v>79</v>
      </c>
      <c r="AY343" s="257" t="s">
        <v>140</v>
      </c>
    </row>
    <row r="344" s="13" customFormat="1">
      <c r="A344" s="13"/>
      <c r="B344" s="236"/>
      <c r="C344" s="237"/>
      <c r="D344" s="238" t="s">
        <v>151</v>
      </c>
      <c r="E344" s="239" t="s">
        <v>1</v>
      </c>
      <c r="F344" s="240" t="s">
        <v>631</v>
      </c>
      <c r="G344" s="237"/>
      <c r="H344" s="239" t="s">
        <v>1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151</v>
      </c>
      <c r="AU344" s="246" t="s">
        <v>89</v>
      </c>
      <c r="AV344" s="13" t="s">
        <v>87</v>
      </c>
      <c r="AW344" s="13" t="s">
        <v>36</v>
      </c>
      <c r="AX344" s="13" t="s">
        <v>79</v>
      </c>
      <c r="AY344" s="246" t="s">
        <v>140</v>
      </c>
    </row>
    <row r="345" s="14" customFormat="1">
      <c r="A345" s="14"/>
      <c r="B345" s="247"/>
      <c r="C345" s="248"/>
      <c r="D345" s="238" t="s">
        <v>151</v>
      </c>
      <c r="E345" s="249" t="s">
        <v>1</v>
      </c>
      <c r="F345" s="250" t="s">
        <v>632</v>
      </c>
      <c r="G345" s="248"/>
      <c r="H345" s="251">
        <v>50.420000000000002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151</v>
      </c>
      <c r="AU345" s="257" t="s">
        <v>89</v>
      </c>
      <c r="AV345" s="14" t="s">
        <v>89</v>
      </c>
      <c r="AW345" s="14" t="s">
        <v>36</v>
      </c>
      <c r="AX345" s="14" t="s">
        <v>79</v>
      </c>
      <c r="AY345" s="257" t="s">
        <v>140</v>
      </c>
    </row>
    <row r="346" s="13" customFormat="1">
      <c r="A346" s="13"/>
      <c r="B346" s="236"/>
      <c r="C346" s="237"/>
      <c r="D346" s="238" t="s">
        <v>151</v>
      </c>
      <c r="E346" s="239" t="s">
        <v>1</v>
      </c>
      <c r="F346" s="240" t="s">
        <v>633</v>
      </c>
      <c r="G346" s="237"/>
      <c r="H346" s="239" t="s">
        <v>1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6" t="s">
        <v>151</v>
      </c>
      <c r="AU346" s="246" t="s">
        <v>89</v>
      </c>
      <c r="AV346" s="13" t="s">
        <v>87</v>
      </c>
      <c r="AW346" s="13" t="s">
        <v>36</v>
      </c>
      <c r="AX346" s="13" t="s">
        <v>79</v>
      </c>
      <c r="AY346" s="246" t="s">
        <v>140</v>
      </c>
    </row>
    <row r="347" s="14" customFormat="1">
      <c r="A347" s="14"/>
      <c r="B347" s="247"/>
      <c r="C347" s="248"/>
      <c r="D347" s="238" t="s">
        <v>151</v>
      </c>
      <c r="E347" s="249" t="s">
        <v>1</v>
      </c>
      <c r="F347" s="250" t="s">
        <v>634</v>
      </c>
      <c r="G347" s="248"/>
      <c r="H347" s="251">
        <v>19.199999999999999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151</v>
      </c>
      <c r="AU347" s="257" t="s">
        <v>89</v>
      </c>
      <c r="AV347" s="14" t="s">
        <v>89</v>
      </c>
      <c r="AW347" s="14" t="s">
        <v>36</v>
      </c>
      <c r="AX347" s="14" t="s">
        <v>79</v>
      </c>
      <c r="AY347" s="257" t="s">
        <v>140</v>
      </c>
    </row>
    <row r="348" s="15" customFormat="1">
      <c r="A348" s="15"/>
      <c r="B348" s="258"/>
      <c r="C348" s="259"/>
      <c r="D348" s="238" t="s">
        <v>151</v>
      </c>
      <c r="E348" s="260" t="s">
        <v>1</v>
      </c>
      <c r="F348" s="261" t="s">
        <v>155</v>
      </c>
      <c r="G348" s="259"/>
      <c r="H348" s="262">
        <v>88.819999999999993</v>
      </c>
      <c r="I348" s="263"/>
      <c r="J348" s="259"/>
      <c r="K348" s="259"/>
      <c r="L348" s="264"/>
      <c r="M348" s="265"/>
      <c r="N348" s="266"/>
      <c r="O348" s="266"/>
      <c r="P348" s="266"/>
      <c r="Q348" s="266"/>
      <c r="R348" s="266"/>
      <c r="S348" s="266"/>
      <c r="T348" s="26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8" t="s">
        <v>151</v>
      </c>
      <c r="AU348" s="268" t="s">
        <v>89</v>
      </c>
      <c r="AV348" s="15" t="s">
        <v>147</v>
      </c>
      <c r="AW348" s="15" t="s">
        <v>36</v>
      </c>
      <c r="AX348" s="15" t="s">
        <v>87</v>
      </c>
      <c r="AY348" s="268" t="s">
        <v>140</v>
      </c>
    </row>
    <row r="349" s="2" customFormat="1" ht="33" customHeight="1">
      <c r="A349" s="38"/>
      <c r="B349" s="39"/>
      <c r="C349" s="218" t="s">
        <v>412</v>
      </c>
      <c r="D349" s="218" t="s">
        <v>142</v>
      </c>
      <c r="E349" s="219" t="s">
        <v>376</v>
      </c>
      <c r="F349" s="220" t="s">
        <v>377</v>
      </c>
      <c r="G349" s="221" t="s">
        <v>145</v>
      </c>
      <c r="H349" s="222">
        <v>8.8499999999999996</v>
      </c>
      <c r="I349" s="223"/>
      <c r="J349" s="224">
        <f>ROUND(I349*H349,2)</f>
        <v>0</v>
      </c>
      <c r="K349" s="220" t="s">
        <v>146</v>
      </c>
      <c r="L349" s="44"/>
      <c r="M349" s="225" t="s">
        <v>1</v>
      </c>
      <c r="N349" s="226" t="s">
        <v>44</v>
      </c>
      <c r="O349" s="91"/>
      <c r="P349" s="227">
        <f>O349*H349</f>
        <v>0</v>
      </c>
      <c r="Q349" s="227">
        <v>1.8480000000000001</v>
      </c>
      <c r="R349" s="227">
        <f>Q349*H349</f>
        <v>16.354800000000001</v>
      </c>
      <c r="S349" s="227">
        <v>0</v>
      </c>
      <c r="T349" s="22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9" t="s">
        <v>147</v>
      </c>
      <c r="AT349" s="229" t="s">
        <v>142</v>
      </c>
      <c r="AU349" s="229" t="s">
        <v>89</v>
      </c>
      <c r="AY349" s="17" t="s">
        <v>140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7" t="s">
        <v>87</v>
      </c>
      <c r="BK349" s="230">
        <f>ROUND(I349*H349,2)</f>
        <v>0</v>
      </c>
      <c r="BL349" s="17" t="s">
        <v>147</v>
      </c>
      <c r="BM349" s="229" t="s">
        <v>635</v>
      </c>
    </row>
    <row r="350" s="2" customFormat="1">
      <c r="A350" s="38"/>
      <c r="B350" s="39"/>
      <c r="C350" s="40"/>
      <c r="D350" s="231" t="s">
        <v>149</v>
      </c>
      <c r="E350" s="40"/>
      <c r="F350" s="232" t="s">
        <v>379</v>
      </c>
      <c r="G350" s="40"/>
      <c r="H350" s="40"/>
      <c r="I350" s="233"/>
      <c r="J350" s="40"/>
      <c r="K350" s="40"/>
      <c r="L350" s="44"/>
      <c r="M350" s="234"/>
      <c r="N350" s="235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149</v>
      </c>
      <c r="AU350" s="17" t="s">
        <v>89</v>
      </c>
    </row>
    <row r="351" s="13" customFormat="1">
      <c r="A351" s="13"/>
      <c r="B351" s="236"/>
      <c r="C351" s="237"/>
      <c r="D351" s="238" t="s">
        <v>151</v>
      </c>
      <c r="E351" s="239" t="s">
        <v>1</v>
      </c>
      <c r="F351" s="240" t="s">
        <v>625</v>
      </c>
      <c r="G351" s="237"/>
      <c r="H351" s="239" t="s">
        <v>1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6" t="s">
        <v>151</v>
      </c>
      <c r="AU351" s="246" t="s">
        <v>89</v>
      </c>
      <c r="AV351" s="13" t="s">
        <v>87</v>
      </c>
      <c r="AW351" s="13" t="s">
        <v>36</v>
      </c>
      <c r="AX351" s="13" t="s">
        <v>79</v>
      </c>
      <c r="AY351" s="246" t="s">
        <v>140</v>
      </c>
    </row>
    <row r="352" s="13" customFormat="1">
      <c r="A352" s="13"/>
      <c r="B352" s="236"/>
      <c r="C352" s="237"/>
      <c r="D352" s="238" t="s">
        <v>151</v>
      </c>
      <c r="E352" s="239" t="s">
        <v>1</v>
      </c>
      <c r="F352" s="240" t="s">
        <v>636</v>
      </c>
      <c r="G352" s="237"/>
      <c r="H352" s="239" t="s">
        <v>1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151</v>
      </c>
      <c r="AU352" s="246" t="s">
        <v>89</v>
      </c>
      <c r="AV352" s="13" t="s">
        <v>87</v>
      </c>
      <c r="AW352" s="13" t="s">
        <v>36</v>
      </c>
      <c r="AX352" s="13" t="s">
        <v>79</v>
      </c>
      <c r="AY352" s="246" t="s">
        <v>140</v>
      </c>
    </row>
    <row r="353" s="14" customFormat="1">
      <c r="A353" s="14"/>
      <c r="B353" s="247"/>
      <c r="C353" s="248"/>
      <c r="D353" s="238" t="s">
        <v>151</v>
      </c>
      <c r="E353" s="249" t="s">
        <v>1</v>
      </c>
      <c r="F353" s="250" t="s">
        <v>637</v>
      </c>
      <c r="G353" s="248"/>
      <c r="H353" s="251">
        <v>8.8499999999999996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7" t="s">
        <v>151</v>
      </c>
      <c r="AU353" s="257" t="s">
        <v>89</v>
      </c>
      <c r="AV353" s="14" t="s">
        <v>89</v>
      </c>
      <c r="AW353" s="14" t="s">
        <v>36</v>
      </c>
      <c r="AX353" s="14" t="s">
        <v>87</v>
      </c>
      <c r="AY353" s="257" t="s">
        <v>140</v>
      </c>
    </row>
    <row r="354" s="2" customFormat="1" ht="24.15" customHeight="1">
      <c r="A354" s="38"/>
      <c r="B354" s="39"/>
      <c r="C354" s="218" t="s">
        <v>420</v>
      </c>
      <c r="D354" s="218" t="s">
        <v>142</v>
      </c>
      <c r="E354" s="219" t="s">
        <v>638</v>
      </c>
      <c r="F354" s="220" t="s">
        <v>639</v>
      </c>
      <c r="G354" s="221" t="s">
        <v>158</v>
      </c>
      <c r="H354" s="222">
        <v>64</v>
      </c>
      <c r="I354" s="223"/>
      <c r="J354" s="224">
        <f>ROUND(I354*H354,2)</f>
        <v>0</v>
      </c>
      <c r="K354" s="220" t="s">
        <v>146</v>
      </c>
      <c r="L354" s="44"/>
      <c r="M354" s="225" t="s">
        <v>1</v>
      </c>
      <c r="N354" s="226" t="s">
        <v>44</v>
      </c>
      <c r="O354" s="91"/>
      <c r="P354" s="227">
        <f>O354*H354</f>
        <v>0</v>
      </c>
      <c r="Q354" s="227">
        <v>0.74326999999999999</v>
      </c>
      <c r="R354" s="227">
        <f>Q354*H354</f>
        <v>47.569279999999999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147</v>
      </c>
      <c r="AT354" s="229" t="s">
        <v>142</v>
      </c>
      <c r="AU354" s="229" t="s">
        <v>89</v>
      </c>
      <c r="AY354" s="17" t="s">
        <v>140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87</v>
      </c>
      <c r="BK354" s="230">
        <f>ROUND(I354*H354,2)</f>
        <v>0</v>
      </c>
      <c r="BL354" s="17" t="s">
        <v>147</v>
      </c>
      <c r="BM354" s="229" t="s">
        <v>640</v>
      </c>
    </row>
    <row r="355" s="2" customFormat="1">
      <c r="A355" s="38"/>
      <c r="B355" s="39"/>
      <c r="C355" s="40"/>
      <c r="D355" s="231" t="s">
        <v>149</v>
      </c>
      <c r="E355" s="40"/>
      <c r="F355" s="232" t="s">
        <v>641</v>
      </c>
      <c r="G355" s="40"/>
      <c r="H355" s="40"/>
      <c r="I355" s="233"/>
      <c r="J355" s="40"/>
      <c r="K355" s="40"/>
      <c r="L355" s="44"/>
      <c r="M355" s="234"/>
      <c r="N355" s="235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149</v>
      </c>
      <c r="AU355" s="17" t="s">
        <v>89</v>
      </c>
    </row>
    <row r="356" s="13" customFormat="1">
      <c r="A356" s="13"/>
      <c r="B356" s="236"/>
      <c r="C356" s="237"/>
      <c r="D356" s="238" t="s">
        <v>151</v>
      </c>
      <c r="E356" s="239" t="s">
        <v>1</v>
      </c>
      <c r="F356" s="240" t="s">
        <v>566</v>
      </c>
      <c r="G356" s="237"/>
      <c r="H356" s="239" t="s">
        <v>1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6" t="s">
        <v>151</v>
      </c>
      <c r="AU356" s="246" t="s">
        <v>89</v>
      </c>
      <c r="AV356" s="13" t="s">
        <v>87</v>
      </c>
      <c r="AW356" s="13" t="s">
        <v>36</v>
      </c>
      <c r="AX356" s="13" t="s">
        <v>79</v>
      </c>
      <c r="AY356" s="246" t="s">
        <v>140</v>
      </c>
    </row>
    <row r="357" s="14" customFormat="1">
      <c r="A357" s="14"/>
      <c r="B357" s="247"/>
      <c r="C357" s="248"/>
      <c r="D357" s="238" t="s">
        <v>151</v>
      </c>
      <c r="E357" s="249" t="s">
        <v>1</v>
      </c>
      <c r="F357" s="250" t="s">
        <v>611</v>
      </c>
      <c r="G357" s="248"/>
      <c r="H357" s="251">
        <v>64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151</v>
      </c>
      <c r="AU357" s="257" t="s">
        <v>89</v>
      </c>
      <c r="AV357" s="14" t="s">
        <v>89</v>
      </c>
      <c r="AW357" s="14" t="s">
        <v>36</v>
      </c>
      <c r="AX357" s="14" t="s">
        <v>87</v>
      </c>
      <c r="AY357" s="257" t="s">
        <v>140</v>
      </c>
    </row>
    <row r="358" s="12" customFormat="1" ht="22.8" customHeight="1">
      <c r="A358" s="12"/>
      <c r="B358" s="202"/>
      <c r="C358" s="203"/>
      <c r="D358" s="204" t="s">
        <v>78</v>
      </c>
      <c r="E358" s="216" t="s">
        <v>182</v>
      </c>
      <c r="F358" s="216" t="s">
        <v>642</v>
      </c>
      <c r="G358" s="203"/>
      <c r="H358" s="203"/>
      <c r="I358" s="206"/>
      <c r="J358" s="217">
        <f>BK358</f>
        <v>0</v>
      </c>
      <c r="K358" s="203"/>
      <c r="L358" s="208"/>
      <c r="M358" s="209"/>
      <c r="N358" s="210"/>
      <c r="O358" s="210"/>
      <c r="P358" s="211">
        <f>SUM(P359:P368)</f>
        <v>0</v>
      </c>
      <c r="Q358" s="210"/>
      <c r="R358" s="211">
        <f>SUM(R359:R368)</f>
        <v>0</v>
      </c>
      <c r="S358" s="210"/>
      <c r="T358" s="212">
        <f>SUM(T359:T368)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3" t="s">
        <v>87</v>
      </c>
      <c r="AT358" s="214" t="s">
        <v>78</v>
      </c>
      <c r="AU358" s="214" t="s">
        <v>87</v>
      </c>
      <c r="AY358" s="213" t="s">
        <v>140</v>
      </c>
      <c r="BK358" s="215">
        <f>SUM(BK359:BK368)</f>
        <v>0</v>
      </c>
    </row>
    <row r="359" s="2" customFormat="1" ht="24.15" customHeight="1">
      <c r="A359" s="38"/>
      <c r="B359" s="39"/>
      <c r="C359" s="218" t="s">
        <v>426</v>
      </c>
      <c r="D359" s="218" t="s">
        <v>142</v>
      </c>
      <c r="E359" s="219" t="s">
        <v>643</v>
      </c>
      <c r="F359" s="220" t="s">
        <v>644</v>
      </c>
      <c r="G359" s="221" t="s">
        <v>158</v>
      </c>
      <c r="H359" s="222">
        <v>36</v>
      </c>
      <c r="I359" s="223"/>
      <c r="J359" s="224">
        <f>ROUND(I359*H359,2)</f>
        <v>0</v>
      </c>
      <c r="K359" s="220" t="s">
        <v>146</v>
      </c>
      <c r="L359" s="44"/>
      <c r="M359" s="225" t="s">
        <v>1</v>
      </c>
      <c r="N359" s="226" t="s">
        <v>44</v>
      </c>
      <c r="O359" s="91"/>
      <c r="P359" s="227">
        <f>O359*H359</f>
        <v>0</v>
      </c>
      <c r="Q359" s="227">
        <v>0</v>
      </c>
      <c r="R359" s="227">
        <f>Q359*H359</f>
        <v>0</v>
      </c>
      <c r="S359" s="227">
        <v>0</v>
      </c>
      <c r="T359" s="22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9" t="s">
        <v>147</v>
      </c>
      <c r="AT359" s="229" t="s">
        <v>142</v>
      </c>
      <c r="AU359" s="229" t="s">
        <v>89</v>
      </c>
      <c r="AY359" s="17" t="s">
        <v>140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7" t="s">
        <v>87</v>
      </c>
      <c r="BK359" s="230">
        <f>ROUND(I359*H359,2)</f>
        <v>0</v>
      </c>
      <c r="BL359" s="17" t="s">
        <v>147</v>
      </c>
      <c r="BM359" s="229" t="s">
        <v>645</v>
      </c>
    </row>
    <row r="360" s="2" customFormat="1">
      <c r="A360" s="38"/>
      <c r="B360" s="39"/>
      <c r="C360" s="40"/>
      <c r="D360" s="231" t="s">
        <v>149</v>
      </c>
      <c r="E360" s="40"/>
      <c r="F360" s="232" t="s">
        <v>646</v>
      </c>
      <c r="G360" s="40"/>
      <c r="H360" s="40"/>
      <c r="I360" s="233"/>
      <c r="J360" s="40"/>
      <c r="K360" s="40"/>
      <c r="L360" s="44"/>
      <c r="M360" s="234"/>
      <c r="N360" s="235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149</v>
      </c>
      <c r="AU360" s="17" t="s">
        <v>89</v>
      </c>
    </row>
    <row r="361" s="13" customFormat="1">
      <c r="A361" s="13"/>
      <c r="B361" s="236"/>
      <c r="C361" s="237"/>
      <c r="D361" s="238" t="s">
        <v>151</v>
      </c>
      <c r="E361" s="239" t="s">
        <v>1</v>
      </c>
      <c r="F361" s="240" t="s">
        <v>647</v>
      </c>
      <c r="G361" s="237"/>
      <c r="H361" s="239" t="s">
        <v>1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151</v>
      </c>
      <c r="AU361" s="246" t="s">
        <v>89</v>
      </c>
      <c r="AV361" s="13" t="s">
        <v>87</v>
      </c>
      <c r="AW361" s="13" t="s">
        <v>36</v>
      </c>
      <c r="AX361" s="13" t="s">
        <v>79</v>
      </c>
      <c r="AY361" s="246" t="s">
        <v>140</v>
      </c>
    </row>
    <row r="362" s="14" customFormat="1">
      <c r="A362" s="14"/>
      <c r="B362" s="247"/>
      <c r="C362" s="248"/>
      <c r="D362" s="238" t="s">
        <v>151</v>
      </c>
      <c r="E362" s="249" t="s">
        <v>1</v>
      </c>
      <c r="F362" s="250" t="s">
        <v>648</v>
      </c>
      <c r="G362" s="248"/>
      <c r="H362" s="251">
        <v>36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151</v>
      </c>
      <c r="AU362" s="257" t="s">
        <v>89</v>
      </c>
      <c r="AV362" s="14" t="s">
        <v>89</v>
      </c>
      <c r="AW362" s="14" t="s">
        <v>36</v>
      </c>
      <c r="AX362" s="14" t="s">
        <v>87</v>
      </c>
      <c r="AY362" s="257" t="s">
        <v>140</v>
      </c>
    </row>
    <row r="363" s="2" customFormat="1" ht="16.5" customHeight="1">
      <c r="A363" s="38"/>
      <c r="B363" s="39"/>
      <c r="C363" s="218" t="s">
        <v>431</v>
      </c>
      <c r="D363" s="218" t="s">
        <v>142</v>
      </c>
      <c r="E363" s="219" t="s">
        <v>649</v>
      </c>
      <c r="F363" s="220" t="s">
        <v>650</v>
      </c>
      <c r="G363" s="221" t="s">
        <v>158</v>
      </c>
      <c r="H363" s="222">
        <v>72</v>
      </c>
      <c r="I363" s="223"/>
      <c r="J363" s="224">
        <f>ROUND(I363*H363,2)</f>
        <v>0</v>
      </c>
      <c r="K363" s="220" t="s">
        <v>146</v>
      </c>
      <c r="L363" s="44"/>
      <c r="M363" s="225" t="s">
        <v>1</v>
      </c>
      <c r="N363" s="226" t="s">
        <v>44</v>
      </c>
      <c r="O363" s="91"/>
      <c r="P363" s="227">
        <f>O363*H363</f>
        <v>0</v>
      </c>
      <c r="Q363" s="227">
        <v>0</v>
      </c>
      <c r="R363" s="227">
        <f>Q363*H363</f>
        <v>0</v>
      </c>
      <c r="S363" s="227">
        <v>0</v>
      </c>
      <c r="T363" s="228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9" t="s">
        <v>147</v>
      </c>
      <c r="AT363" s="229" t="s">
        <v>142</v>
      </c>
      <c r="AU363" s="229" t="s">
        <v>89</v>
      </c>
      <c r="AY363" s="17" t="s">
        <v>140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17" t="s">
        <v>87</v>
      </c>
      <c r="BK363" s="230">
        <f>ROUND(I363*H363,2)</f>
        <v>0</v>
      </c>
      <c r="BL363" s="17" t="s">
        <v>147</v>
      </c>
      <c r="BM363" s="229" t="s">
        <v>651</v>
      </c>
    </row>
    <row r="364" s="2" customFormat="1">
      <c r="A364" s="38"/>
      <c r="B364" s="39"/>
      <c r="C364" s="40"/>
      <c r="D364" s="231" t="s">
        <v>149</v>
      </c>
      <c r="E364" s="40"/>
      <c r="F364" s="232" t="s">
        <v>652</v>
      </c>
      <c r="G364" s="40"/>
      <c r="H364" s="40"/>
      <c r="I364" s="233"/>
      <c r="J364" s="40"/>
      <c r="K364" s="40"/>
      <c r="L364" s="44"/>
      <c r="M364" s="234"/>
      <c r="N364" s="235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149</v>
      </c>
      <c r="AU364" s="17" t="s">
        <v>89</v>
      </c>
    </row>
    <row r="365" s="13" customFormat="1">
      <c r="A365" s="13"/>
      <c r="B365" s="236"/>
      <c r="C365" s="237"/>
      <c r="D365" s="238" t="s">
        <v>151</v>
      </c>
      <c r="E365" s="239" t="s">
        <v>1</v>
      </c>
      <c r="F365" s="240" t="s">
        <v>647</v>
      </c>
      <c r="G365" s="237"/>
      <c r="H365" s="239" t="s">
        <v>1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151</v>
      </c>
      <c r="AU365" s="246" t="s">
        <v>89</v>
      </c>
      <c r="AV365" s="13" t="s">
        <v>87</v>
      </c>
      <c r="AW365" s="13" t="s">
        <v>36</v>
      </c>
      <c r="AX365" s="13" t="s">
        <v>79</v>
      </c>
      <c r="AY365" s="246" t="s">
        <v>140</v>
      </c>
    </row>
    <row r="366" s="14" customFormat="1">
      <c r="A366" s="14"/>
      <c r="B366" s="247"/>
      <c r="C366" s="248"/>
      <c r="D366" s="238" t="s">
        <v>151</v>
      </c>
      <c r="E366" s="249" t="s">
        <v>1</v>
      </c>
      <c r="F366" s="250" t="s">
        <v>653</v>
      </c>
      <c r="G366" s="248"/>
      <c r="H366" s="251">
        <v>36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7" t="s">
        <v>151</v>
      </c>
      <c r="AU366" s="257" t="s">
        <v>89</v>
      </c>
      <c r="AV366" s="14" t="s">
        <v>89</v>
      </c>
      <c r="AW366" s="14" t="s">
        <v>36</v>
      </c>
      <c r="AX366" s="14" t="s">
        <v>79</v>
      </c>
      <c r="AY366" s="257" t="s">
        <v>140</v>
      </c>
    </row>
    <row r="367" s="14" customFormat="1">
      <c r="A367" s="14"/>
      <c r="B367" s="247"/>
      <c r="C367" s="248"/>
      <c r="D367" s="238" t="s">
        <v>151</v>
      </c>
      <c r="E367" s="249" t="s">
        <v>1</v>
      </c>
      <c r="F367" s="250" t="s">
        <v>654</v>
      </c>
      <c r="G367" s="248"/>
      <c r="H367" s="251">
        <v>36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7" t="s">
        <v>151</v>
      </c>
      <c r="AU367" s="257" t="s">
        <v>89</v>
      </c>
      <c r="AV367" s="14" t="s">
        <v>89</v>
      </c>
      <c r="AW367" s="14" t="s">
        <v>36</v>
      </c>
      <c r="AX367" s="14" t="s">
        <v>79</v>
      </c>
      <c r="AY367" s="257" t="s">
        <v>140</v>
      </c>
    </row>
    <row r="368" s="15" customFormat="1">
      <c r="A368" s="15"/>
      <c r="B368" s="258"/>
      <c r="C368" s="259"/>
      <c r="D368" s="238" t="s">
        <v>151</v>
      </c>
      <c r="E368" s="260" t="s">
        <v>1</v>
      </c>
      <c r="F368" s="261" t="s">
        <v>155</v>
      </c>
      <c r="G368" s="259"/>
      <c r="H368" s="262">
        <v>72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8" t="s">
        <v>151</v>
      </c>
      <c r="AU368" s="268" t="s">
        <v>89</v>
      </c>
      <c r="AV368" s="15" t="s">
        <v>147</v>
      </c>
      <c r="AW368" s="15" t="s">
        <v>36</v>
      </c>
      <c r="AX368" s="15" t="s">
        <v>87</v>
      </c>
      <c r="AY368" s="268" t="s">
        <v>140</v>
      </c>
    </row>
    <row r="369" s="12" customFormat="1" ht="22.8" customHeight="1">
      <c r="A369" s="12"/>
      <c r="B369" s="202"/>
      <c r="C369" s="203"/>
      <c r="D369" s="204" t="s">
        <v>78</v>
      </c>
      <c r="E369" s="216" t="s">
        <v>208</v>
      </c>
      <c r="F369" s="216" t="s">
        <v>382</v>
      </c>
      <c r="G369" s="203"/>
      <c r="H369" s="203"/>
      <c r="I369" s="206"/>
      <c r="J369" s="217">
        <f>BK369</f>
        <v>0</v>
      </c>
      <c r="K369" s="203"/>
      <c r="L369" s="208"/>
      <c r="M369" s="209"/>
      <c r="N369" s="210"/>
      <c r="O369" s="210"/>
      <c r="P369" s="211">
        <f>SUM(P370:P381)</f>
        <v>0</v>
      </c>
      <c r="Q369" s="210"/>
      <c r="R369" s="211">
        <f>SUM(R370:R381)</f>
        <v>1.87663</v>
      </c>
      <c r="S369" s="210"/>
      <c r="T369" s="212">
        <f>SUM(T370:T381)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3" t="s">
        <v>87</v>
      </c>
      <c r="AT369" s="214" t="s">
        <v>78</v>
      </c>
      <c r="AU369" s="214" t="s">
        <v>87</v>
      </c>
      <c r="AY369" s="213" t="s">
        <v>140</v>
      </c>
      <c r="BK369" s="215">
        <f>SUM(BK370:BK381)</f>
        <v>0</v>
      </c>
    </row>
    <row r="370" s="2" customFormat="1" ht="24.15" customHeight="1">
      <c r="A370" s="38"/>
      <c r="B370" s="39"/>
      <c r="C370" s="218" t="s">
        <v>441</v>
      </c>
      <c r="D370" s="218" t="s">
        <v>142</v>
      </c>
      <c r="E370" s="219" t="s">
        <v>655</v>
      </c>
      <c r="F370" s="220" t="s">
        <v>656</v>
      </c>
      <c r="G370" s="221" t="s">
        <v>337</v>
      </c>
      <c r="H370" s="222">
        <v>5</v>
      </c>
      <c r="I370" s="223"/>
      <c r="J370" s="224">
        <f>ROUND(I370*H370,2)</f>
        <v>0</v>
      </c>
      <c r="K370" s="220" t="s">
        <v>146</v>
      </c>
      <c r="L370" s="44"/>
      <c r="M370" s="225" t="s">
        <v>1</v>
      </c>
      <c r="N370" s="226" t="s">
        <v>44</v>
      </c>
      <c r="O370" s="91"/>
      <c r="P370" s="227">
        <f>O370*H370</f>
        <v>0</v>
      </c>
      <c r="Q370" s="227">
        <v>1.0000000000000001E-05</v>
      </c>
      <c r="R370" s="227">
        <f>Q370*H370</f>
        <v>5.0000000000000002E-05</v>
      </c>
      <c r="S370" s="227">
        <v>0</v>
      </c>
      <c r="T370" s="22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9" t="s">
        <v>147</v>
      </c>
      <c r="AT370" s="229" t="s">
        <v>142</v>
      </c>
      <c r="AU370" s="229" t="s">
        <v>89</v>
      </c>
      <c r="AY370" s="17" t="s">
        <v>140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7" t="s">
        <v>87</v>
      </c>
      <c r="BK370" s="230">
        <f>ROUND(I370*H370,2)</f>
        <v>0</v>
      </c>
      <c r="BL370" s="17" t="s">
        <v>147</v>
      </c>
      <c r="BM370" s="229" t="s">
        <v>657</v>
      </c>
    </row>
    <row r="371" s="2" customFormat="1">
      <c r="A371" s="38"/>
      <c r="B371" s="39"/>
      <c r="C371" s="40"/>
      <c r="D371" s="231" t="s">
        <v>149</v>
      </c>
      <c r="E371" s="40"/>
      <c r="F371" s="232" t="s">
        <v>658</v>
      </c>
      <c r="G371" s="40"/>
      <c r="H371" s="40"/>
      <c r="I371" s="233"/>
      <c r="J371" s="40"/>
      <c r="K371" s="40"/>
      <c r="L371" s="44"/>
      <c r="M371" s="234"/>
      <c r="N371" s="235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149</v>
      </c>
      <c r="AU371" s="17" t="s">
        <v>89</v>
      </c>
    </row>
    <row r="372" s="13" customFormat="1">
      <c r="A372" s="13"/>
      <c r="B372" s="236"/>
      <c r="C372" s="237"/>
      <c r="D372" s="238" t="s">
        <v>151</v>
      </c>
      <c r="E372" s="239" t="s">
        <v>1</v>
      </c>
      <c r="F372" s="240" t="s">
        <v>566</v>
      </c>
      <c r="G372" s="237"/>
      <c r="H372" s="239" t="s">
        <v>1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151</v>
      </c>
      <c r="AU372" s="246" t="s">
        <v>89</v>
      </c>
      <c r="AV372" s="13" t="s">
        <v>87</v>
      </c>
      <c r="AW372" s="13" t="s">
        <v>36</v>
      </c>
      <c r="AX372" s="13" t="s">
        <v>79</v>
      </c>
      <c r="AY372" s="246" t="s">
        <v>140</v>
      </c>
    </row>
    <row r="373" s="14" customFormat="1">
      <c r="A373" s="14"/>
      <c r="B373" s="247"/>
      <c r="C373" s="248"/>
      <c r="D373" s="238" t="s">
        <v>151</v>
      </c>
      <c r="E373" s="249" t="s">
        <v>1</v>
      </c>
      <c r="F373" s="250" t="s">
        <v>182</v>
      </c>
      <c r="G373" s="248"/>
      <c r="H373" s="251">
        <v>5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7" t="s">
        <v>151</v>
      </c>
      <c r="AU373" s="257" t="s">
        <v>89</v>
      </c>
      <c r="AV373" s="14" t="s">
        <v>89</v>
      </c>
      <c r="AW373" s="14" t="s">
        <v>36</v>
      </c>
      <c r="AX373" s="14" t="s">
        <v>87</v>
      </c>
      <c r="AY373" s="257" t="s">
        <v>140</v>
      </c>
    </row>
    <row r="374" s="2" customFormat="1" ht="16.5" customHeight="1">
      <c r="A374" s="38"/>
      <c r="B374" s="39"/>
      <c r="C374" s="269" t="s">
        <v>447</v>
      </c>
      <c r="D374" s="269" t="s">
        <v>239</v>
      </c>
      <c r="E374" s="270" t="s">
        <v>659</v>
      </c>
      <c r="F374" s="271" t="s">
        <v>660</v>
      </c>
      <c r="G374" s="272" t="s">
        <v>337</v>
      </c>
      <c r="H374" s="273">
        <v>5.0499999999999998</v>
      </c>
      <c r="I374" s="274"/>
      <c r="J374" s="275">
        <f>ROUND(I374*H374,2)</f>
        <v>0</v>
      </c>
      <c r="K374" s="271" t="s">
        <v>146</v>
      </c>
      <c r="L374" s="276"/>
      <c r="M374" s="277" t="s">
        <v>1</v>
      </c>
      <c r="N374" s="278" t="s">
        <v>44</v>
      </c>
      <c r="O374" s="91"/>
      <c r="P374" s="227">
        <f>O374*H374</f>
        <v>0</v>
      </c>
      <c r="Q374" s="227">
        <v>0.37159999999999999</v>
      </c>
      <c r="R374" s="227">
        <f>Q374*H374</f>
        <v>1.8765799999999999</v>
      </c>
      <c r="S374" s="227">
        <v>0</v>
      </c>
      <c r="T374" s="22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208</v>
      </c>
      <c r="AT374" s="229" t="s">
        <v>239</v>
      </c>
      <c r="AU374" s="229" t="s">
        <v>89</v>
      </c>
      <c r="AY374" s="17" t="s">
        <v>140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87</v>
      </c>
      <c r="BK374" s="230">
        <f>ROUND(I374*H374,2)</f>
        <v>0</v>
      </c>
      <c r="BL374" s="17" t="s">
        <v>147</v>
      </c>
      <c r="BM374" s="229" t="s">
        <v>661</v>
      </c>
    </row>
    <row r="375" s="14" customFormat="1">
      <c r="A375" s="14"/>
      <c r="B375" s="247"/>
      <c r="C375" s="248"/>
      <c r="D375" s="238" t="s">
        <v>151</v>
      </c>
      <c r="E375" s="248"/>
      <c r="F375" s="250" t="s">
        <v>662</v>
      </c>
      <c r="G375" s="248"/>
      <c r="H375" s="251">
        <v>5.0499999999999998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7" t="s">
        <v>151</v>
      </c>
      <c r="AU375" s="257" t="s">
        <v>89</v>
      </c>
      <c r="AV375" s="14" t="s">
        <v>89</v>
      </c>
      <c r="AW375" s="14" t="s">
        <v>4</v>
      </c>
      <c r="AX375" s="14" t="s">
        <v>87</v>
      </c>
      <c r="AY375" s="257" t="s">
        <v>140</v>
      </c>
    </row>
    <row r="376" s="2" customFormat="1" ht="16.5" customHeight="1">
      <c r="A376" s="38"/>
      <c r="B376" s="39"/>
      <c r="C376" s="218" t="s">
        <v>452</v>
      </c>
      <c r="D376" s="218" t="s">
        <v>142</v>
      </c>
      <c r="E376" s="219" t="s">
        <v>402</v>
      </c>
      <c r="F376" s="220" t="s">
        <v>403</v>
      </c>
      <c r="G376" s="221" t="s">
        <v>337</v>
      </c>
      <c r="H376" s="222">
        <v>95</v>
      </c>
      <c r="I376" s="223"/>
      <c r="J376" s="224">
        <f>ROUND(I376*H376,2)</f>
        <v>0</v>
      </c>
      <c r="K376" s="220" t="s">
        <v>1</v>
      </c>
      <c r="L376" s="44"/>
      <c r="M376" s="225" t="s">
        <v>1</v>
      </c>
      <c r="N376" s="226" t="s">
        <v>44</v>
      </c>
      <c r="O376" s="91"/>
      <c r="P376" s="227">
        <f>O376*H376</f>
        <v>0</v>
      </c>
      <c r="Q376" s="227">
        <v>0</v>
      </c>
      <c r="R376" s="227">
        <f>Q376*H376</f>
        <v>0</v>
      </c>
      <c r="S376" s="227">
        <v>0</v>
      </c>
      <c r="T376" s="22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9" t="s">
        <v>147</v>
      </c>
      <c r="AT376" s="229" t="s">
        <v>142</v>
      </c>
      <c r="AU376" s="229" t="s">
        <v>89</v>
      </c>
      <c r="AY376" s="17" t="s">
        <v>140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7" t="s">
        <v>87</v>
      </c>
      <c r="BK376" s="230">
        <f>ROUND(I376*H376,2)</f>
        <v>0</v>
      </c>
      <c r="BL376" s="17" t="s">
        <v>147</v>
      </c>
      <c r="BM376" s="229" t="s">
        <v>663</v>
      </c>
    </row>
    <row r="377" s="13" customFormat="1">
      <c r="A377" s="13"/>
      <c r="B377" s="236"/>
      <c r="C377" s="237"/>
      <c r="D377" s="238" t="s">
        <v>151</v>
      </c>
      <c r="E377" s="239" t="s">
        <v>1</v>
      </c>
      <c r="F377" s="240" t="s">
        <v>152</v>
      </c>
      <c r="G377" s="237"/>
      <c r="H377" s="239" t="s">
        <v>1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6" t="s">
        <v>151</v>
      </c>
      <c r="AU377" s="246" t="s">
        <v>89</v>
      </c>
      <c r="AV377" s="13" t="s">
        <v>87</v>
      </c>
      <c r="AW377" s="13" t="s">
        <v>36</v>
      </c>
      <c r="AX377" s="13" t="s">
        <v>79</v>
      </c>
      <c r="AY377" s="246" t="s">
        <v>140</v>
      </c>
    </row>
    <row r="378" s="14" customFormat="1">
      <c r="A378" s="14"/>
      <c r="B378" s="247"/>
      <c r="C378" s="248"/>
      <c r="D378" s="238" t="s">
        <v>151</v>
      </c>
      <c r="E378" s="249" t="s">
        <v>1</v>
      </c>
      <c r="F378" s="250" t="s">
        <v>664</v>
      </c>
      <c r="G378" s="248"/>
      <c r="H378" s="251">
        <v>95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151</v>
      </c>
      <c r="AU378" s="257" t="s">
        <v>89</v>
      </c>
      <c r="AV378" s="14" t="s">
        <v>89</v>
      </c>
      <c r="AW378" s="14" t="s">
        <v>36</v>
      </c>
      <c r="AX378" s="14" t="s">
        <v>87</v>
      </c>
      <c r="AY378" s="257" t="s">
        <v>140</v>
      </c>
    </row>
    <row r="379" s="2" customFormat="1" ht="16.5" customHeight="1">
      <c r="A379" s="38"/>
      <c r="B379" s="39"/>
      <c r="C379" s="218" t="s">
        <v>458</v>
      </c>
      <c r="D379" s="218" t="s">
        <v>142</v>
      </c>
      <c r="E379" s="219" t="s">
        <v>407</v>
      </c>
      <c r="F379" s="220" t="s">
        <v>408</v>
      </c>
      <c r="G379" s="221" t="s">
        <v>409</v>
      </c>
      <c r="H379" s="222">
        <v>11</v>
      </c>
      <c r="I379" s="223"/>
      <c r="J379" s="224">
        <f>ROUND(I379*H379,2)</f>
        <v>0</v>
      </c>
      <c r="K379" s="220" t="s">
        <v>1</v>
      </c>
      <c r="L379" s="44"/>
      <c r="M379" s="225" t="s">
        <v>1</v>
      </c>
      <c r="N379" s="226" t="s">
        <v>44</v>
      </c>
      <c r="O379" s="91"/>
      <c r="P379" s="227">
        <f>O379*H379</f>
        <v>0</v>
      </c>
      <c r="Q379" s="227">
        <v>0</v>
      </c>
      <c r="R379" s="227">
        <f>Q379*H379</f>
        <v>0</v>
      </c>
      <c r="S379" s="227">
        <v>0</v>
      </c>
      <c r="T379" s="228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9" t="s">
        <v>147</v>
      </c>
      <c r="AT379" s="229" t="s">
        <v>142</v>
      </c>
      <c r="AU379" s="229" t="s">
        <v>89</v>
      </c>
      <c r="AY379" s="17" t="s">
        <v>140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17" t="s">
        <v>87</v>
      </c>
      <c r="BK379" s="230">
        <f>ROUND(I379*H379,2)</f>
        <v>0</v>
      </c>
      <c r="BL379" s="17" t="s">
        <v>147</v>
      </c>
      <c r="BM379" s="229" t="s">
        <v>665</v>
      </c>
    </row>
    <row r="380" s="13" customFormat="1">
      <c r="A380" s="13"/>
      <c r="B380" s="236"/>
      <c r="C380" s="237"/>
      <c r="D380" s="238" t="s">
        <v>151</v>
      </c>
      <c r="E380" s="239" t="s">
        <v>1</v>
      </c>
      <c r="F380" s="240" t="s">
        <v>152</v>
      </c>
      <c r="G380" s="237"/>
      <c r="H380" s="239" t="s">
        <v>1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151</v>
      </c>
      <c r="AU380" s="246" t="s">
        <v>89</v>
      </c>
      <c r="AV380" s="13" t="s">
        <v>87</v>
      </c>
      <c r="AW380" s="13" t="s">
        <v>36</v>
      </c>
      <c r="AX380" s="13" t="s">
        <v>79</v>
      </c>
      <c r="AY380" s="246" t="s">
        <v>140</v>
      </c>
    </row>
    <row r="381" s="14" customFormat="1">
      <c r="A381" s="14"/>
      <c r="B381" s="247"/>
      <c r="C381" s="248"/>
      <c r="D381" s="238" t="s">
        <v>151</v>
      </c>
      <c r="E381" s="249" t="s">
        <v>1</v>
      </c>
      <c r="F381" s="250" t="s">
        <v>232</v>
      </c>
      <c r="G381" s="248"/>
      <c r="H381" s="251">
        <v>11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7" t="s">
        <v>151</v>
      </c>
      <c r="AU381" s="257" t="s">
        <v>89</v>
      </c>
      <c r="AV381" s="14" t="s">
        <v>89</v>
      </c>
      <c r="AW381" s="14" t="s">
        <v>36</v>
      </c>
      <c r="AX381" s="14" t="s">
        <v>87</v>
      </c>
      <c r="AY381" s="257" t="s">
        <v>140</v>
      </c>
    </row>
    <row r="382" s="12" customFormat="1" ht="22.8" customHeight="1">
      <c r="A382" s="12"/>
      <c r="B382" s="202"/>
      <c r="C382" s="203"/>
      <c r="D382" s="204" t="s">
        <v>78</v>
      </c>
      <c r="E382" s="216" t="s">
        <v>214</v>
      </c>
      <c r="F382" s="216" t="s">
        <v>411</v>
      </c>
      <c r="G382" s="203"/>
      <c r="H382" s="203"/>
      <c r="I382" s="206"/>
      <c r="J382" s="217">
        <f>BK382</f>
        <v>0</v>
      </c>
      <c r="K382" s="203"/>
      <c r="L382" s="208"/>
      <c r="M382" s="209"/>
      <c r="N382" s="210"/>
      <c r="O382" s="210"/>
      <c r="P382" s="211">
        <f>SUM(P383:P407)</f>
        <v>0</v>
      </c>
      <c r="Q382" s="210"/>
      <c r="R382" s="211">
        <f>SUM(R383:R407)</f>
        <v>3.2448963800000001</v>
      </c>
      <c r="S382" s="210"/>
      <c r="T382" s="212">
        <f>SUM(T383:T407)</f>
        <v>48.167999999999999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3" t="s">
        <v>87</v>
      </c>
      <c r="AT382" s="214" t="s">
        <v>78</v>
      </c>
      <c r="AU382" s="214" t="s">
        <v>87</v>
      </c>
      <c r="AY382" s="213" t="s">
        <v>140</v>
      </c>
      <c r="BK382" s="215">
        <f>SUM(BK383:BK407)</f>
        <v>0</v>
      </c>
    </row>
    <row r="383" s="2" customFormat="1" ht="24.15" customHeight="1">
      <c r="A383" s="38"/>
      <c r="B383" s="39"/>
      <c r="C383" s="218" t="s">
        <v>465</v>
      </c>
      <c r="D383" s="218" t="s">
        <v>142</v>
      </c>
      <c r="E383" s="219" t="s">
        <v>666</v>
      </c>
      <c r="F383" s="220" t="s">
        <v>667</v>
      </c>
      <c r="G383" s="221" t="s">
        <v>145</v>
      </c>
      <c r="H383" s="222">
        <v>1.28</v>
      </c>
      <c r="I383" s="223"/>
      <c r="J383" s="224">
        <f>ROUND(I383*H383,2)</f>
        <v>0</v>
      </c>
      <c r="K383" s="220" t="s">
        <v>146</v>
      </c>
      <c r="L383" s="44"/>
      <c r="M383" s="225" t="s">
        <v>1</v>
      </c>
      <c r="N383" s="226" t="s">
        <v>44</v>
      </c>
      <c r="O383" s="91"/>
      <c r="P383" s="227">
        <f>O383*H383</f>
        <v>0</v>
      </c>
      <c r="Q383" s="227">
        <v>2.46367</v>
      </c>
      <c r="R383" s="227">
        <f>Q383*H383</f>
        <v>3.1534976000000001</v>
      </c>
      <c r="S383" s="227">
        <v>0</v>
      </c>
      <c r="T383" s="228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9" t="s">
        <v>147</v>
      </c>
      <c r="AT383" s="229" t="s">
        <v>142</v>
      </c>
      <c r="AU383" s="229" t="s">
        <v>89</v>
      </c>
      <c r="AY383" s="17" t="s">
        <v>140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17" t="s">
        <v>87</v>
      </c>
      <c r="BK383" s="230">
        <f>ROUND(I383*H383,2)</f>
        <v>0</v>
      </c>
      <c r="BL383" s="17" t="s">
        <v>147</v>
      </c>
      <c r="BM383" s="229" t="s">
        <v>668</v>
      </c>
    </row>
    <row r="384" s="2" customFormat="1">
      <c r="A384" s="38"/>
      <c r="B384" s="39"/>
      <c r="C384" s="40"/>
      <c r="D384" s="231" t="s">
        <v>149</v>
      </c>
      <c r="E384" s="40"/>
      <c r="F384" s="232" t="s">
        <v>669</v>
      </c>
      <c r="G384" s="40"/>
      <c r="H384" s="40"/>
      <c r="I384" s="233"/>
      <c r="J384" s="40"/>
      <c r="K384" s="40"/>
      <c r="L384" s="44"/>
      <c r="M384" s="234"/>
      <c r="N384" s="235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149</v>
      </c>
      <c r="AU384" s="17" t="s">
        <v>89</v>
      </c>
    </row>
    <row r="385" s="13" customFormat="1">
      <c r="A385" s="13"/>
      <c r="B385" s="236"/>
      <c r="C385" s="237"/>
      <c r="D385" s="238" t="s">
        <v>151</v>
      </c>
      <c r="E385" s="239" t="s">
        <v>1</v>
      </c>
      <c r="F385" s="240" t="s">
        <v>566</v>
      </c>
      <c r="G385" s="237"/>
      <c r="H385" s="239" t="s">
        <v>1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151</v>
      </c>
      <c r="AU385" s="246" t="s">
        <v>89</v>
      </c>
      <c r="AV385" s="13" t="s">
        <v>87</v>
      </c>
      <c r="AW385" s="13" t="s">
        <v>36</v>
      </c>
      <c r="AX385" s="13" t="s">
        <v>79</v>
      </c>
      <c r="AY385" s="246" t="s">
        <v>140</v>
      </c>
    </row>
    <row r="386" s="14" customFormat="1">
      <c r="A386" s="14"/>
      <c r="B386" s="247"/>
      <c r="C386" s="248"/>
      <c r="D386" s="238" t="s">
        <v>151</v>
      </c>
      <c r="E386" s="249" t="s">
        <v>1</v>
      </c>
      <c r="F386" s="250" t="s">
        <v>670</v>
      </c>
      <c r="G386" s="248"/>
      <c r="H386" s="251">
        <v>1.28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7" t="s">
        <v>151</v>
      </c>
      <c r="AU386" s="257" t="s">
        <v>89</v>
      </c>
      <c r="AV386" s="14" t="s">
        <v>89</v>
      </c>
      <c r="AW386" s="14" t="s">
        <v>36</v>
      </c>
      <c r="AX386" s="14" t="s">
        <v>87</v>
      </c>
      <c r="AY386" s="257" t="s">
        <v>140</v>
      </c>
    </row>
    <row r="387" s="2" customFormat="1" ht="24.15" customHeight="1">
      <c r="A387" s="38"/>
      <c r="B387" s="39"/>
      <c r="C387" s="218" t="s">
        <v>671</v>
      </c>
      <c r="D387" s="218" t="s">
        <v>142</v>
      </c>
      <c r="E387" s="219" t="s">
        <v>413</v>
      </c>
      <c r="F387" s="220" t="s">
        <v>414</v>
      </c>
      <c r="G387" s="221" t="s">
        <v>158</v>
      </c>
      <c r="H387" s="222">
        <v>132.46199999999999</v>
      </c>
      <c r="I387" s="223"/>
      <c r="J387" s="224">
        <f>ROUND(I387*H387,2)</f>
        <v>0</v>
      </c>
      <c r="K387" s="220" t="s">
        <v>146</v>
      </c>
      <c r="L387" s="44"/>
      <c r="M387" s="225" t="s">
        <v>1</v>
      </c>
      <c r="N387" s="226" t="s">
        <v>44</v>
      </c>
      <c r="O387" s="91"/>
      <c r="P387" s="227">
        <f>O387*H387</f>
        <v>0</v>
      </c>
      <c r="Q387" s="227">
        <v>0.00068999999999999997</v>
      </c>
      <c r="R387" s="227">
        <f>Q387*H387</f>
        <v>0.091398779999999985</v>
      </c>
      <c r="S387" s="227">
        <v>0</v>
      </c>
      <c r="T387" s="22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9" t="s">
        <v>147</v>
      </c>
      <c r="AT387" s="229" t="s">
        <v>142</v>
      </c>
      <c r="AU387" s="229" t="s">
        <v>89</v>
      </c>
      <c r="AY387" s="17" t="s">
        <v>140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7" t="s">
        <v>87</v>
      </c>
      <c r="BK387" s="230">
        <f>ROUND(I387*H387,2)</f>
        <v>0</v>
      </c>
      <c r="BL387" s="17" t="s">
        <v>147</v>
      </c>
      <c r="BM387" s="229" t="s">
        <v>672</v>
      </c>
    </row>
    <row r="388" s="2" customFormat="1">
      <c r="A388" s="38"/>
      <c r="B388" s="39"/>
      <c r="C388" s="40"/>
      <c r="D388" s="231" t="s">
        <v>149</v>
      </c>
      <c r="E388" s="40"/>
      <c r="F388" s="232" t="s">
        <v>416</v>
      </c>
      <c r="G388" s="40"/>
      <c r="H388" s="40"/>
      <c r="I388" s="233"/>
      <c r="J388" s="40"/>
      <c r="K388" s="40"/>
      <c r="L388" s="44"/>
      <c r="M388" s="234"/>
      <c r="N388" s="235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149</v>
      </c>
      <c r="AU388" s="17" t="s">
        <v>89</v>
      </c>
    </row>
    <row r="389" s="13" customFormat="1">
      <c r="A389" s="13"/>
      <c r="B389" s="236"/>
      <c r="C389" s="237"/>
      <c r="D389" s="238" t="s">
        <v>151</v>
      </c>
      <c r="E389" s="239" t="s">
        <v>1</v>
      </c>
      <c r="F389" s="240" t="s">
        <v>152</v>
      </c>
      <c r="G389" s="237"/>
      <c r="H389" s="239" t="s">
        <v>1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6" t="s">
        <v>151</v>
      </c>
      <c r="AU389" s="246" t="s">
        <v>89</v>
      </c>
      <c r="AV389" s="13" t="s">
        <v>87</v>
      </c>
      <c r="AW389" s="13" t="s">
        <v>36</v>
      </c>
      <c r="AX389" s="13" t="s">
        <v>79</v>
      </c>
      <c r="AY389" s="246" t="s">
        <v>140</v>
      </c>
    </row>
    <row r="390" s="13" customFormat="1">
      <c r="A390" s="13"/>
      <c r="B390" s="236"/>
      <c r="C390" s="237"/>
      <c r="D390" s="238" t="s">
        <v>151</v>
      </c>
      <c r="E390" s="239" t="s">
        <v>1</v>
      </c>
      <c r="F390" s="240" t="s">
        <v>417</v>
      </c>
      <c r="G390" s="237"/>
      <c r="H390" s="239" t="s">
        <v>1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151</v>
      </c>
      <c r="AU390" s="246" t="s">
        <v>89</v>
      </c>
      <c r="AV390" s="13" t="s">
        <v>87</v>
      </c>
      <c r="AW390" s="13" t="s">
        <v>36</v>
      </c>
      <c r="AX390" s="13" t="s">
        <v>79</v>
      </c>
      <c r="AY390" s="246" t="s">
        <v>140</v>
      </c>
    </row>
    <row r="391" s="14" customFormat="1">
      <c r="A391" s="14"/>
      <c r="B391" s="247"/>
      <c r="C391" s="248"/>
      <c r="D391" s="238" t="s">
        <v>151</v>
      </c>
      <c r="E391" s="249" t="s">
        <v>1</v>
      </c>
      <c r="F391" s="250" t="s">
        <v>673</v>
      </c>
      <c r="G391" s="248"/>
      <c r="H391" s="251">
        <v>62.061999999999998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151</v>
      </c>
      <c r="AU391" s="257" t="s">
        <v>89</v>
      </c>
      <c r="AV391" s="14" t="s">
        <v>89</v>
      </c>
      <c r="AW391" s="14" t="s">
        <v>36</v>
      </c>
      <c r="AX391" s="14" t="s">
        <v>79</v>
      </c>
      <c r="AY391" s="257" t="s">
        <v>140</v>
      </c>
    </row>
    <row r="392" s="13" customFormat="1">
      <c r="A392" s="13"/>
      <c r="B392" s="236"/>
      <c r="C392" s="237"/>
      <c r="D392" s="238" t="s">
        <v>151</v>
      </c>
      <c r="E392" s="239" t="s">
        <v>1</v>
      </c>
      <c r="F392" s="240" t="s">
        <v>566</v>
      </c>
      <c r="G392" s="237"/>
      <c r="H392" s="239" t="s">
        <v>1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6" t="s">
        <v>151</v>
      </c>
      <c r="AU392" s="246" t="s">
        <v>89</v>
      </c>
      <c r="AV392" s="13" t="s">
        <v>87</v>
      </c>
      <c r="AW392" s="13" t="s">
        <v>36</v>
      </c>
      <c r="AX392" s="13" t="s">
        <v>79</v>
      </c>
      <c r="AY392" s="246" t="s">
        <v>140</v>
      </c>
    </row>
    <row r="393" s="14" customFormat="1">
      <c r="A393" s="14"/>
      <c r="B393" s="247"/>
      <c r="C393" s="248"/>
      <c r="D393" s="238" t="s">
        <v>151</v>
      </c>
      <c r="E393" s="249" t="s">
        <v>1</v>
      </c>
      <c r="F393" s="250" t="s">
        <v>674</v>
      </c>
      <c r="G393" s="248"/>
      <c r="H393" s="251">
        <v>70.400000000000006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7" t="s">
        <v>151</v>
      </c>
      <c r="AU393" s="257" t="s">
        <v>89</v>
      </c>
      <c r="AV393" s="14" t="s">
        <v>89</v>
      </c>
      <c r="AW393" s="14" t="s">
        <v>36</v>
      </c>
      <c r="AX393" s="14" t="s">
        <v>79</v>
      </c>
      <c r="AY393" s="257" t="s">
        <v>140</v>
      </c>
    </row>
    <row r="394" s="15" customFormat="1">
      <c r="A394" s="15"/>
      <c r="B394" s="258"/>
      <c r="C394" s="259"/>
      <c r="D394" s="238" t="s">
        <v>151</v>
      </c>
      <c r="E394" s="260" t="s">
        <v>1</v>
      </c>
      <c r="F394" s="261" t="s">
        <v>155</v>
      </c>
      <c r="G394" s="259"/>
      <c r="H394" s="262">
        <v>132.46199999999999</v>
      </c>
      <c r="I394" s="263"/>
      <c r="J394" s="259"/>
      <c r="K394" s="259"/>
      <c r="L394" s="264"/>
      <c r="M394" s="265"/>
      <c r="N394" s="266"/>
      <c r="O394" s="266"/>
      <c r="P394" s="266"/>
      <c r="Q394" s="266"/>
      <c r="R394" s="266"/>
      <c r="S394" s="266"/>
      <c r="T394" s="267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8" t="s">
        <v>151</v>
      </c>
      <c r="AU394" s="268" t="s">
        <v>89</v>
      </c>
      <c r="AV394" s="15" t="s">
        <v>147</v>
      </c>
      <c r="AW394" s="15" t="s">
        <v>36</v>
      </c>
      <c r="AX394" s="15" t="s">
        <v>87</v>
      </c>
      <c r="AY394" s="268" t="s">
        <v>140</v>
      </c>
    </row>
    <row r="395" s="2" customFormat="1" ht="24.15" customHeight="1">
      <c r="A395" s="38"/>
      <c r="B395" s="39"/>
      <c r="C395" s="218" t="s">
        <v>675</v>
      </c>
      <c r="D395" s="218" t="s">
        <v>142</v>
      </c>
      <c r="E395" s="219" t="s">
        <v>676</v>
      </c>
      <c r="F395" s="220" t="s">
        <v>677</v>
      </c>
      <c r="G395" s="221" t="s">
        <v>145</v>
      </c>
      <c r="H395" s="222">
        <v>4.3200000000000003</v>
      </c>
      <c r="I395" s="223"/>
      <c r="J395" s="224">
        <f>ROUND(I395*H395,2)</f>
        <v>0</v>
      </c>
      <c r="K395" s="220" t="s">
        <v>146</v>
      </c>
      <c r="L395" s="44"/>
      <c r="M395" s="225" t="s">
        <v>1</v>
      </c>
      <c r="N395" s="226" t="s">
        <v>44</v>
      </c>
      <c r="O395" s="91"/>
      <c r="P395" s="227">
        <f>O395*H395</f>
        <v>0</v>
      </c>
      <c r="Q395" s="227">
        <v>0</v>
      </c>
      <c r="R395" s="227">
        <f>Q395*H395</f>
        <v>0</v>
      </c>
      <c r="S395" s="227">
        <v>2.6499999999999999</v>
      </c>
      <c r="T395" s="228">
        <f>S395*H395</f>
        <v>11.448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9" t="s">
        <v>147</v>
      </c>
      <c r="AT395" s="229" t="s">
        <v>142</v>
      </c>
      <c r="AU395" s="229" t="s">
        <v>89</v>
      </c>
      <c r="AY395" s="17" t="s">
        <v>140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7" t="s">
        <v>87</v>
      </c>
      <c r="BK395" s="230">
        <f>ROUND(I395*H395,2)</f>
        <v>0</v>
      </c>
      <c r="BL395" s="17" t="s">
        <v>147</v>
      </c>
      <c r="BM395" s="229" t="s">
        <v>678</v>
      </c>
    </row>
    <row r="396" s="2" customFormat="1">
      <c r="A396" s="38"/>
      <c r="B396" s="39"/>
      <c r="C396" s="40"/>
      <c r="D396" s="231" t="s">
        <v>149</v>
      </c>
      <c r="E396" s="40"/>
      <c r="F396" s="232" t="s">
        <v>679</v>
      </c>
      <c r="G396" s="40"/>
      <c r="H396" s="40"/>
      <c r="I396" s="233"/>
      <c r="J396" s="40"/>
      <c r="K396" s="40"/>
      <c r="L396" s="44"/>
      <c r="M396" s="234"/>
      <c r="N396" s="235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149</v>
      </c>
      <c r="AU396" s="17" t="s">
        <v>89</v>
      </c>
    </row>
    <row r="397" s="13" customFormat="1">
      <c r="A397" s="13"/>
      <c r="B397" s="236"/>
      <c r="C397" s="237"/>
      <c r="D397" s="238" t="s">
        <v>151</v>
      </c>
      <c r="E397" s="239" t="s">
        <v>1</v>
      </c>
      <c r="F397" s="240" t="s">
        <v>680</v>
      </c>
      <c r="G397" s="237"/>
      <c r="H397" s="239" t="s">
        <v>1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6" t="s">
        <v>151</v>
      </c>
      <c r="AU397" s="246" t="s">
        <v>89</v>
      </c>
      <c r="AV397" s="13" t="s">
        <v>87</v>
      </c>
      <c r="AW397" s="13" t="s">
        <v>36</v>
      </c>
      <c r="AX397" s="13" t="s">
        <v>79</v>
      </c>
      <c r="AY397" s="246" t="s">
        <v>140</v>
      </c>
    </row>
    <row r="398" s="14" customFormat="1">
      <c r="A398" s="14"/>
      <c r="B398" s="247"/>
      <c r="C398" s="248"/>
      <c r="D398" s="238" t="s">
        <v>151</v>
      </c>
      <c r="E398" s="249" t="s">
        <v>1</v>
      </c>
      <c r="F398" s="250" t="s">
        <v>681</v>
      </c>
      <c r="G398" s="248"/>
      <c r="H398" s="251">
        <v>4.3200000000000003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7" t="s">
        <v>151</v>
      </c>
      <c r="AU398" s="257" t="s">
        <v>89</v>
      </c>
      <c r="AV398" s="14" t="s">
        <v>89</v>
      </c>
      <c r="AW398" s="14" t="s">
        <v>36</v>
      </c>
      <c r="AX398" s="14" t="s">
        <v>87</v>
      </c>
      <c r="AY398" s="257" t="s">
        <v>140</v>
      </c>
    </row>
    <row r="399" s="2" customFormat="1" ht="16.5" customHeight="1">
      <c r="A399" s="38"/>
      <c r="B399" s="39"/>
      <c r="C399" s="218" t="s">
        <v>682</v>
      </c>
      <c r="D399" s="218" t="s">
        <v>142</v>
      </c>
      <c r="E399" s="219" t="s">
        <v>683</v>
      </c>
      <c r="F399" s="220" t="s">
        <v>684</v>
      </c>
      <c r="G399" s="221" t="s">
        <v>337</v>
      </c>
      <c r="H399" s="222">
        <v>12</v>
      </c>
      <c r="I399" s="223"/>
      <c r="J399" s="224">
        <f>ROUND(I399*H399,2)</f>
        <v>0</v>
      </c>
      <c r="K399" s="220" t="s">
        <v>146</v>
      </c>
      <c r="L399" s="44"/>
      <c r="M399" s="225" t="s">
        <v>1</v>
      </c>
      <c r="N399" s="226" t="s">
        <v>44</v>
      </c>
      <c r="O399" s="91"/>
      <c r="P399" s="227">
        <f>O399*H399</f>
        <v>0</v>
      </c>
      <c r="Q399" s="227">
        <v>0</v>
      </c>
      <c r="R399" s="227">
        <f>Q399*H399</f>
        <v>0</v>
      </c>
      <c r="S399" s="227">
        <v>3.0600000000000001</v>
      </c>
      <c r="T399" s="228">
        <f>S399*H399</f>
        <v>36.719999999999999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9" t="s">
        <v>147</v>
      </c>
      <c r="AT399" s="229" t="s">
        <v>142</v>
      </c>
      <c r="AU399" s="229" t="s">
        <v>89</v>
      </c>
      <c r="AY399" s="17" t="s">
        <v>140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17" t="s">
        <v>87</v>
      </c>
      <c r="BK399" s="230">
        <f>ROUND(I399*H399,2)</f>
        <v>0</v>
      </c>
      <c r="BL399" s="17" t="s">
        <v>147</v>
      </c>
      <c r="BM399" s="229" t="s">
        <v>685</v>
      </c>
    </row>
    <row r="400" s="2" customFormat="1">
      <c r="A400" s="38"/>
      <c r="B400" s="39"/>
      <c r="C400" s="40"/>
      <c r="D400" s="231" t="s">
        <v>149</v>
      </c>
      <c r="E400" s="40"/>
      <c r="F400" s="232" t="s">
        <v>686</v>
      </c>
      <c r="G400" s="40"/>
      <c r="H400" s="40"/>
      <c r="I400" s="233"/>
      <c r="J400" s="40"/>
      <c r="K400" s="40"/>
      <c r="L400" s="44"/>
      <c r="M400" s="234"/>
      <c r="N400" s="235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149</v>
      </c>
      <c r="AU400" s="17" t="s">
        <v>89</v>
      </c>
    </row>
    <row r="401" s="13" customFormat="1">
      <c r="A401" s="13"/>
      <c r="B401" s="236"/>
      <c r="C401" s="237"/>
      <c r="D401" s="238" t="s">
        <v>151</v>
      </c>
      <c r="E401" s="239" t="s">
        <v>1</v>
      </c>
      <c r="F401" s="240" t="s">
        <v>605</v>
      </c>
      <c r="G401" s="237"/>
      <c r="H401" s="239" t="s">
        <v>1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6" t="s">
        <v>151</v>
      </c>
      <c r="AU401" s="246" t="s">
        <v>89</v>
      </c>
      <c r="AV401" s="13" t="s">
        <v>87</v>
      </c>
      <c r="AW401" s="13" t="s">
        <v>36</v>
      </c>
      <c r="AX401" s="13" t="s">
        <v>79</v>
      </c>
      <c r="AY401" s="246" t="s">
        <v>140</v>
      </c>
    </row>
    <row r="402" s="14" customFormat="1">
      <c r="A402" s="14"/>
      <c r="B402" s="247"/>
      <c r="C402" s="248"/>
      <c r="D402" s="238" t="s">
        <v>151</v>
      </c>
      <c r="E402" s="249" t="s">
        <v>1</v>
      </c>
      <c r="F402" s="250" t="s">
        <v>687</v>
      </c>
      <c r="G402" s="248"/>
      <c r="H402" s="251">
        <v>12</v>
      </c>
      <c r="I402" s="252"/>
      <c r="J402" s="248"/>
      <c r="K402" s="248"/>
      <c r="L402" s="253"/>
      <c r="M402" s="254"/>
      <c r="N402" s="255"/>
      <c r="O402" s="255"/>
      <c r="P402" s="255"/>
      <c r="Q402" s="255"/>
      <c r="R402" s="255"/>
      <c r="S402" s="255"/>
      <c r="T402" s="25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7" t="s">
        <v>151</v>
      </c>
      <c r="AU402" s="257" t="s">
        <v>89</v>
      </c>
      <c r="AV402" s="14" t="s">
        <v>89</v>
      </c>
      <c r="AW402" s="14" t="s">
        <v>36</v>
      </c>
      <c r="AX402" s="14" t="s">
        <v>87</v>
      </c>
      <c r="AY402" s="257" t="s">
        <v>140</v>
      </c>
    </row>
    <row r="403" s="2" customFormat="1" ht="24.15" customHeight="1">
      <c r="A403" s="38"/>
      <c r="B403" s="39"/>
      <c r="C403" s="218" t="s">
        <v>688</v>
      </c>
      <c r="D403" s="218" t="s">
        <v>142</v>
      </c>
      <c r="E403" s="219" t="s">
        <v>432</v>
      </c>
      <c r="F403" s="220" t="s">
        <v>433</v>
      </c>
      <c r="G403" s="221" t="s">
        <v>434</v>
      </c>
      <c r="H403" s="222">
        <v>11</v>
      </c>
      <c r="I403" s="223"/>
      <c r="J403" s="224">
        <f>ROUND(I403*H403,2)</f>
        <v>0</v>
      </c>
      <c r="K403" s="220" t="s">
        <v>1</v>
      </c>
      <c r="L403" s="44"/>
      <c r="M403" s="225" t="s">
        <v>1</v>
      </c>
      <c r="N403" s="226" t="s">
        <v>44</v>
      </c>
      <c r="O403" s="91"/>
      <c r="P403" s="227">
        <f>O403*H403</f>
        <v>0</v>
      </c>
      <c r="Q403" s="227">
        <v>0</v>
      </c>
      <c r="R403" s="227">
        <f>Q403*H403</f>
        <v>0</v>
      </c>
      <c r="S403" s="227">
        <v>0</v>
      </c>
      <c r="T403" s="228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9" t="s">
        <v>147</v>
      </c>
      <c r="AT403" s="229" t="s">
        <v>142</v>
      </c>
      <c r="AU403" s="229" t="s">
        <v>89</v>
      </c>
      <c r="AY403" s="17" t="s">
        <v>140</v>
      </c>
      <c r="BE403" s="230">
        <f>IF(N403="základní",J403,0)</f>
        <v>0</v>
      </c>
      <c r="BF403" s="230">
        <f>IF(N403="snížená",J403,0)</f>
        <v>0</v>
      </c>
      <c r="BG403" s="230">
        <f>IF(N403="zákl. přenesená",J403,0)</f>
        <v>0</v>
      </c>
      <c r="BH403" s="230">
        <f>IF(N403="sníž. přenesená",J403,0)</f>
        <v>0</v>
      </c>
      <c r="BI403" s="230">
        <f>IF(N403="nulová",J403,0)</f>
        <v>0</v>
      </c>
      <c r="BJ403" s="17" t="s">
        <v>87</v>
      </c>
      <c r="BK403" s="230">
        <f>ROUND(I403*H403,2)</f>
        <v>0</v>
      </c>
      <c r="BL403" s="17" t="s">
        <v>147</v>
      </c>
      <c r="BM403" s="229" t="s">
        <v>689</v>
      </c>
    </row>
    <row r="404" s="14" customFormat="1">
      <c r="A404" s="14"/>
      <c r="B404" s="247"/>
      <c r="C404" s="248"/>
      <c r="D404" s="238" t="s">
        <v>151</v>
      </c>
      <c r="E404" s="249" t="s">
        <v>1</v>
      </c>
      <c r="F404" s="250" t="s">
        <v>690</v>
      </c>
      <c r="G404" s="248"/>
      <c r="H404" s="251">
        <v>8</v>
      </c>
      <c r="I404" s="252"/>
      <c r="J404" s="248"/>
      <c r="K404" s="248"/>
      <c r="L404" s="253"/>
      <c r="M404" s="254"/>
      <c r="N404" s="255"/>
      <c r="O404" s="255"/>
      <c r="P404" s="255"/>
      <c r="Q404" s="255"/>
      <c r="R404" s="255"/>
      <c r="S404" s="255"/>
      <c r="T404" s="25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7" t="s">
        <v>151</v>
      </c>
      <c r="AU404" s="257" t="s">
        <v>89</v>
      </c>
      <c r="AV404" s="14" t="s">
        <v>89</v>
      </c>
      <c r="AW404" s="14" t="s">
        <v>36</v>
      </c>
      <c r="AX404" s="14" t="s">
        <v>79</v>
      </c>
      <c r="AY404" s="257" t="s">
        <v>140</v>
      </c>
    </row>
    <row r="405" s="14" customFormat="1">
      <c r="A405" s="14"/>
      <c r="B405" s="247"/>
      <c r="C405" s="248"/>
      <c r="D405" s="238" t="s">
        <v>151</v>
      </c>
      <c r="E405" s="249" t="s">
        <v>1</v>
      </c>
      <c r="F405" s="250" t="s">
        <v>437</v>
      </c>
      <c r="G405" s="248"/>
      <c r="H405" s="251">
        <v>3</v>
      </c>
      <c r="I405" s="252"/>
      <c r="J405" s="248"/>
      <c r="K405" s="248"/>
      <c r="L405" s="253"/>
      <c r="M405" s="254"/>
      <c r="N405" s="255"/>
      <c r="O405" s="255"/>
      <c r="P405" s="255"/>
      <c r="Q405" s="255"/>
      <c r="R405" s="255"/>
      <c r="S405" s="255"/>
      <c r="T405" s="25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7" t="s">
        <v>151</v>
      </c>
      <c r="AU405" s="257" t="s">
        <v>89</v>
      </c>
      <c r="AV405" s="14" t="s">
        <v>89</v>
      </c>
      <c r="AW405" s="14" t="s">
        <v>36</v>
      </c>
      <c r="AX405" s="14" t="s">
        <v>79</v>
      </c>
      <c r="AY405" s="257" t="s">
        <v>140</v>
      </c>
    </row>
    <row r="406" s="15" customFormat="1">
      <c r="A406" s="15"/>
      <c r="B406" s="258"/>
      <c r="C406" s="259"/>
      <c r="D406" s="238" t="s">
        <v>151</v>
      </c>
      <c r="E406" s="260" t="s">
        <v>1</v>
      </c>
      <c r="F406" s="261" t="s">
        <v>155</v>
      </c>
      <c r="G406" s="259"/>
      <c r="H406" s="262">
        <v>11</v>
      </c>
      <c r="I406" s="263"/>
      <c r="J406" s="259"/>
      <c r="K406" s="259"/>
      <c r="L406" s="264"/>
      <c r="M406" s="265"/>
      <c r="N406" s="266"/>
      <c r="O406" s="266"/>
      <c r="P406" s="266"/>
      <c r="Q406" s="266"/>
      <c r="R406" s="266"/>
      <c r="S406" s="266"/>
      <c r="T406" s="26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8" t="s">
        <v>151</v>
      </c>
      <c r="AU406" s="268" t="s">
        <v>89</v>
      </c>
      <c r="AV406" s="15" t="s">
        <v>147</v>
      </c>
      <c r="AW406" s="15" t="s">
        <v>36</v>
      </c>
      <c r="AX406" s="15" t="s">
        <v>87</v>
      </c>
      <c r="AY406" s="268" t="s">
        <v>140</v>
      </c>
    </row>
    <row r="407" s="13" customFormat="1">
      <c r="A407" s="13"/>
      <c r="B407" s="236"/>
      <c r="C407" s="237"/>
      <c r="D407" s="238" t="s">
        <v>151</v>
      </c>
      <c r="E407" s="239" t="s">
        <v>1</v>
      </c>
      <c r="F407" s="240" t="s">
        <v>438</v>
      </c>
      <c r="G407" s="237"/>
      <c r="H407" s="239" t="s">
        <v>1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6" t="s">
        <v>151</v>
      </c>
      <c r="AU407" s="246" t="s">
        <v>89</v>
      </c>
      <c r="AV407" s="13" t="s">
        <v>87</v>
      </c>
      <c r="AW407" s="13" t="s">
        <v>36</v>
      </c>
      <c r="AX407" s="13" t="s">
        <v>79</v>
      </c>
      <c r="AY407" s="246" t="s">
        <v>140</v>
      </c>
    </row>
    <row r="408" s="12" customFormat="1" ht="22.8" customHeight="1">
      <c r="A408" s="12"/>
      <c r="B408" s="202"/>
      <c r="C408" s="203"/>
      <c r="D408" s="204" t="s">
        <v>78</v>
      </c>
      <c r="E408" s="216" t="s">
        <v>439</v>
      </c>
      <c r="F408" s="216" t="s">
        <v>440</v>
      </c>
      <c r="G408" s="203"/>
      <c r="H408" s="203"/>
      <c r="I408" s="206"/>
      <c r="J408" s="217">
        <f>BK408</f>
        <v>0</v>
      </c>
      <c r="K408" s="203"/>
      <c r="L408" s="208"/>
      <c r="M408" s="209"/>
      <c r="N408" s="210"/>
      <c r="O408" s="210"/>
      <c r="P408" s="211">
        <f>SUM(P409:P417)</f>
        <v>0</v>
      </c>
      <c r="Q408" s="210"/>
      <c r="R408" s="211">
        <f>SUM(R409:R417)</f>
        <v>0</v>
      </c>
      <c r="S408" s="210"/>
      <c r="T408" s="212">
        <f>SUM(T409:T417)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13" t="s">
        <v>87</v>
      </c>
      <c r="AT408" s="214" t="s">
        <v>78</v>
      </c>
      <c r="AU408" s="214" t="s">
        <v>87</v>
      </c>
      <c r="AY408" s="213" t="s">
        <v>140</v>
      </c>
      <c r="BK408" s="215">
        <f>SUM(BK409:BK417)</f>
        <v>0</v>
      </c>
    </row>
    <row r="409" s="2" customFormat="1" ht="33" customHeight="1">
      <c r="A409" s="38"/>
      <c r="B409" s="39"/>
      <c r="C409" s="218" t="s">
        <v>691</v>
      </c>
      <c r="D409" s="218" t="s">
        <v>142</v>
      </c>
      <c r="E409" s="219" t="s">
        <v>442</v>
      </c>
      <c r="F409" s="220" t="s">
        <v>443</v>
      </c>
      <c r="G409" s="221" t="s">
        <v>242</v>
      </c>
      <c r="H409" s="222">
        <v>48.167999999999999</v>
      </c>
      <c r="I409" s="223"/>
      <c r="J409" s="224">
        <f>ROUND(I409*H409,2)</f>
        <v>0</v>
      </c>
      <c r="K409" s="220" t="s">
        <v>146</v>
      </c>
      <c r="L409" s="44"/>
      <c r="M409" s="225" t="s">
        <v>1</v>
      </c>
      <c r="N409" s="226" t="s">
        <v>44</v>
      </c>
      <c r="O409" s="91"/>
      <c r="P409" s="227">
        <f>O409*H409</f>
        <v>0</v>
      </c>
      <c r="Q409" s="227">
        <v>0</v>
      </c>
      <c r="R409" s="227">
        <f>Q409*H409</f>
        <v>0</v>
      </c>
      <c r="S409" s="227">
        <v>0</v>
      </c>
      <c r="T409" s="228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9" t="s">
        <v>147</v>
      </c>
      <c r="AT409" s="229" t="s">
        <v>142</v>
      </c>
      <c r="AU409" s="229" t="s">
        <v>89</v>
      </c>
      <c r="AY409" s="17" t="s">
        <v>140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17" t="s">
        <v>87</v>
      </c>
      <c r="BK409" s="230">
        <f>ROUND(I409*H409,2)</f>
        <v>0</v>
      </c>
      <c r="BL409" s="17" t="s">
        <v>147</v>
      </c>
      <c r="BM409" s="229" t="s">
        <v>692</v>
      </c>
    </row>
    <row r="410" s="2" customFormat="1">
      <c r="A410" s="38"/>
      <c r="B410" s="39"/>
      <c r="C410" s="40"/>
      <c r="D410" s="231" t="s">
        <v>149</v>
      </c>
      <c r="E410" s="40"/>
      <c r="F410" s="232" t="s">
        <v>445</v>
      </c>
      <c r="G410" s="40"/>
      <c r="H410" s="40"/>
      <c r="I410" s="233"/>
      <c r="J410" s="40"/>
      <c r="K410" s="40"/>
      <c r="L410" s="44"/>
      <c r="M410" s="234"/>
      <c r="N410" s="235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149</v>
      </c>
      <c r="AU410" s="17" t="s">
        <v>89</v>
      </c>
    </row>
    <row r="411" s="2" customFormat="1" ht="16.5" customHeight="1">
      <c r="A411" s="38"/>
      <c r="B411" s="39"/>
      <c r="C411" s="218" t="s">
        <v>693</v>
      </c>
      <c r="D411" s="218" t="s">
        <v>142</v>
      </c>
      <c r="E411" s="219" t="s">
        <v>694</v>
      </c>
      <c r="F411" s="220" t="s">
        <v>695</v>
      </c>
      <c r="G411" s="221" t="s">
        <v>242</v>
      </c>
      <c r="H411" s="222">
        <v>48.167999999999999</v>
      </c>
      <c r="I411" s="223"/>
      <c r="J411" s="224">
        <f>ROUND(I411*H411,2)</f>
        <v>0</v>
      </c>
      <c r="K411" s="220" t="s">
        <v>146</v>
      </c>
      <c r="L411" s="44"/>
      <c r="M411" s="225" t="s">
        <v>1</v>
      </c>
      <c r="N411" s="226" t="s">
        <v>44</v>
      </c>
      <c r="O411" s="91"/>
      <c r="P411" s="227">
        <f>O411*H411</f>
        <v>0</v>
      </c>
      <c r="Q411" s="227">
        <v>0</v>
      </c>
      <c r="R411" s="227">
        <f>Q411*H411</f>
        <v>0</v>
      </c>
      <c r="S411" s="227">
        <v>0</v>
      </c>
      <c r="T411" s="228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9" t="s">
        <v>147</v>
      </c>
      <c r="AT411" s="229" t="s">
        <v>142</v>
      </c>
      <c r="AU411" s="229" t="s">
        <v>89</v>
      </c>
      <c r="AY411" s="17" t="s">
        <v>140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17" t="s">
        <v>87</v>
      </c>
      <c r="BK411" s="230">
        <f>ROUND(I411*H411,2)</f>
        <v>0</v>
      </c>
      <c r="BL411" s="17" t="s">
        <v>147</v>
      </c>
      <c r="BM411" s="229" t="s">
        <v>696</v>
      </c>
    </row>
    <row r="412" s="2" customFormat="1">
      <c r="A412" s="38"/>
      <c r="B412" s="39"/>
      <c r="C412" s="40"/>
      <c r="D412" s="231" t="s">
        <v>149</v>
      </c>
      <c r="E412" s="40"/>
      <c r="F412" s="232" t="s">
        <v>697</v>
      </c>
      <c r="G412" s="40"/>
      <c r="H412" s="40"/>
      <c r="I412" s="233"/>
      <c r="J412" s="40"/>
      <c r="K412" s="40"/>
      <c r="L412" s="44"/>
      <c r="M412" s="234"/>
      <c r="N412" s="235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149</v>
      </c>
      <c r="AU412" s="17" t="s">
        <v>89</v>
      </c>
    </row>
    <row r="413" s="2" customFormat="1" ht="24.15" customHeight="1">
      <c r="A413" s="38"/>
      <c r="B413" s="39"/>
      <c r="C413" s="218" t="s">
        <v>698</v>
      </c>
      <c r="D413" s="218" t="s">
        <v>142</v>
      </c>
      <c r="E413" s="219" t="s">
        <v>699</v>
      </c>
      <c r="F413" s="220" t="s">
        <v>700</v>
      </c>
      <c r="G413" s="221" t="s">
        <v>242</v>
      </c>
      <c r="H413" s="222">
        <v>1156.0319999999999</v>
      </c>
      <c r="I413" s="223"/>
      <c r="J413" s="224">
        <f>ROUND(I413*H413,2)</f>
        <v>0</v>
      </c>
      <c r="K413" s="220" t="s">
        <v>146</v>
      </c>
      <c r="L413" s="44"/>
      <c r="M413" s="225" t="s">
        <v>1</v>
      </c>
      <c r="N413" s="226" t="s">
        <v>44</v>
      </c>
      <c r="O413" s="91"/>
      <c r="P413" s="227">
        <f>O413*H413</f>
        <v>0</v>
      </c>
      <c r="Q413" s="227">
        <v>0</v>
      </c>
      <c r="R413" s="227">
        <f>Q413*H413</f>
        <v>0</v>
      </c>
      <c r="S413" s="227">
        <v>0</v>
      </c>
      <c r="T413" s="228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9" t="s">
        <v>147</v>
      </c>
      <c r="AT413" s="229" t="s">
        <v>142</v>
      </c>
      <c r="AU413" s="229" t="s">
        <v>89</v>
      </c>
      <c r="AY413" s="17" t="s">
        <v>140</v>
      </c>
      <c r="BE413" s="230">
        <f>IF(N413="základní",J413,0)</f>
        <v>0</v>
      </c>
      <c r="BF413" s="230">
        <f>IF(N413="snížená",J413,0)</f>
        <v>0</v>
      </c>
      <c r="BG413" s="230">
        <f>IF(N413="zákl. přenesená",J413,0)</f>
        <v>0</v>
      </c>
      <c r="BH413" s="230">
        <f>IF(N413="sníž. přenesená",J413,0)</f>
        <v>0</v>
      </c>
      <c r="BI413" s="230">
        <f>IF(N413="nulová",J413,0)</f>
        <v>0</v>
      </c>
      <c r="BJ413" s="17" t="s">
        <v>87</v>
      </c>
      <c r="BK413" s="230">
        <f>ROUND(I413*H413,2)</f>
        <v>0</v>
      </c>
      <c r="BL413" s="17" t="s">
        <v>147</v>
      </c>
      <c r="BM413" s="229" t="s">
        <v>701</v>
      </c>
    </row>
    <row r="414" s="2" customFormat="1">
      <c r="A414" s="38"/>
      <c r="B414" s="39"/>
      <c r="C414" s="40"/>
      <c r="D414" s="231" t="s">
        <v>149</v>
      </c>
      <c r="E414" s="40"/>
      <c r="F414" s="232" t="s">
        <v>702</v>
      </c>
      <c r="G414" s="40"/>
      <c r="H414" s="40"/>
      <c r="I414" s="233"/>
      <c r="J414" s="40"/>
      <c r="K414" s="40"/>
      <c r="L414" s="44"/>
      <c r="M414" s="234"/>
      <c r="N414" s="235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149</v>
      </c>
      <c r="AU414" s="17" t="s">
        <v>89</v>
      </c>
    </row>
    <row r="415" s="14" customFormat="1">
      <c r="A415" s="14"/>
      <c r="B415" s="247"/>
      <c r="C415" s="248"/>
      <c r="D415" s="238" t="s">
        <v>151</v>
      </c>
      <c r="E415" s="249" t="s">
        <v>1</v>
      </c>
      <c r="F415" s="250" t="s">
        <v>703</v>
      </c>
      <c r="G415" s="248"/>
      <c r="H415" s="251">
        <v>1156.0319999999999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7" t="s">
        <v>151</v>
      </c>
      <c r="AU415" s="257" t="s">
        <v>89</v>
      </c>
      <c r="AV415" s="14" t="s">
        <v>89</v>
      </c>
      <c r="AW415" s="14" t="s">
        <v>36</v>
      </c>
      <c r="AX415" s="14" t="s">
        <v>87</v>
      </c>
      <c r="AY415" s="257" t="s">
        <v>140</v>
      </c>
    </row>
    <row r="416" s="2" customFormat="1" ht="24.15" customHeight="1">
      <c r="A416" s="38"/>
      <c r="B416" s="39"/>
      <c r="C416" s="218" t="s">
        <v>704</v>
      </c>
      <c r="D416" s="218" t="s">
        <v>142</v>
      </c>
      <c r="E416" s="219" t="s">
        <v>705</v>
      </c>
      <c r="F416" s="220" t="s">
        <v>706</v>
      </c>
      <c r="G416" s="221" t="s">
        <v>242</v>
      </c>
      <c r="H416" s="222">
        <v>48.167999999999999</v>
      </c>
      <c r="I416" s="223"/>
      <c r="J416" s="224">
        <f>ROUND(I416*H416,2)</f>
        <v>0</v>
      </c>
      <c r="K416" s="220" t="s">
        <v>146</v>
      </c>
      <c r="L416" s="44"/>
      <c r="M416" s="225" t="s">
        <v>1</v>
      </c>
      <c r="N416" s="226" t="s">
        <v>44</v>
      </c>
      <c r="O416" s="91"/>
      <c r="P416" s="227">
        <f>O416*H416</f>
        <v>0</v>
      </c>
      <c r="Q416" s="227">
        <v>0</v>
      </c>
      <c r="R416" s="227">
        <f>Q416*H416</f>
        <v>0</v>
      </c>
      <c r="S416" s="227">
        <v>0</v>
      </c>
      <c r="T416" s="228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9" t="s">
        <v>147</v>
      </c>
      <c r="AT416" s="229" t="s">
        <v>142</v>
      </c>
      <c r="AU416" s="229" t="s">
        <v>89</v>
      </c>
      <c r="AY416" s="17" t="s">
        <v>140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17" t="s">
        <v>87</v>
      </c>
      <c r="BK416" s="230">
        <f>ROUND(I416*H416,2)</f>
        <v>0</v>
      </c>
      <c r="BL416" s="17" t="s">
        <v>147</v>
      </c>
      <c r="BM416" s="229" t="s">
        <v>707</v>
      </c>
    </row>
    <row r="417" s="2" customFormat="1">
      <c r="A417" s="38"/>
      <c r="B417" s="39"/>
      <c r="C417" s="40"/>
      <c r="D417" s="231" t="s">
        <v>149</v>
      </c>
      <c r="E417" s="40"/>
      <c r="F417" s="232" t="s">
        <v>708</v>
      </c>
      <c r="G417" s="40"/>
      <c r="H417" s="40"/>
      <c r="I417" s="233"/>
      <c r="J417" s="40"/>
      <c r="K417" s="40"/>
      <c r="L417" s="44"/>
      <c r="M417" s="234"/>
      <c r="N417" s="235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149</v>
      </c>
      <c r="AU417" s="17" t="s">
        <v>89</v>
      </c>
    </row>
    <row r="418" s="12" customFormat="1" ht="22.8" customHeight="1">
      <c r="A418" s="12"/>
      <c r="B418" s="202"/>
      <c r="C418" s="203"/>
      <c r="D418" s="204" t="s">
        <v>78</v>
      </c>
      <c r="E418" s="216" t="s">
        <v>463</v>
      </c>
      <c r="F418" s="216" t="s">
        <v>464</v>
      </c>
      <c r="G418" s="203"/>
      <c r="H418" s="203"/>
      <c r="I418" s="206"/>
      <c r="J418" s="217">
        <f>BK418</f>
        <v>0</v>
      </c>
      <c r="K418" s="203"/>
      <c r="L418" s="208"/>
      <c r="M418" s="209"/>
      <c r="N418" s="210"/>
      <c r="O418" s="210"/>
      <c r="P418" s="211">
        <f>SUM(P419:P420)</f>
        <v>0</v>
      </c>
      <c r="Q418" s="210"/>
      <c r="R418" s="211">
        <f>SUM(R419:R420)</f>
        <v>0</v>
      </c>
      <c r="S418" s="210"/>
      <c r="T418" s="212">
        <f>SUM(T419:T420)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13" t="s">
        <v>87</v>
      </c>
      <c r="AT418" s="214" t="s">
        <v>78</v>
      </c>
      <c r="AU418" s="214" t="s">
        <v>87</v>
      </c>
      <c r="AY418" s="213" t="s">
        <v>140</v>
      </c>
      <c r="BK418" s="215">
        <f>SUM(BK419:BK420)</f>
        <v>0</v>
      </c>
    </row>
    <row r="419" s="2" customFormat="1" ht="16.5" customHeight="1">
      <c r="A419" s="38"/>
      <c r="B419" s="39"/>
      <c r="C419" s="218" t="s">
        <v>709</v>
      </c>
      <c r="D419" s="218" t="s">
        <v>142</v>
      </c>
      <c r="E419" s="219" t="s">
        <v>466</v>
      </c>
      <c r="F419" s="220" t="s">
        <v>467</v>
      </c>
      <c r="G419" s="221" t="s">
        <v>242</v>
      </c>
      <c r="H419" s="222">
        <v>455.60000000000002</v>
      </c>
      <c r="I419" s="223"/>
      <c r="J419" s="224">
        <f>ROUND(I419*H419,2)</f>
        <v>0</v>
      </c>
      <c r="K419" s="220" t="s">
        <v>146</v>
      </c>
      <c r="L419" s="44"/>
      <c r="M419" s="225" t="s">
        <v>1</v>
      </c>
      <c r="N419" s="226" t="s">
        <v>44</v>
      </c>
      <c r="O419" s="91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9" t="s">
        <v>147</v>
      </c>
      <c r="AT419" s="229" t="s">
        <v>142</v>
      </c>
      <c r="AU419" s="229" t="s">
        <v>89</v>
      </c>
      <c r="AY419" s="17" t="s">
        <v>140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7" t="s">
        <v>87</v>
      </c>
      <c r="BK419" s="230">
        <f>ROUND(I419*H419,2)</f>
        <v>0</v>
      </c>
      <c r="BL419" s="17" t="s">
        <v>147</v>
      </c>
      <c r="BM419" s="229" t="s">
        <v>710</v>
      </c>
    </row>
    <row r="420" s="2" customFormat="1">
      <c r="A420" s="38"/>
      <c r="B420" s="39"/>
      <c r="C420" s="40"/>
      <c r="D420" s="231" t="s">
        <v>149</v>
      </c>
      <c r="E420" s="40"/>
      <c r="F420" s="232" t="s">
        <v>469</v>
      </c>
      <c r="G420" s="40"/>
      <c r="H420" s="40"/>
      <c r="I420" s="233"/>
      <c r="J420" s="40"/>
      <c r="K420" s="40"/>
      <c r="L420" s="44"/>
      <c r="M420" s="279"/>
      <c r="N420" s="280"/>
      <c r="O420" s="281"/>
      <c r="P420" s="281"/>
      <c r="Q420" s="281"/>
      <c r="R420" s="281"/>
      <c r="S420" s="281"/>
      <c r="T420" s="28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149</v>
      </c>
      <c r="AU420" s="17" t="s">
        <v>89</v>
      </c>
    </row>
    <row r="421" s="2" customFormat="1" ht="6.96" customHeight="1">
      <c r="A421" s="38"/>
      <c r="B421" s="66"/>
      <c r="C421" s="67"/>
      <c r="D421" s="67"/>
      <c r="E421" s="67"/>
      <c r="F421" s="67"/>
      <c r="G421" s="67"/>
      <c r="H421" s="67"/>
      <c r="I421" s="67"/>
      <c r="J421" s="67"/>
      <c r="K421" s="67"/>
      <c r="L421" s="44"/>
      <c r="M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</row>
  </sheetData>
  <sheetProtection sheet="1" autoFilter="0" formatColumns="0" formatRows="0" objects="1" scenarios="1" spinCount="100000" saltValue="joQbjyAEp6aJC8xALr4Zlt9UkeWsIM3V5W6RdzPex8jc5UWXJKbji+eA8bzKTfg5LepOv2fk3DIkJWl37ldT6Q==" hashValue="/+LXIEcWEUzoQ287YQ8bPMfxwCNet6YGGxoFGPQBxCI8UoquIRR1pimtQJgCCAtNf9xDhryoWqd3Od8JxOJo1Q==" algorithmName="SHA-512" password="CC35"/>
  <autoFilter ref="C125:K42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0" r:id="rId1" display="https://podminky.urs.cz/item/CS_URS_2021_01/121151123"/>
    <hyperlink ref="F134" r:id="rId2" display="https://podminky.urs.cz/item/CS_URS_2021_01/121151125"/>
    <hyperlink ref="F145" r:id="rId3" display="https://podminky.urs.cz/item/CS_URS_2021_01/124253102"/>
    <hyperlink ref="F156" r:id="rId4" display="https://podminky.urs.cz/item/CS_URS_2021_01/162251102"/>
    <hyperlink ref="F160" r:id="rId5" display="https://podminky.urs.cz/item/CS_URS_2021_01/162351103"/>
    <hyperlink ref="F164" r:id="rId6" display="https://podminky.urs.cz/item/CS_URS_2021_01/162351104"/>
    <hyperlink ref="F168" r:id="rId7" display="https://podminky.urs.cz/item/CS_URS_2021_01/162751117"/>
    <hyperlink ref="F172" r:id="rId8" display="https://podminky.urs.cz/item/CS_URS_2021_01/167151111"/>
    <hyperlink ref="F182" r:id="rId9" display="https://podminky.urs.cz/item/CS_URS_2021_01/171151103"/>
    <hyperlink ref="F189" r:id="rId10" display="https://podminky.urs.cz/item/CS_URS_2021_01/174151101"/>
    <hyperlink ref="F193" r:id="rId11" display="https://podminky.urs.cz/item/CS_URS_2021_01/174151101"/>
    <hyperlink ref="F199" r:id="rId12" display="https://podminky.urs.cz/item/CS_URS_2021_01/181351115"/>
    <hyperlink ref="F206" r:id="rId13" display="https://podminky.urs.cz/item/CS_URS_2021_01/181451121"/>
    <hyperlink ref="F216" r:id="rId14" display="https://podminky.urs.cz/item/CS_URS_2021_01/181451122"/>
    <hyperlink ref="F224" r:id="rId15" display="https://podminky.urs.cz/item/CS_URS_2021_01/181951111"/>
    <hyperlink ref="F236" r:id="rId16" display="https://podminky.urs.cz/item/CS_URS_2021_01/181951112"/>
    <hyperlink ref="F246" r:id="rId17" display="https://podminky.urs.cz/item/CS_URS_2021_01/182151111"/>
    <hyperlink ref="F257" r:id="rId18" display="https://podminky.urs.cz/item/CS_URS_2021_01/182251101"/>
    <hyperlink ref="F265" r:id="rId19" display="https://podminky.urs.cz/item/CS_URS_2021_01/182351135"/>
    <hyperlink ref="F271" r:id="rId20" display="https://podminky.urs.cz/item/CS_URS_2021_01/183403152"/>
    <hyperlink ref="F275" r:id="rId21" display="https://podminky.urs.cz/item/CS_URS_2021_01/274322511"/>
    <hyperlink ref="F284" r:id="rId22" display="https://podminky.urs.cz/item/CS_URS_2021_01/321213345"/>
    <hyperlink ref="F290" r:id="rId23" display="https://podminky.urs.cz/item/CS_URS_2021_01/321351010"/>
    <hyperlink ref="F297" r:id="rId24" display="https://podminky.urs.cz/item/CS_URS_2021_01/321352010"/>
    <hyperlink ref="F304" r:id="rId25" display="https://podminky.urs.cz/item/CS_URS_2021_01/321366111"/>
    <hyperlink ref="F308" r:id="rId26" display="https://podminky.urs.cz/item/CS_URS_2021_01/321368211"/>
    <hyperlink ref="F318" r:id="rId27" display="https://podminky.urs.cz/item/CS_URS_2021_01/451315117"/>
    <hyperlink ref="F322" r:id="rId28" display="https://podminky.urs.cz/item/CS_URS_2021_01/451316113"/>
    <hyperlink ref="F326" r:id="rId29" display="https://podminky.urs.cz/item/CS_URS_2021_01/451571223"/>
    <hyperlink ref="F330" r:id="rId30" display="https://podminky.urs.cz/item/CS_URS_2021_01/452921111"/>
    <hyperlink ref="F335" r:id="rId31" display="https://podminky.urs.cz/item/CS_URS_2021_01/461211711"/>
    <hyperlink ref="F340" r:id="rId32" display="https://podminky.urs.cz/item/CS_URS_2021_01/462512270"/>
    <hyperlink ref="F350" r:id="rId33" display="https://podminky.urs.cz/item/CS_URS_2021_01/463211151"/>
    <hyperlink ref="F355" r:id="rId34" display="https://podminky.urs.cz/item/CS_URS_2021_01/465513127"/>
    <hyperlink ref="F360" r:id="rId35" display="https://podminky.urs.cz/item/CS_URS_2021_01/564761111"/>
    <hyperlink ref="F364" r:id="rId36" display="https://podminky.urs.cz/item/CS_URS_2021_01/564861111"/>
    <hyperlink ref="F371" r:id="rId37" display="https://podminky.urs.cz/item/CS_URS_2021_01/812422121"/>
    <hyperlink ref="F384" r:id="rId38" display="https://podminky.urs.cz/item/CS_URS_2021_01/919535556"/>
    <hyperlink ref="F388" r:id="rId39" display="https://podminky.urs.cz/item/CS_URS_2021_01/919726123"/>
    <hyperlink ref="F396" r:id="rId40" display="https://podminky.urs.cz/item/CS_URS_2021_01/960211251"/>
    <hyperlink ref="F400" r:id="rId41" display="https://podminky.urs.cz/item/CS_URS_2021_01/966008114"/>
    <hyperlink ref="F410" r:id="rId42" display="https://podminky.urs.cz/item/CS_URS_2021_01/997013631"/>
    <hyperlink ref="F412" r:id="rId43" display="https://podminky.urs.cz/item/CS_URS_2021_01/997221571"/>
    <hyperlink ref="F414" r:id="rId44" display="https://podminky.urs.cz/item/CS_URS_2021_01/997221579"/>
    <hyperlink ref="F417" r:id="rId45" display="https://podminky.urs.cz/item/CS_URS_2021_01/997221612"/>
    <hyperlink ref="F420" r:id="rId46" display="https://podminky.urs.cz/item/CS_URS_2021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108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Revitalizace Rudoltičky a přítoků aktualizace 02/2023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711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25. 10. 2023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ROUND((SUM(BE123:BE326)),  2)</f>
        <v>0</v>
      </c>
      <c r="G33" s="38"/>
      <c r="H33" s="38"/>
      <c r="I33" s="155">
        <v>0.20999999999999999</v>
      </c>
      <c r="J33" s="154">
        <f>ROUND(((SUM(BE123:BE326))*I33),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ROUND((SUM(BF123:BF326)),  2)</f>
        <v>0</v>
      </c>
      <c r="G34" s="38"/>
      <c r="H34" s="38"/>
      <c r="I34" s="155">
        <v>0.14999999999999999</v>
      </c>
      <c r="J34" s="154">
        <f>ROUND(((SUM(BF123:BF326))*I34),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ROUND((SUM(BG123:BG326)),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ROUND((SUM(BH123:BH326)),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ROUND((SUM(BI123:BI326)),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Revitalizace Rudoltičky a přítoků aktualizace 02/2023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03 - Rudoltička ř.km 8,67-8,87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Ostrov u Lanškrouna</v>
      </c>
      <c r="G89" s="40"/>
      <c r="H89" s="40"/>
      <c r="I89" s="32" t="s">
        <v>22</v>
      </c>
      <c r="J89" s="79" t="str">
        <f>IF(J12="","",J12)</f>
        <v>25. 10. 2023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Ostrov</v>
      </c>
      <c r="G91" s="40"/>
      <c r="H91" s="40"/>
      <c r="I91" s="32" t="s">
        <v>32</v>
      </c>
      <c r="J91" s="36" t="str">
        <f>E21</f>
        <v>Envicons,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Envicons,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114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79"/>
      <c r="C97" s="180"/>
      <c r="D97" s="181" t="s">
        <v>116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117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120</v>
      </c>
      <c r="E99" s="188"/>
      <c r="F99" s="188"/>
      <c r="G99" s="188"/>
      <c r="H99" s="188"/>
      <c r="I99" s="188"/>
      <c r="J99" s="189">
        <f>J275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121</v>
      </c>
      <c r="E100" s="188"/>
      <c r="F100" s="188"/>
      <c r="G100" s="188"/>
      <c r="H100" s="188"/>
      <c r="I100" s="188"/>
      <c r="J100" s="189">
        <f>J290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122</v>
      </c>
      <c r="E101" s="188"/>
      <c r="F101" s="188"/>
      <c r="G101" s="188"/>
      <c r="H101" s="188"/>
      <c r="I101" s="188"/>
      <c r="J101" s="189">
        <f>J297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123</v>
      </c>
      <c r="E102" s="188"/>
      <c r="F102" s="188"/>
      <c r="G102" s="188"/>
      <c r="H102" s="188"/>
      <c r="I102" s="188"/>
      <c r="J102" s="189">
        <f>J313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124</v>
      </c>
      <c r="E103" s="188"/>
      <c r="F103" s="188"/>
      <c r="G103" s="188"/>
      <c r="H103" s="188"/>
      <c r="I103" s="188"/>
      <c r="J103" s="189">
        <f>J324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Revitalizace Rudoltičky a přítoků aktualizace 02/2023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109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 03 - Rudoltička ř.km 8,67-8,87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Ostrov u Lanškrouna</v>
      </c>
      <c r="G117" s="40"/>
      <c r="H117" s="40"/>
      <c r="I117" s="32" t="s">
        <v>22</v>
      </c>
      <c r="J117" s="79" t="str">
        <f>IF(J12="","",J12)</f>
        <v>25. 10. 2023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Obec Ostrov</v>
      </c>
      <c r="G119" s="40"/>
      <c r="H119" s="40"/>
      <c r="I119" s="32" t="s">
        <v>32</v>
      </c>
      <c r="J119" s="36" t="str">
        <f>E21</f>
        <v>Envicons,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30</v>
      </c>
      <c r="D120" s="40"/>
      <c r="E120" s="40"/>
      <c r="F120" s="27" t="str">
        <f>IF(E18="","",E18)</f>
        <v>Vyplň údaj</v>
      </c>
      <c r="G120" s="40"/>
      <c r="H120" s="40"/>
      <c r="I120" s="32" t="s">
        <v>37</v>
      </c>
      <c r="J120" s="36" t="str">
        <f>E24</f>
        <v>Envicons,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126</v>
      </c>
      <c r="D122" s="194" t="s">
        <v>64</v>
      </c>
      <c r="E122" s="194" t="s">
        <v>60</v>
      </c>
      <c r="F122" s="194" t="s">
        <v>61</v>
      </c>
      <c r="G122" s="194" t="s">
        <v>127</v>
      </c>
      <c r="H122" s="194" t="s">
        <v>128</v>
      </c>
      <c r="I122" s="194" t="s">
        <v>129</v>
      </c>
      <c r="J122" s="194" t="s">
        <v>113</v>
      </c>
      <c r="K122" s="195" t="s">
        <v>130</v>
      </c>
      <c r="L122" s="196"/>
      <c r="M122" s="100" t="s">
        <v>1</v>
      </c>
      <c r="N122" s="101" t="s">
        <v>43</v>
      </c>
      <c r="O122" s="101" t="s">
        <v>131</v>
      </c>
      <c r="P122" s="101" t="s">
        <v>132</v>
      </c>
      <c r="Q122" s="101" t="s">
        <v>133</v>
      </c>
      <c r="R122" s="101" t="s">
        <v>134</v>
      </c>
      <c r="S122" s="101" t="s">
        <v>135</v>
      </c>
      <c r="T122" s="102" t="s">
        <v>136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137</v>
      </c>
      <c r="D123" s="40"/>
      <c r="E123" s="40"/>
      <c r="F123" s="40"/>
      <c r="G123" s="40"/>
      <c r="H123" s="40"/>
      <c r="I123" s="40"/>
      <c r="J123" s="197">
        <f>BK123</f>
        <v>0</v>
      </c>
      <c r="K123" s="40"/>
      <c r="L123" s="44"/>
      <c r="M123" s="103"/>
      <c r="N123" s="198"/>
      <c r="O123" s="104"/>
      <c r="P123" s="199">
        <f>P124</f>
        <v>0</v>
      </c>
      <c r="Q123" s="104"/>
      <c r="R123" s="199">
        <f>R124</f>
        <v>79.887916860000004</v>
      </c>
      <c r="S123" s="104"/>
      <c r="T123" s="200">
        <f>T124</f>
        <v>18.352499999999999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78</v>
      </c>
      <c r="AU123" s="17" t="s">
        <v>115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78</v>
      </c>
      <c r="E124" s="205" t="s">
        <v>138</v>
      </c>
      <c r="F124" s="205" t="s">
        <v>139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P125+P275+P290+P297+P313+P324</f>
        <v>0</v>
      </c>
      <c r="Q124" s="210"/>
      <c r="R124" s="211">
        <f>R125+R275+R290+R297+R313+R324</f>
        <v>79.887916860000004</v>
      </c>
      <c r="S124" s="210"/>
      <c r="T124" s="212">
        <f>T125+T275+T290+T297+T313+T324</f>
        <v>18.352499999999999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87</v>
      </c>
      <c r="AT124" s="214" t="s">
        <v>78</v>
      </c>
      <c r="AU124" s="214" t="s">
        <v>79</v>
      </c>
      <c r="AY124" s="213" t="s">
        <v>140</v>
      </c>
      <c r="BK124" s="215">
        <f>BK125+BK275+BK290+BK297+BK313+BK324</f>
        <v>0</v>
      </c>
    </row>
    <row r="125" s="12" customFormat="1" ht="22.8" customHeight="1">
      <c r="A125" s="12"/>
      <c r="B125" s="202"/>
      <c r="C125" s="203"/>
      <c r="D125" s="204" t="s">
        <v>78</v>
      </c>
      <c r="E125" s="216" t="s">
        <v>87</v>
      </c>
      <c r="F125" s="216" t="s">
        <v>141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SUM(P126:P274)</f>
        <v>0</v>
      </c>
      <c r="Q125" s="210"/>
      <c r="R125" s="211">
        <f>SUM(R126:R274)</f>
        <v>42.101999999999997</v>
      </c>
      <c r="S125" s="210"/>
      <c r="T125" s="212">
        <f>SUM(T126:T274)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87</v>
      </c>
      <c r="AT125" s="214" t="s">
        <v>78</v>
      </c>
      <c r="AU125" s="214" t="s">
        <v>87</v>
      </c>
      <c r="AY125" s="213" t="s">
        <v>140</v>
      </c>
      <c r="BK125" s="215">
        <f>SUM(BK126:BK274)</f>
        <v>0</v>
      </c>
    </row>
    <row r="126" s="2" customFormat="1" ht="24.15" customHeight="1">
      <c r="A126" s="38"/>
      <c r="B126" s="39"/>
      <c r="C126" s="218" t="s">
        <v>87</v>
      </c>
      <c r="D126" s="218" t="s">
        <v>142</v>
      </c>
      <c r="E126" s="219" t="s">
        <v>156</v>
      </c>
      <c r="F126" s="220" t="s">
        <v>157</v>
      </c>
      <c r="G126" s="221" t="s">
        <v>158</v>
      </c>
      <c r="H126" s="222">
        <v>2980</v>
      </c>
      <c r="I126" s="223"/>
      <c r="J126" s="224">
        <f>ROUND(I126*H126,2)</f>
        <v>0</v>
      </c>
      <c r="K126" s="220" t="s">
        <v>146</v>
      </c>
      <c r="L126" s="44"/>
      <c r="M126" s="225" t="s">
        <v>1</v>
      </c>
      <c r="N126" s="226" t="s">
        <v>44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147</v>
      </c>
      <c r="AT126" s="229" t="s">
        <v>142</v>
      </c>
      <c r="AU126" s="229" t="s">
        <v>89</v>
      </c>
      <c r="AY126" s="17" t="s">
        <v>140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87</v>
      </c>
      <c r="BK126" s="230">
        <f>ROUND(I126*H126,2)</f>
        <v>0</v>
      </c>
      <c r="BL126" s="17" t="s">
        <v>147</v>
      </c>
      <c r="BM126" s="229" t="s">
        <v>712</v>
      </c>
    </row>
    <row r="127" s="2" customFormat="1">
      <c r="A127" s="38"/>
      <c r="B127" s="39"/>
      <c r="C127" s="40"/>
      <c r="D127" s="231" t="s">
        <v>149</v>
      </c>
      <c r="E127" s="40"/>
      <c r="F127" s="232" t="s">
        <v>160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149</v>
      </c>
      <c r="AU127" s="17" t="s">
        <v>89</v>
      </c>
    </row>
    <row r="128" s="13" customFormat="1">
      <c r="A128" s="13"/>
      <c r="B128" s="236"/>
      <c r="C128" s="237"/>
      <c r="D128" s="238" t="s">
        <v>151</v>
      </c>
      <c r="E128" s="239" t="s">
        <v>1</v>
      </c>
      <c r="F128" s="240" t="s">
        <v>152</v>
      </c>
      <c r="G128" s="237"/>
      <c r="H128" s="239" t="s">
        <v>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151</v>
      </c>
      <c r="AU128" s="246" t="s">
        <v>89</v>
      </c>
      <c r="AV128" s="13" t="s">
        <v>87</v>
      </c>
      <c r="AW128" s="13" t="s">
        <v>36</v>
      </c>
      <c r="AX128" s="13" t="s">
        <v>79</v>
      </c>
      <c r="AY128" s="246" t="s">
        <v>140</v>
      </c>
    </row>
    <row r="129" s="14" customFormat="1">
      <c r="A129" s="14"/>
      <c r="B129" s="247"/>
      <c r="C129" s="248"/>
      <c r="D129" s="238" t="s">
        <v>151</v>
      </c>
      <c r="E129" s="249" t="s">
        <v>1</v>
      </c>
      <c r="F129" s="250" t="s">
        <v>713</v>
      </c>
      <c r="G129" s="248"/>
      <c r="H129" s="251">
        <v>2980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151</v>
      </c>
      <c r="AU129" s="257" t="s">
        <v>89</v>
      </c>
      <c r="AV129" s="14" t="s">
        <v>89</v>
      </c>
      <c r="AW129" s="14" t="s">
        <v>36</v>
      </c>
      <c r="AX129" s="14" t="s">
        <v>87</v>
      </c>
      <c r="AY129" s="257" t="s">
        <v>140</v>
      </c>
    </row>
    <row r="130" s="2" customFormat="1" ht="24.15" customHeight="1">
      <c r="A130" s="38"/>
      <c r="B130" s="39"/>
      <c r="C130" s="218" t="s">
        <v>89</v>
      </c>
      <c r="D130" s="218" t="s">
        <v>142</v>
      </c>
      <c r="E130" s="219" t="s">
        <v>164</v>
      </c>
      <c r="F130" s="220" t="s">
        <v>165</v>
      </c>
      <c r="G130" s="221" t="s">
        <v>158</v>
      </c>
      <c r="H130" s="222">
        <v>3780</v>
      </c>
      <c r="I130" s="223"/>
      <c r="J130" s="224">
        <f>ROUND(I130*H130,2)</f>
        <v>0</v>
      </c>
      <c r="K130" s="220" t="s">
        <v>146</v>
      </c>
      <c r="L130" s="44"/>
      <c r="M130" s="225" t="s">
        <v>1</v>
      </c>
      <c r="N130" s="226" t="s">
        <v>44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147</v>
      </c>
      <c r="AT130" s="229" t="s">
        <v>142</v>
      </c>
      <c r="AU130" s="229" t="s">
        <v>89</v>
      </c>
      <c r="AY130" s="17" t="s">
        <v>140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87</v>
      </c>
      <c r="BK130" s="230">
        <f>ROUND(I130*H130,2)</f>
        <v>0</v>
      </c>
      <c r="BL130" s="17" t="s">
        <v>147</v>
      </c>
      <c r="BM130" s="229" t="s">
        <v>714</v>
      </c>
    </row>
    <row r="131" s="2" customFormat="1">
      <c r="A131" s="38"/>
      <c r="B131" s="39"/>
      <c r="C131" s="40"/>
      <c r="D131" s="231" t="s">
        <v>149</v>
      </c>
      <c r="E131" s="40"/>
      <c r="F131" s="232" t="s">
        <v>167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149</v>
      </c>
      <c r="AU131" s="17" t="s">
        <v>89</v>
      </c>
    </row>
    <row r="132" s="13" customFormat="1">
      <c r="A132" s="13"/>
      <c r="B132" s="236"/>
      <c r="C132" s="237"/>
      <c r="D132" s="238" t="s">
        <v>151</v>
      </c>
      <c r="E132" s="239" t="s">
        <v>1</v>
      </c>
      <c r="F132" s="240" t="s">
        <v>152</v>
      </c>
      <c r="G132" s="237"/>
      <c r="H132" s="239" t="s">
        <v>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151</v>
      </c>
      <c r="AU132" s="246" t="s">
        <v>89</v>
      </c>
      <c r="AV132" s="13" t="s">
        <v>87</v>
      </c>
      <c r="AW132" s="13" t="s">
        <v>36</v>
      </c>
      <c r="AX132" s="13" t="s">
        <v>79</v>
      </c>
      <c r="AY132" s="246" t="s">
        <v>140</v>
      </c>
    </row>
    <row r="133" s="14" customFormat="1">
      <c r="A133" s="14"/>
      <c r="B133" s="247"/>
      <c r="C133" s="248"/>
      <c r="D133" s="238" t="s">
        <v>151</v>
      </c>
      <c r="E133" s="249" t="s">
        <v>1</v>
      </c>
      <c r="F133" s="250" t="s">
        <v>715</v>
      </c>
      <c r="G133" s="248"/>
      <c r="H133" s="251">
        <v>494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151</v>
      </c>
      <c r="AU133" s="257" t="s">
        <v>89</v>
      </c>
      <c r="AV133" s="14" t="s">
        <v>89</v>
      </c>
      <c r="AW133" s="14" t="s">
        <v>36</v>
      </c>
      <c r="AX133" s="14" t="s">
        <v>79</v>
      </c>
      <c r="AY133" s="257" t="s">
        <v>140</v>
      </c>
    </row>
    <row r="134" s="14" customFormat="1">
      <c r="A134" s="14"/>
      <c r="B134" s="247"/>
      <c r="C134" s="248"/>
      <c r="D134" s="238" t="s">
        <v>151</v>
      </c>
      <c r="E134" s="249" t="s">
        <v>1</v>
      </c>
      <c r="F134" s="250" t="s">
        <v>716</v>
      </c>
      <c r="G134" s="248"/>
      <c r="H134" s="251">
        <v>511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151</v>
      </c>
      <c r="AU134" s="257" t="s">
        <v>89</v>
      </c>
      <c r="AV134" s="14" t="s">
        <v>89</v>
      </c>
      <c r="AW134" s="14" t="s">
        <v>36</v>
      </c>
      <c r="AX134" s="14" t="s">
        <v>79</v>
      </c>
      <c r="AY134" s="257" t="s">
        <v>140</v>
      </c>
    </row>
    <row r="135" s="14" customFormat="1">
      <c r="A135" s="14"/>
      <c r="B135" s="247"/>
      <c r="C135" s="248"/>
      <c r="D135" s="238" t="s">
        <v>151</v>
      </c>
      <c r="E135" s="249" t="s">
        <v>1</v>
      </c>
      <c r="F135" s="250" t="s">
        <v>717</v>
      </c>
      <c r="G135" s="248"/>
      <c r="H135" s="251">
        <v>291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151</v>
      </c>
      <c r="AU135" s="257" t="s">
        <v>89</v>
      </c>
      <c r="AV135" s="14" t="s">
        <v>89</v>
      </c>
      <c r="AW135" s="14" t="s">
        <v>36</v>
      </c>
      <c r="AX135" s="14" t="s">
        <v>79</v>
      </c>
      <c r="AY135" s="257" t="s">
        <v>140</v>
      </c>
    </row>
    <row r="136" s="14" customFormat="1">
      <c r="A136" s="14"/>
      <c r="B136" s="247"/>
      <c r="C136" s="248"/>
      <c r="D136" s="238" t="s">
        <v>151</v>
      </c>
      <c r="E136" s="249" t="s">
        <v>1</v>
      </c>
      <c r="F136" s="250" t="s">
        <v>718</v>
      </c>
      <c r="G136" s="248"/>
      <c r="H136" s="251">
        <v>145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151</v>
      </c>
      <c r="AU136" s="257" t="s">
        <v>89</v>
      </c>
      <c r="AV136" s="14" t="s">
        <v>89</v>
      </c>
      <c r="AW136" s="14" t="s">
        <v>36</v>
      </c>
      <c r="AX136" s="14" t="s">
        <v>79</v>
      </c>
      <c r="AY136" s="257" t="s">
        <v>140</v>
      </c>
    </row>
    <row r="137" s="14" customFormat="1">
      <c r="A137" s="14"/>
      <c r="B137" s="247"/>
      <c r="C137" s="248"/>
      <c r="D137" s="238" t="s">
        <v>151</v>
      </c>
      <c r="E137" s="249" t="s">
        <v>1</v>
      </c>
      <c r="F137" s="250" t="s">
        <v>719</v>
      </c>
      <c r="G137" s="248"/>
      <c r="H137" s="251">
        <v>87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151</v>
      </c>
      <c r="AU137" s="257" t="s">
        <v>89</v>
      </c>
      <c r="AV137" s="14" t="s">
        <v>89</v>
      </c>
      <c r="AW137" s="14" t="s">
        <v>36</v>
      </c>
      <c r="AX137" s="14" t="s">
        <v>79</v>
      </c>
      <c r="AY137" s="257" t="s">
        <v>140</v>
      </c>
    </row>
    <row r="138" s="14" customFormat="1">
      <c r="A138" s="14"/>
      <c r="B138" s="247"/>
      <c r="C138" s="248"/>
      <c r="D138" s="238" t="s">
        <v>151</v>
      </c>
      <c r="E138" s="249" t="s">
        <v>1</v>
      </c>
      <c r="F138" s="250" t="s">
        <v>720</v>
      </c>
      <c r="G138" s="248"/>
      <c r="H138" s="251">
        <v>105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151</v>
      </c>
      <c r="AU138" s="257" t="s">
        <v>89</v>
      </c>
      <c r="AV138" s="14" t="s">
        <v>89</v>
      </c>
      <c r="AW138" s="14" t="s">
        <v>36</v>
      </c>
      <c r="AX138" s="14" t="s">
        <v>79</v>
      </c>
      <c r="AY138" s="257" t="s">
        <v>140</v>
      </c>
    </row>
    <row r="139" s="14" customFormat="1">
      <c r="A139" s="14"/>
      <c r="B139" s="247"/>
      <c r="C139" s="248"/>
      <c r="D139" s="238" t="s">
        <v>151</v>
      </c>
      <c r="E139" s="249" t="s">
        <v>1</v>
      </c>
      <c r="F139" s="250" t="s">
        <v>721</v>
      </c>
      <c r="G139" s="248"/>
      <c r="H139" s="251">
        <v>114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151</v>
      </c>
      <c r="AU139" s="257" t="s">
        <v>89</v>
      </c>
      <c r="AV139" s="14" t="s">
        <v>89</v>
      </c>
      <c r="AW139" s="14" t="s">
        <v>36</v>
      </c>
      <c r="AX139" s="14" t="s">
        <v>79</v>
      </c>
      <c r="AY139" s="257" t="s">
        <v>140</v>
      </c>
    </row>
    <row r="140" s="14" customFormat="1">
      <c r="A140" s="14"/>
      <c r="B140" s="247"/>
      <c r="C140" s="248"/>
      <c r="D140" s="238" t="s">
        <v>151</v>
      </c>
      <c r="E140" s="249" t="s">
        <v>1</v>
      </c>
      <c r="F140" s="250" t="s">
        <v>722</v>
      </c>
      <c r="G140" s="248"/>
      <c r="H140" s="251">
        <v>1000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151</v>
      </c>
      <c r="AU140" s="257" t="s">
        <v>89</v>
      </c>
      <c r="AV140" s="14" t="s">
        <v>89</v>
      </c>
      <c r="AW140" s="14" t="s">
        <v>36</v>
      </c>
      <c r="AX140" s="14" t="s">
        <v>79</v>
      </c>
      <c r="AY140" s="257" t="s">
        <v>140</v>
      </c>
    </row>
    <row r="141" s="14" customFormat="1">
      <c r="A141" s="14"/>
      <c r="B141" s="247"/>
      <c r="C141" s="248"/>
      <c r="D141" s="238" t="s">
        <v>151</v>
      </c>
      <c r="E141" s="249" t="s">
        <v>1</v>
      </c>
      <c r="F141" s="250" t="s">
        <v>723</v>
      </c>
      <c r="G141" s="248"/>
      <c r="H141" s="251">
        <v>753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151</v>
      </c>
      <c r="AU141" s="257" t="s">
        <v>89</v>
      </c>
      <c r="AV141" s="14" t="s">
        <v>89</v>
      </c>
      <c r="AW141" s="14" t="s">
        <v>36</v>
      </c>
      <c r="AX141" s="14" t="s">
        <v>79</v>
      </c>
      <c r="AY141" s="257" t="s">
        <v>140</v>
      </c>
    </row>
    <row r="142" s="14" customFormat="1">
      <c r="A142" s="14"/>
      <c r="B142" s="247"/>
      <c r="C142" s="248"/>
      <c r="D142" s="238" t="s">
        <v>151</v>
      </c>
      <c r="E142" s="249" t="s">
        <v>1</v>
      </c>
      <c r="F142" s="250" t="s">
        <v>724</v>
      </c>
      <c r="G142" s="248"/>
      <c r="H142" s="251">
        <v>280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151</v>
      </c>
      <c r="AU142" s="257" t="s">
        <v>89</v>
      </c>
      <c r="AV142" s="14" t="s">
        <v>89</v>
      </c>
      <c r="AW142" s="14" t="s">
        <v>36</v>
      </c>
      <c r="AX142" s="14" t="s">
        <v>79</v>
      </c>
      <c r="AY142" s="257" t="s">
        <v>140</v>
      </c>
    </row>
    <row r="143" s="15" customFormat="1">
      <c r="A143" s="15"/>
      <c r="B143" s="258"/>
      <c r="C143" s="259"/>
      <c r="D143" s="238" t="s">
        <v>151</v>
      </c>
      <c r="E143" s="260" t="s">
        <v>1</v>
      </c>
      <c r="F143" s="261" t="s">
        <v>155</v>
      </c>
      <c r="G143" s="259"/>
      <c r="H143" s="262">
        <v>3780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151</v>
      </c>
      <c r="AU143" s="268" t="s">
        <v>89</v>
      </c>
      <c r="AV143" s="15" t="s">
        <v>147</v>
      </c>
      <c r="AW143" s="15" t="s">
        <v>36</v>
      </c>
      <c r="AX143" s="15" t="s">
        <v>87</v>
      </c>
      <c r="AY143" s="268" t="s">
        <v>140</v>
      </c>
    </row>
    <row r="144" s="2" customFormat="1" ht="33" customHeight="1">
      <c r="A144" s="38"/>
      <c r="B144" s="39"/>
      <c r="C144" s="218" t="s">
        <v>163</v>
      </c>
      <c r="D144" s="218" t="s">
        <v>142</v>
      </c>
      <c r="E144" s="219" t="s">
        <v>183</v>
      </c>
      <c r="F144" s="220" t="s">
        <v>184</v>
      </c>
      <c r="G144" s="221" t="s">
        <v>145</v>
      </c>
      <c r="H144" s="222">
        <v>1585</v>
      </c>
      <c r="I144" s="223"/>
      <c r="J144" s="224">
        <f>ROUND(I144*H144,2)</f>
        <v>0</v>
      </c>
      <c r="K144" s="220" t="s">
        <v>146</v>
      </c>
      <c r="L144" s="44"/>
      <c r="M144" s="225" t="s">
        <v>1</v>
      </c>
      <c r="N144" s="226" t="s">
        <v>44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147</v>
      </c>
      <c r="AT144" s="229" t="s">
        <v>142</v>
      </c>
      <c r="AU144" s="229" t="s">
        <v>89</v>
      </c>
      <c r="AY144" s="17" t="s">
        <v>140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87</v>
      </c>
      <c r="BK144" s="230">
        <f>ROUND(I144*H144,2)</f>
        <v>0</v>
      </c>
      <c r="BL144" s="17" t="s">
        <v>147</v>
      </c>
      <c r="BM144" s="229" t="s">
        <v>725</v>
      </c>
    </row>
    <row r="145" s="2" customFormat="1">
      <c r="A145" s="38"/>
      <c r="B145" s="39"/>
      <c r="C145" s="40"/>
      <c r="D145" s="231" t="s">
        <v>149</v>
      </c>
      <c r="E145" s="40"/>
      <c r="F145" s="232" t="s">
        <v>186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149</v>
      </c>
      <c r="AU145" s="17" t="s">
        <v>89</v>
      </c>
    </row>
    <row r="146" s="13" customFormat="1">
      <c r="A146" s="13"/>
      <c r="B146" s="236"/>
      <c r="C146" s="237"/>
      <c r="D146" s="238" t="s">
        <v>151</v>
      </c>
      <c r="E146" s="239" t="s">
        <v>1</v>
      </c>
      <c r="F146" s="240" t="s">
        <v>152</v>
      </c>
      <c r="G146" s="237"/>
      <c r="H146" s="239" t="s">
        <v>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151</v>
      </c>
      <c r="AU146" s="246" t="s">
        <v>89</v>
      </c>
      <c r="AV146" s="13" t="s">
        <v>87</v>
      </c>
      <c r="AW146" s="13" t="s">
        <v>36</v>
      </c>
      <c r="AX146" s="13" t="s">
        <v>79</v>
      </c>
      <c r="AY146" s="246" t="s">
        <v>140</v>
      </c>
    </row>
    <row r="147" s="14" customFormat="1">
      <c r="A147" s="14"/>
      <c r="B147" s="247"/>
      <c r="C147" s="248"/>
      <c r="D147" s="238" t="s">
        <v>151</v>
      </c>
      <c r="E147" s="249" t="s">
        <v>1</v>
      </c>
      <c r="F147" s="250" t="s">
        <v>726</v>
      </c>
      <c r="G147" s="248"/>
      <c r="H147" s="251">
        <v>246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151</v>
      </c>
      <c r="AU147" s="257" t="s">
        <v>89</v>
      </c>
      <c r="AV147" s="14" t="s">
        <v>89</v>
      </c>
      <c r="AW147" s="14" t="s">
        <v>36</v>
      </c>
      <c r="AX147" s="14" t="s">
        <v>79</v>
      </c>
      <c r="AY147" s="257" t="s">
        <v>140</v>
      </c>
    </row>
    <row r="148" s="14" customFormat="1">
      <c r="A148" s="14"/>
      <c r="B148" s="247"/>
      <c r="C148" s="248"/>
      <c r="D148" s="238" t="s">
        <v>151</v>
      </c>
      <c r="E148" s="249" t="s">
        <v>1</v>
      </c>
      <c r="F148" s="250" t="s">
        <v>727</v>
      </c>
      <c r="G148" s="248"/>
      <c r="H148" s="251">
        <v>217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151</v>
      </c>
      <c r="AU148" s="257" t="s">
        <v>89</v>
      </c>
      <c r="AV148" s="14" t="s">
        <v>89</v>
      </c>
      <c r="AW148" s="14" t="s">
        <v>36</v>
      </c>
      <c r="AX148" s="14" t="s">
        <v>79</v>
      </c>
      <c r="AY148" s="257" t="s">
        <v>140</v>
      </c>
    </row>
    <row r="149" s="14" customFormat="1">
      <c r="A149" s="14"/>
      <c r="B149" s="247"/>
      <c r="C149" s="248"/>
      <c r="D149" s="238" t="s">
        <v>151</v>
      </c>
      <c r="E149" s="249" t="s">
        <v>1</v>
      </c>
      <c r="F149" s="250" t="s">
        <v>728</v>
      </c>
      <c r="G149" s="248"/>
      <c r="H149" s="251">
        <v>203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151</v>
      </c>
      <c r="AU149" s="257" t="s">
        <v>89</v>
      </c>
      <c r="AV149" s="14" t="s">
        <v>89</v>
      </c>
      <c r="AW149" s="14" t="s">
        <v>36</v>
      </c>
      <c r="AX149" s="14" t="s">
        <v>79</v>
      </c>
      <c r="AY149" s="257" t="s">
        <v>140</v>
      </c>
    </row>
    <row r="150" s="14" customFormat="1">
      <c r="A150" s="14"/>
      <c r="B150" s="247"/>
      <c r="C150" s="248"/>
      <c r="D150" s="238" t="s">
        <v>151</v>
      </c>
      <c r="E150" s="249" t="s">
        <v>1</v>
      </c>
      <c r="F150" s="250" t="s">
        <v>729</v>
      </c>
      <c r="G150" s="248"/>
      <c r="H150" s="251">
        <v>65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151</v>
      </c>
      <c r="AU150" s="257" t="s">
        <v>89</v>
      </c>
      <c r="AV150" s="14" t="s">
        <v>89</v>
      </c>
      <c r="AW150" s="14" t="s">
        <v>36</v>
      </c>
      <c r="AX150" s="14" t="s">
        <v>79</v>
      </c>
      <c r="AY150" s="257" t="s">
        <v>140</v>
      </c>
    </row>
    <row r="151" s="14" customFormat="1">
      <c r="A151" s="14"/>
      <c r="B151" s="247"/>
      <c r="C151" s="248"/>
      <c r="D151" s="238" t="s">
        <v>151</v>
      </c>
      <c r="E151" s="249" t="s">
        <v>1</v>
      </c>
      <c r="F151" s="250" t="s">
        <v>730</v>
      </c>
      <c r="G151" s="248"/>
      <c r="H151" s="251">
        <v>9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151</v>
      </c>
      <c r="AU151" s="257" t="s">
        <v>89</v>
      </c>
      <c r="AV151" s="14" t="s">
        <v>89</v>
      </c>
      <c r="AW151" s="14" t="s">
        <v>36</v>
      </c>
      <c r="AX151" s="14" t="s">
        <v>79</v>
      </c>
      <c r="AY151" s="257" t="s">
        <v>140</v>
      </c>
    </row>
    <row r="152" s="14" customFormat="1">
      <c r="A152" s="14"/>
      <c r="B152" s="247"/>
      <c r="C152" s="248"/>
      <c r="D152" s="238" t="s">
        <v>151</v>
      </c>
      <c r="E152" s="249" t="s">
        <v>1</v>
      </c>
      <c r="F152" s="250" t="s">
        <v>731</v>
      </c>
      <c r="G152" s="248"/>
      <c r="H152" s="251">
        <v>21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151</v>
      </c>
      <c r="AU152" s="257" t="s">
        <v>89</v>
      </c>
      <c r="AV152" s="14" t="s">
        <v>89</v>
      </c>
      <c r="AW152" s="14" t="s">
        <v>36</v>
      </c>
      <c r="AX152" s="14" t="s">
        <v>79</v>
      </c>
      <c r="AY152" s="257" t="s">
        <v>140</v>
      </c>
    </row>
    <row r="153" s="14" customFormat="1">
      <c r="A153" s="14"/>
      <c r="B153" s="247"/>
      <c r="C153" s="248"/>
      <c r="D153" s="238" t="s">
        <v>151</v>
      </c>
      <c r="E153" s="249" t="s">
        <v>1</v>
      </c>
      <c r="F153" s="250" t="s">
        <v>732</v>
      </c>
      <c r="G153" s="248"/>
      <c r="H153" s="251">
        <v>4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151</v>
      </c>
      <c r="AU153" s="257" t="s">
        <v>89</v>
      </c>
      <c r="AV153" s="14" t="s">
        <v>89</v>
      </c>
      <c r="AW153" s="14" t="s">
        <v>36</v>
      </c>
      <c r="AX153" s="14" t="s">
        <v>79</v>
      </c>
      <c r="AY153" s="257" t="s">
        <v>140</v>
      </c>
    </row>
    <row r="154" s="14" customFormat="1">
      <c r="A154" s="14"/>
      <c r="B154" s="247"/>
      <c r="C154" s="248"/>
      <c r="D154" s="238" t="s">
        <v>151</v>
      </c>
      <c r="E154" s="249" t="s">
        <v>1</v>
      </c>
      <c r="F154" s="250" t="s">
        <v>733</v>
      </c>
      <c r="G154" s="248"/>
      <c r="H154" s="251">
        <v>323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151</v>
      </c>
      <c r="AU154" s="257" t="s">
        <v>89</v>
      </c>
      <c r="AV154" s="14" t="s">
        <v>89</v>
      </c>
      <c r="AW154" s="14" t="s">
        <v>36</v>
      </c>
      <c r="AX154" s="14" t="s">
        <v>79</v>
      </c>
      <c r="AY154" s="257" t="s">
        <v>140</v>
      </c>
    </row>
    <row r="155" s="14" customFormat="1">
      <c r="A155" s="14"/>
      <c r="B155" s="247"/>
      <c r="C155" s="248"/>
      <c r="D155" s="238" t="s">
        <v>151</v>
      </c>
      <c r="E155" s="249" t="s">
        <v>1</v>
      </c>
      <c r="F155" s="250" t="s">
        <v>734</v>
      </c>
      <c r="G155" s="248"/>
      <c r="H155" s="251">
        <v>497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151</v>
      </c>
      <c r="AU155" s="257" t="s">
        <v>89</v>
      </c>
      <c r="AV155" s="14" t="s">
        <v>89</v>
      </c>
      <c r="AW155" s="14" t="s">
        <v>36</v>
      </c>
      <c r="AX155" s="14" t="s">
        <v>79</v>
      </c>
      <c r="AY155" s="257" t="s">
        <v>140</v>
      </c>
    </row>
    <row r="156" s="15" customFormat="1">
      <c r="A156" s="15"/>
      <c r="B156" s="258"/>
      <c r="C156" s="259"/>
      <c r="D156" s="238" t="s">
        <v>151</v>
      </c>
      <c r="E156" s="260" t="s">
        <v>1</v>
      </c>
      <c r="F156" s="261" t="s">
        <v>155</v>
      </c>
      <c r="G156" s="259"/>
      <c r="H156" s="262">
        <v>1585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8" t="s">
        <v>151</v>
      </c>
      <c r="AU156" s="268" t="s">
        <v>89</v>
      </c>
      <c r="AV156" s="15" t="s">
        <v>147</v>
      </c>
      <c r="AW156" s="15" t="s">
        <v>36</v>
      </c>
      <c r="AX156" s="15" t="s">
        <v>87</v>
      </c>
      <c r="AY156" s="268" t="s">
        <v>140</v>
      </c>
    </row>
    <row r="157" s="2" customFormat="1" ht="33" customHeight="1">
      <c r="A157" s="38"/>
      <c r="B157" s="39"/>
      <c r="C157" s="218" t="s">
        <v>147</v>
      </c>
      <c r="D157" s="218" t="s">
        <v>142</v>
      </c>
      <c r="E157" s="219" t="s">
        <v>196</v>
      </c>
      <c r="F157" s="220" t="s">
        <v>197</v>
      </c>
      <c r="G157" s="221" t="s">
        <v>145</v>
      </c>
      <c r="H157" s="222">
        <v>592</v>
      </c>
      <c r="I157" s="223"/>
      <c r="J157" s="224">
        <f>ROUND(I157*H157,2)</f>
        <v>0</v>
      </c>
      <c r="K157" s="220" t="s">
        <v>146</v>
      </c>
      <c r="L157" s="44"/>
      <c r="M157" s="225" t="s">
        <v>1</v>
      </c>
      <c r="N157" s="226" t="s">
        <v>44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147</v>
      </c>
      <c r="AT157" s="229" t="s">
        <v>142</v>
      </c>
      <c r="AU157" s="229" t="s">
        <v>89</v>
      </c>
      <c r="AY157" s="17" t="s">
        <v>140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87</v>
      </c>
      <c r="BK157" s="230">
        <f>ROUND(I157*H157,2)</f>
        <v>0</v>
      </c>
      <c r="BL157" s="17" t="s">
        <v>147</v>
      </c>
      <c r="BM157" s="229" t="s">
        <v>735</v>
      </c>
    </row>
    <row r="158" s="2" customFormat="1">
      <c r="A158" s="38"/>
      <c r="B158" s="39"/>
      <c r="C158" s="40"/>
      <c r="D158" s="231" t="s">
        <v>149</v>
      </c>
      <c r="E158" s="40"/>
      <c r="F158" s="232" t="s">
        <v>199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149</v>
      </c>
      <c r="AU158" s="17" t="s">
        <v>89</v>
      </c>
    </row>
    <row r="159" s="13" customFormat="1">
      <c r="A159" s="13"/>
      <c r="B159" s="236"/>
      <c r="C159" s="237"/>
      <c r="D159" s="238" t="s">
        <v>151</v>
      </c>
      <c r="E159" s="239" t="s">
        <v>1</v>
      </c>
      <c r="F159" s="240" t="s">
        <v>152</v>
      </c>
      <c r="G159" s="237"/>
      <c r="H159" s="239" t="s">
        <v>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151</v>
      </c>
      <c r="AU159" s="246" t="s">
        <v>89</v>
      </c>
      <c r="AV159" s="13" t="s">
        <v>87</v>
      </c>
      <c r="AW159" s="13" t="s">
        <v>36</v>
      </c>
      <c r="AX159" s="13" t="s">
        <v>79</v>
      </c>
      <c r="AY159" s="246" t="s">
        <v>140</v>
      </c>
    </row>
    <row r="160" s="14" customFormat="1">
      <c r="A160" s="14"/>
      <c r="B160" s="247"/>
      <c r="C160" s="248"/>
      <c r="D160" s="238" t="s">
        <v>151</v>
      </c>
      <c r="E160" s="249" t="s">
        <v>1</v>
      </c>
      <c r="F160" s="250" t="s">
        <v>736</v>
      </c>
      <c r="G160" s="248"/>
      <c r="H160" s="251">
        <v>592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151</v>
      </c>
      <c r="AU160" s="257" t="s">
        <v>89</v>
      </c>
      <c r="AV160" s="14" t="s">
        <v>89</v>
      </c>
      <c r="AW160" s="14" t="s">
        <v>36</v>
      </c>
      <c r="AX160" s="14" t="s">
        <v>87</v>
      </c>
      <c r="AY160" s="257" t="s">
        <v>140</v>
      </c>
    </row>
    <row r="161" s="2" customFormat="1" ht="33" customHeight="1">
      <c r="A161" s="38"/>
      <c r="B161" s="39"/>
      <c r="C161" s="218" t="s">
        <v>182</v>
      </c>
      <c r="D161" s="218" t="s">
        <v>142</v>
      </c>
      <c r="E161" s="219" t="s">
        <v>202</v>
      </c>
      <c r="F161" s="220" t="s">
        <v>203</v>
      </c>
      <c r="G161" s="221" t="s">
        <v>145</v>
      </c>
      <c r="H161" s="222">
        <v>1715</v>
      </c>
      <c r="I161" s="223"/>
      <c r="J161" s="224">
        <f>ROUND(I161*H161,2)</f>
        <v>0</v>
      </c>
      <c r="K161" s="220" t="s">
        <v>146</v>
      </c>
      <c r="L161" s="44"/>
      <c r="M161" s="225" t="s">
        <v>1</v>
      </c>
      <c r="N161" s="226" t="s">
        <v>44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147</v>
      </c>
      <c r="AT161" s="229" t="s">
        <v>142</v>
      </c>
      <c r="AU161" s="229" t="s">
        <v>89</v>
      </c>
      <c r="AY161" s="17" t="s">
        <v>140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87</v>
      </c>
      <c r="BK161" s="230">
        <f>ROUND(I161*H161,2)</f>
        <v>0</v>
      </c>
      <c r="BL161" s="17" t="s">
        <v>147</v>
      </c>
      <c r="BM161" s="229" t="s">
        <v>737</v>
      </c>
    </row>
    <row r="162" s="2" customFormat="1">
      <c r="A162" s="38"/>
      <c r="B162" s="39"/>
      <c r="C162" s="40"/>
      <c r="D162" s="231" t="s">
        <v>149</v>
      </c>
      <c r="E162" s="40"/>
      <c r="F162" s="232" t="s">
        <v>205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149</v>
      </c>
      <c r="AU162" s="17" t="s">
        <v>89</v>
      </c>
    </row>
    <row r="163" s="13" customFormat="1">
      <c r="A163" s="13"/>
      <c r="B163" s="236"/>
      <c r="C163" s="237"/>
      <c r="D163" s="238" t="s">
        <v>151</v>
      </c>
      <c r="E163" s="239" t="s">
        <v>1</v>
      </c>
      <c r="F163" s="240" t="s">
        <v>152</v>
      </c>
      <c r="G163" s="237"/>
      <c r="H163" s="239" t="s">
        <v>1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151</v>
      </c>
      <c r="AU163" s="246" t="s">
        <v>89</v>
      </c>
      <c r="AV163" s="13" t="s">
        <v>87</v>
      </c>
      <c r="AW163" s="13" t="s">
        <v>36</v>
      </c>
      <c r="AX163" s="13" t="s">
        <v>79</v>
      </c>
      <c r="AY163" s="246" t="s">
        <v>140</v>
      </c>
    </row>
    <row r="164" s="14" customFormat="1">
      <c r="A164" s="14"/>
      <c r="B164" s="247"/>
      <c r="C164" s="248"/>
      <c r="D164" s="238" t="s">
        <v>151</v>
      </c>
      <c r="E164" s="249" t="s">
        <v>1</v>
      </c>
      <c r="F164" s="250" t="s">
        <v>738</v>
      </c>
      <c r="G164" s="248"/>
      <c r="H164" s="251">
        <v>224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151</v>
      </c>
      <c r="AU164" s="257" t="s">
        <v>89</v>
      </c>
      <c r="AV164" s="14" t="s">
        <v>89</v>
      </c>
      <c r="AW164" s="14" t="s">
        <v>36</v>
      </c>
      <c r="AX164" s="14" t="s">
        <v>79</v>
      </c>
      <c r="AY164" s="257" t="s">
        <v>140</v>
      </c>
    </row>
    <row r="165" s="14" customFormat="1">
      <c r="A165" s="14"/>
      <c r="B165" s="247"/>
      <c r="C165" s="248"/>
      <c r="D165" s="238" t="s">
        <v>151</v>
      </c>
      <c r="E165" s="249" t="s">
        <v>1</v>
      </c>
      <c r="F165" s="250" t="s">
        <v>739</v>
      </c>
      <c r="G165" s="248"/>
      <c r="H165" s="251">
        <v>220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151</v>
      </c>
      <c r="AU165" s="257" t="s">
        <v>89</v>
      </c>
      <c r="AV165" s="14" t="s">
        <v>89</v>
      </c>
      <c r="AW165" s="14" t="s">
        <v>36</v>
      </c>
      <c r="AX165" s="14" t="s">
        <v>79</v>
      </c>
      <c r="AY165" s="257" t="s">
        <v>140</v>
      </c>
    </row>
    <row r="166" s="14" customFormat="1">
      <c r="A166" s="14"/>
      <c r="B166" s="247"/>
      <c r="C166" s="248"/>
      <c r="D166" s="238" t="s">
        <v>151</v>
      </c>
      <c r="E166" s="249" t="s">
        <v>1</v>
      </c>
      <c r="F166" s="250" t="s">
        <v>740</v>
      </c>
      <c r="G166" s="248"/>
      <c r="H166" s="251">
        <v>682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151</v>
      </c>
      <c r="AU166" s="257" t="s">
        <v>89</v>
      </c>
      <c r="AV166" s="14" t="s">
        <v>89</v>
      </c>
      <c r="AW166" s="14" t="s">
        <v>36</v>
      </c>
      <c r="AX166" s="14" t="s">
        <v>79</v>
      </c>
      <c r="AY166" s="257" t="s">
        <v>140</v>
      </c>
    </row>
    <row r="167" s="14" customFormat="1">
      <c r="A167" s="14"/>
      <c r="B167" s="247"/>
      <c r="C167" s="248"/>
      <c r="D167" s="238" t="s">
        <v>151</v>
      </c>
      <c r="E167" s="249" t="s">
        <v>1</v>
      </c>
      <c r="F167" s="250" t="s">
        <v>741</v>
      </c>
      <c r="G167" s="248"/>
      <c r="H167" s="251">
        <v>400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151</v>
      </c>
      <c r="AU167" s="257" t="s">
        <v>89</v>
      </c>
      <c r="AV167" s="14" t="s">
        <v>89</v>
      </c>
      <c r="AW167" s="14" t="s">
        <v>36</v>
      </c>
      <c r="AX167" s="14" t="s">
        <v>79</v>
      </c>
      <c r="AY167" s="257" t="s">
        <v>140</v>
      </c>
    </row>
    <row r="168" s="14" customFormat="1">
      <c r="A168" s="14"/>
      <c r="B168" s="247"/>
      <c r="C168" s="248"/>
      <c r="D168" s="238" t="s">
        <v>151</v>
      </c>
      <c r="E168" s="249" t="s">
        <v>1</v>
      </c>
      <c r="F168" s="250" t="s">
        <v>742</v>
      </c>
      <c r="G168" s="248"/>
      <c r="H168" s="251">
        <v>189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151</v>
      </c>
      <c r="AU168" s="257" t="s">
        <v>89</v>
      </c>
      <c r="AV168" s="14" t="s">
        <v>89</v>
      </c>
      <c r="AW168" s="14" t="s">
        <v>36</v>
      </c>
      <c r="AX168" s="14" t="s">
        <v>79</v>
      </c>
      <c r="AY168" s="257" t="s">
        <v>140</v>
      </c>
    </row>
    <row r="169" s="15" customFormat="1">
      <c r="A169" s="15"/>
      <c r="B169" s="258"/>
      <c r="C169" s="259"/>
      <c r="D169" s="238" t="s">
        <v>151</v>
      </c>
      <c r="E169" s="260" t="s">
        <v>1</v>
      </c>
      <c r="F169" s="261" t="s">
        <v>155</v>
      </c>
      <c r="G169" s="259"/>
      <c r="H169" s="262">
        <v>1715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8" t="s">
        <v>151</v>
      </c>
      <c r="AU169" s="268" t="s">
        <v>89</v>
      </c>
      <c r="AV169" s="15" t="s">
        <v>147</v>
      </c>
      <c r="AW169" s="15" t="s">
        <v>36</v>
      </c>
      <c r="AX169" s="15" t="s">
        <v>87</v>
      </c>
      <c r="AY169" s="268" t="s">
        <v>140</v>
      </c>
    </row>
    <row r="170" s="2" customFormat="1" ht="33" customHeight="1">
      <c r="A170" s="38"/>
      <c r="B170" s="39"/>
      <c r="C170" s="218" t="s">
        <v>195</v>
      </c>
      <c r="D170" s="218" t="s">
        <v>142</v>
      </c>
      <c r="E170" s="219" t="s">
        <v>209</v>
      </c>
      <c r="F170" s="220" t="s">
        <v>210</v>
      </c>
      <c r="G170" s="221" t="s">
        <v>145</v>
      </c>
      <c r="H170" s="222">
        <v>21</v>
      </c>
      <c r="I170" s="223"/>
      <c r="J170" s="224">
        <f>ROUND(I170*H170,2)</f>
        <v>0</v>
      </c>
      <c r="K170" s="220" t="s">
        <v>146</v>
      </c>
      <c r="L170" s="44"/>
      <c r="M170" s="225" t="s">
        <v>1</v>
      </c>
      <c r="N170" s="226" t="s">
        <v>44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147</v>
      </c>
      <c r="AT170" s="229" t="s">
        <v>142</v>
      </c>
      <c r="AU170" s="229" t="s">
        <v>89</v>
      </c>
      <c r="AY170" s="17" t="s">
        <v>140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87</v>
      </c>
      <c r="BK170" s="230">
        <f>ROUND(I170*H170,2)</f>
        <v>0</v>
      </c>
      <c r="BL170" s="17" t="s">
        <v>147</v>
      </c>
      <c r="BM170" s="229" t="s">
        <v>743</v>
      </c>
    </row>
    <row r="171" s="2" customFormat="1">
      <c r="A171" s="38"/>
      <c r="B171" s="39"/>
      <c r="C171" s="40"/>
      <c r="D171" s="231" t="s">
        <v>149</v>
      </c>
      <c r="E171" s="40"/>
      <c r="F171" s="232" t="s">
        <v>212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149</v>
      </c>
      <c r="AU171" s="17" t="s">
        <v>89</v>
      </c>
    </row>
    <row r="172" s="13" customFormat="1">
      <c r="A172" s="13"/>
      <c r="B172" s="236"/>
      <c r="C172" s="237"/>
      <c r="D172" s="238" t="s">
        <v>151</v>
      </c>
      <c r="E172" s="239" t="s">
        <v>1</v>
      </c>
      <c r="F172" s="240" t="s">
        <v>152</v>
      </c>
      <c r="G172" s="237"/>
      <c r="H172" s="239" t="s">
        <v>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151</v>
      </c>
      <c r="AU172" s="246" t="s">
        <v>89</v>
      </c>
      <c r="AV172" s="13" t="s">
        <v>87</v>
      </c>
      <c r="AW172" s="13" t="s">
        <v>36</v>
      </c>
      <c r="AX172" s="13" t="s">
        <v>79</v>
      </c>
      <c r="AY172" s="246" t="s">
        <v>140</v>
      </c>
    </row>
    <row r="173" s="14" customFormat="1">
      <c r="A173" s="14"/>
      <c r="B173" s="247"/>
      <c r="C173" s="248"/>
      <c r="D173" s="238" t="s">
        <v>151</v>
      </c>
      <c r="E173" s="249" t="s">
        <v>1</v>
      </c>
      <c r="F173" s="250" t="s">
        <v>744</v>
      </c>
      <c r="G173" s="248"/>
      <c r="H173" s="251">
        <v>21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151</v>
      </c>
      <c r="AU173" s="257" t="s">
        <v>89</v>
      </c>
      <c r="AV173" s="14" t="s">
        <v>89</v>
      </c>
      <c r="AW173" s="14" t="s">
        <v>36</v>
      </c>
      <c r="AX173" s="14" t="s">
        <v>87</v>
      </c>
      <c r="AY173" s="257" t="s">
        <v>140</v>
      </c>
    </row>
    <row r="174" s="2" customFormat="1" ht="24.15" customHeight="1">
      <c r="A174" s="38"/>
      <c r="B174" s="39"/>
      <c r="C174" s="218" t="s">
        <v>201</v>
      </c>
      <c r="D174" s="218" t="s">
        <v>142</v>
      </c>
      <c r="E174" s="219" t="s">
        <v>215</v>
      </c>
      <c r="F174" s="220" t="s">
        <v>216</v>
      </c>
      <c r="G174" s="221" t="s">
        <v>145</v>
      </c>
      <c r="H174" s="222">
        <v>2328</v>
      </c>
      <c r="I174" s="223"/>
      <c r="J174" s="224">
        <f>ROUND(I174*H174,2)</f>
        <v>0</v>
      </c>
      <c r="K174" s="220" t="s">
        <v>146</v>
      </c>
      <c r="L174" s="44"/>
      <c r="M174" s="225" t="s">
        <v>1</v>
      </c>
      <c r="N174" s="226" t="s">
        <v>44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147</v>
      </c>
      <c r="AT174" s="229" t="s">
        <v>142</v>
      </c>
      <c r="AU174" s="229" t="s">
        <v>89</v>
      </c>
      <c r="AY174" s="17" t="s">
        <v>140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87</v>
      </c>
      <c r="BK174" s="230">
        <f>ROUND(I174*H174,2)</f>
        <v>0</v>
      </c>
      <c r="BL174" s="17" t="s">
        <v>147</v>
      </c>
      <c r="BM174" s="229" t="s">
        <v>745</v>
      </c>
    </row>
    <row r="175" s="2" customFormat="1">
      <c r="A175" s="38"/>
      <c r="B175" s="39"/>
      <c r="C175" s="40"/>
      <c r="D175" s="231" t="s">
        <v>149</v>
      </c>
      <c r="E175" s="40"/>
      <c r="F175" s="232" t="s">
        <v>218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149</v>
      </c>
      <c r="AU175" s="17" t="s">
        <v>89</v>
      </c>
    </row>
    <row r="176" s="13" customFormat="1">
      <c r="A176" s="13"/>
      <c r="B176" s="236"/>
      <c r="C176" s="237"/>
      <c r="D176" s="238" t="s">
        <v>151</v>
      </c>
      <c r="E176" s="239" t="s">
        <v>1</v>
      </c>
      <c r="F176" s="240" t="s">
        <v>152</v>
      </c>
      <c r="G176" s="237"/>
      <c r="H176" s="239" t="s">
        <v>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151</v>
      </c>
      <c r="AU176" s="246" t="s">
        <v>89</v>
      </c>
      <c r="AV176" s="13" t="s">
        <v>87</v>
      </c>
      <c r="AW176" s="13" t="s">
        <v>36</v>
      </c>
      <c r="AX176" s="13" t="s">
        <v>79</v>
      </c>
      <c r="AY176" s="246" t="s">
        <v>140</v>
      </c>
    </row>
    <row r="177" s="14" customFormat="1">
      <c r="A177" s="14"/>
      <c r="B177" s="247"/>
      <c r="C177" s="248"/>
      <c r="D177" s="238" t="s">
        <v>151</v>
      </c>
      <c r="E177" s="249" t="s">
        <v>1</v>
      </c>
      <c r="F177" s="250" t="s">
        <v>746</v>
      </c>
      <c r="G177" s="248"/>
      <c r="H177" s="251">
        <v>592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151</v>
      </c>
      <c r="AU177" s="257" t="s">
        <v>89</v>
      </c>
      <c r="AV177" s="14" t="s">
        <v>89</v>
      </c>
      <c r="AW177" s="14" t="s">
        <v>36</v>
      </c>
      <c r="AX177" s="14" t="s">
        <v>79</v>
      </c>
      <c r="AY177" s="257" t="s">
        <v>140</v>
      </c>
    </row>
    <row r="178" s="14" customFormat="1">
      <c r="A178" s="14"/>
      <c r="B178" s="247"/>
      <c r="C178" s="248"/>
      <c r="D178" s="238" t="s">
        <v>151</v>
      </c>
      <c r="E178" s="249" t="s">
        <v>1</v>
      </c>
      <c r="F178" s="250" t="s">
        <v>739</v>
      </c>
      <c r="G178" s="248"/>
      <c r="H178" s="251">
        <v>220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151</v>
      </c>
      <c r="AU178" s="257" t="s">
        <v>89</v>
      </c>
      <c r="AV178" s="14" t="s">
        <v>89</v>
      </c>
      <c r="AW178" s="14" t="s">
        <v>36</v>
      </c>
      <c r="AX178" s="14" t="s">
        <v>79</v>
      </c>
      <c r="AY178" s="257" t="s">
        <v>140</v>
      </c>
    </row>
    <row r="179" s="14" customFormat="1">
      <c r="A179" s="14"/>
      <c r="B179" s="247"/>
      <c r="C179" s="248"/>
      <c r="D179" s="238" t="s">
        <v>151</v>
      </c>
      <c r="E179" s="249" t="s">
        <v>1</v>
      </c>
      <c r="F179" s="250" t="s">
        <v>741</v>
      </c>
      <c r="G179" s="248"/>
      <c r="H179" s="251">
        <v>400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151</v>
      </c>
      <c r="AU179" s="257" t="s">
        <v>89</v>
      </c>
      <c r="AV179" s="14" t="s">
        <v>89</v>
      </c>
      <c r="AW179" s="14" t="s">
        <v>36</v>
      </c>
      <c r="AX179" s="14" t="s">
        <v>79</v>
      </c>
      <c r="AY179" s="257" t="s">
        <v>140</v>
      </c>
    </row>
    <row r="180" s="14" customFormat="1">
      <c r="A180" s="14"/>
      <c r="B180" s="247"/>
      <c r="C180" s="248"/>
      <c r="D180" s="238" t="s">
        <v>151</v>
      </c>
      <c r="E180" s="249" t="s">
        <v>1</v>
      </c>
      <c r="F180" s="250" t="s">
        <v>742</v>
      </c>
      <c r="G180" s="248"/>
      <c r="H180" s="251">
        <v>189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151</v>
      </c>
      <c r="AU180" s="257" t="s">
        <v>89</v>
      </c>
      <c r="AV180" s="14" t="s">
        <v>89</v>
      </c>
      <c r="AW180" s="14" t="s">
        <v>36</v>
      </c>
      <c r="AX180" s="14" t="s">
        <v>79</v>
      </c>
      <c r="AY180" s="257" t="s">
        <v>140</v>
      </c>
    </row>
    <row r="181" s="14" customFormat="1">
      <c r="A181" s="14"/>
      <c r="B181" s="247"/>
      <c r="C181" s="248"/>
      <c r="D181" s="238" t="s">
        <v>151</v>
      </c>
      <c r="E181" s="249" t="s">
        <v>1</v>
      </c>
      <c r="F181" s="250" t="s">
        <v>747</v>
      </c>
      <c r="G181" s="248"/>
      <c r="H181" s="251">
        <v>906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151</v>
      </c>
      <c r="AU181" s="257" t="s">
        <v>89</v>
      </c>
      <c r="AV181" s="14" t="s">
        <v>89</v>
      </c>
      <c r="AW181" s="14" t="s">
        <v>36</v>
      </c>
      <c r="AX181" s="14" t="s">
        <v>79</v>
      </c>
      <c r="AY181" s="257" t="s">
        <v>140</v>
      </c>
    </row>
    <row r="182" s="14" customFormat="1">
      <c r="A182" s="14"/>
      <c r="B182" s="247"/>
      <c r="C182" s="248"/>
      <c r="D182" s="238" t="s">
        <v>151</v>
      </c>
      <c r="E182" s="249" t="s">
        <v>1</v>
      </c>
      <c r="F182" s="250" t="s">
        <v>744</v>
      </c>
      <c r="G182" s="248"/>
      <c r="H182" s="251">
        <v>21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151</v>
      </c>
      <c r="AU182" s="257" t="s">
        <v>89</v>
      </c>
      <c r="AV182" s="14" t="s">
        <v>89</v>
      </c>
      <c r="AW182" s="14" t="s">
        <v>36</v>
      </c>
      <c r="AX182" s="14" t="s">
        <v>79</v>
      </c>
      <c r="AY182" s="257" t="s">
        <v>140</v>
      </c>
    </row>
    <row r="183" s="15" customFormat="1">
      <c r="A183" s="15"/>
      <c r="B183" s="258"/>
      <c r="C183" s="259"/>
      <c r="D183" s="238" t="s">
        <v>151</v>
      </c>
      <c r="E183" s="260" t="s">
        <v>1</v>
      </c>
      <c r="F183" s="261" t="s">
        <v>155</v>
      </c>
      <c r="G183" s="259"/>
      <c r="H183" s="262">
        <v>2328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151</v>
      </c>
      <c r="AU183" s="268" t="s">
        <v>89</v>
      </c>
      <c r="AV183" s="15" t="s">
        <v>147</v>
      </c>
      <c r="AW183" s="15" t="s">
        <v>36</v>
      </c>
      <c r="AX183" s="15" t="s">
        <v>87</v>
      </c>
      <c r="AY183" s="268" t="s">
        <v>140</v>
      </c>
    </row>
    <row r="184" s="2" customFormat="1" ht="24.15" customHeight="1">
      <c r="A184" s="38"/>
      <c r="B184" s="39"/>
      <c r="C184" s="218" t="s">
        <v>208</v>
      </c>
      <c r="D184" s="218" t="s">
        <v>142</v>
      </c>
      <c r="E184" s="219" t="s">
        <v>223</v>
      </c>
      <c r="F184" s="220" t="s">
        <v>224</v>
      </c>
      <c r="G184" s="221" t="s">
        <v>145</v>
      </c>
      <c r="H184" s="222">
        <v>679</v>
      </c>
      <c r="I184" s="223"/>
      <c r="J184" s="224">
        <f>ROUND(I184*H184,2)</f>
        <v>0</v>
      </c>
      <c r="K184" s="220" t="s">
        <v>146</v>
      </c>
      <c r="L184" s="44"/>
      <c r="M184" s="225" t="s">
        <v>1</v>
      </c>
      <c r="N184" s="226" t="s">
        <v>44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147</v>
      </c>
      <c r="AT184" s="229" t="s">
        <v>142</v>
      </c>
      <c r="AU184" s="229" t="s">
        <v>89</v>
      </c>
      <c r="AY184" s="17" t="s">
        <v>140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87</v>
      </c>
      <c r="BK184" s="230">
        <f>ROUND(I184*H184,2)</f>
        <v>0</v>
      </c>
      <c r="BL184" s="17" t="s">
        <v>147</v>
      </c>
      <c r="BM184" s="229" t="s">
        <v>748</v>
      </c>
    </row>
    <row r="185" s="2" customFormat="1">
      <c r="A185" s="38"/>
      <c r="B185" s="39"/>
      <c r="C185" s="40"/>
      <c r="D185" s="231" t="s">
        <v>149</v>
      </c>
      <c r="E185" s="40"/>
      <c r="F185" s="232" t="s">
        <v>226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149</v>
      </c>
      <c r="AU185" s="17" t="s">
        <v>89</v>
      </c>
    </row>
    <row r="186" s="13" customFormat="1">
      <c r="A186" s="13"/>
      <c r="B186" s="236"/>
      <c r="C186" s="237"/>
      <c r="D186" s="238" t="s">
        <v>151</v>
      </c>
      <c r="E186" s="239" t="s">
        <v>1</v>
      </c>
      <c r="F186" s="240" t="s">
        <v>152</v>
      </c>
      <c r="G186" s="237"/>
      <c r="H186" s="239" t="s">
        <v>1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151</v>
      </c>
      <c r="AU186" s="246" t="s">
        <v>89</v>
      </c>
      <c r="AV186" s="13" t="s">
        <v>87</v>
      </c>
      <c r="AW186" s="13" t="s">
        <v>36</v>
      </c>
      <c r="AX186" s="13" t="s">
        <v>79</v>
      </c>
      <c r="AY186" s="246" t="s">
        <v>140</v>
      </c>
    </row>
    <row r="187" s="14" customFormat="1">
      <c r="A187" s="14"/>
      <c r="B187" s="247"/>
      <c r="C187" s="248"/>
      <c r="D187" s="238" t="s">
        <v>151</v>
      </c>
      <c r="E187" s="249" t="s">
        <v>1</v>
      </c>
      <c r="F187" s="250" t="s">
        <v>749</v>
      </c>
      <c r="G187" s="248"/>
      <c r="H187" s="251">
        <v>412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151</v>
      </c>
      <c r="AU187" s="257" t="s">
        <v>89</v>
      </c>
      <c r="AV187" s="14" t="s">
        <v>89</v>
      </c>
      <c r="AW187" s="14" t="s">
        <v>36</v>
      </c>
      <c r="AX187" s="14" t="s">
        <v>79</v>
      </c>
      <c r="AY187" s="257" t="s">
        <v>140</v>
      </c>
    </row>
    <row r="188" s="14" customFormat="1">
      <c r="A188" s="14"/>
      <c r="B188" s="247"/>
      <c r="C188" s="248"/>
      <c r="D188" s="238" t="s">
        <v>151</v>
      </c>
      <c r="E188" s="249" t="s">
        <v>1</v>
      </c>
      <c r="F188" s="250" t="s">
        <v>750</v>
      </c>
      <c r="G188" s="248"/>
      <c r="H188" s="251">
        <v>18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151</v>
      </c>
      <c r="AU188" s="257" t="s">
        <v>89</v>
      </c>
      <c r="AV188" s="14" t="s">
        <v>89</v>
      </c>
      <c r="AW188" s="14" t="s">
        <v>36</v>
      </c>
      <c r="AX188" s="14" t="s">
        <v>79</v>
      </c>
      <c r="AY188" s="257" t="s">
        <v>140</v>
      </c>
    </row>
    <row r="189" s="14" customFormat="1">
      <c r="A189" s="14"/>
      <c r="B189" s="247"/>
      <c r="C189" s="248"/>
      <c r="D189" s="238" t="s">
        <v>151</v>
      </c>
      <c r="E189" s="249" t="s">
        <v>1</v>
      </c>
      <c r="F189" s="250" t="s">
        <v>751</v>
      </c>
      <c r="G189" s="248"/>
      <c r="H189" s="251">
        <v>35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151</v>
      </c>
      <c r="AU189" s="257" t="s">
        <v>89</v>
      </c>
      <c r="AV189" s="14" t="s">
        <v>89</v>
      </c>
      <c r="AW189" s="14" t="s">
        <v>36</v>
      </c>
      <c r="AX189" s="14" t="s">
        <v>79</v>
      </c>
      <c r="AY189" s="257" t="s">
        <v>140</v>
      </c>
    </row>
    <row r="190" s="14" customFormat="1">
      <c r="A190" s="14"/>
      <c r="B190" s="247"/>
      <c r="C190" s="248"/>
      <c r="D190" s="238" t="s">
        <v>151</v>
      </c>
      <c r="E190" s="249" t="s">
        <v>1</v>
      </c>
      <c r="F190" s="250" t="s">
        <v>752</v>
      </c>
      <c r="G190" s="248"/>
      <c r="H190" s="251">
        <v>13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151</v>
      </c>
      <c r="AU190" s="257" t="s">
        <v>89</v>
      </c>
      <c r="AV190" s="14" t="s">
        <v>89</v>
      </c>
      <c r="AW190" s="14" t="s">
        <v>36</v>
      </c>
      <c r="AX190" s="14" t="s">
        <v>79</v>
      </c>
      <c r="AY190" s="257" t="s">
        <v>140</v>
      </c>
    </row>
    <row r="191" s="14" customFormat="1">
      <c r="A191" s="14"/>
      <c r="B191" s="247"/>
      <c r="C191" s="248"/>
      <c r="D191" s="238" t="s">
        <v>151</v>
      </c>
      <c r="E191" s="249" t="s">
        <v>1</v>
      </c>
      <c r="F191" s="250" t="s">
        <v>753</v>
      </c>
      <c r="G191" s="248"/>
      <c r="H191" s="251">
        <v>201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151</v>
      </c>
      <c r="AU191" s="257" t="s">
        <v>89</v>
      </c>
      <c r="AV191" s="14" t="s">
        <v>89</v>
      </c>
      <c r="AW191" s="14" t="s">
        <v>36</v>
      </c>
      <c r="AX191" s="14" t="s">
        <v>79</v>
      </c>
      <c r="AY191" s="257" t="s">
        <v>140</v>
      </c>
    </row>
    <row r="192" s="15" customFormat="1">
      <c r="A192" s="15"/>
      <c r="B192" s="258"/>
      <c r="C192" s="259"/>
      <c r="D192" s="238" t="s">
        <v>151</v>
      </c>
      <c r="E192" s="260" t="s">
        <v>1</v>
      </c>
      <c r="F192" s="261" t="s">
        <v>155</v>
      </c>
      <c r="G192" s="259"/>
      <c r="H192" s="262">
        <v>679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8" t="s">
        <v>151</v>
      </c>
      <c r="AU192" s="268" t="s">
        <v>89</v>
      </c>
      <c r="AV192" s="15" t="s">
        <v>147</v>
      </c>
      <c r="AW192" s="15" t="s">
        <v>36</v>
      </c>
      <c r="AX192" s="15" t="s">
        <v>87</v>
      </c>
      <c r="AY192" s="268" t="s">
        <v>140</v>
      </c>
    </row>
    <row r="193" s="2" customFormat="1" ht="24.15" customHeight="1">
      <c r="A193" s="38"/>
      <c r="B193" s="39"/>
      <c r="C193" s="218" t="s">
        <v>214</v>
      </c>
      <c r="D193" s="218" t="s">
        <v>142</v>
      </c>
      <c r="E193" s="219" t="s">
        <v>233</v>
      </c>
      <c r="F193" s="220" t="s">
        <v>234</v>
      </c>
      <c r="G193" s="221" t="s">
        <v>145</v>
      </c>
      <c r="H193" s="222">
        <v>21</v>
      </c>
      <c r="I193" s="223"/>
      <c r="J193" s="224">
        <f>ROUND(I193*H193,2)</f>
        <v>0</v>
      </c>
      <c r="K193" s="220" t="s">
        <v>146</v>
      </c>
      <c r="L193" s="44"/>
      <c r="M193" s="225" t="s">
        <v>1</v>
      </c>
      <c r="N193" s="226" t="s">
        <v>44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147</v>
      </c>
      <c r="AT193" s="229" t="s">
        <v>142</v>
      </c>
      <c r="AU193" s="229" t="s">
        <v>89</v>
      </c>
      <c r="AY193" s="17" t="s">
        <v>140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87</v>
      </c>
      <c r="BK193" s="230">
        <f>ROUND(I193*H193,2)</f>
        <v>0</v>
      </c>
      <c r="BL193" s="17" t="s">
        <v>147</v>
      </c>
      <c r="BM193" s="229" t="s">
        <v>754</v>
      </c>
    </row>
    <row r="194" s="2" customFormat="1">
      <c r="A194" s="38"/>
      <c r="B194" s="39"/>
      <c r="C194" s="40"/>
      <c r="D194" s="231" t="s">
        <v>149</v>
      </c>
      <c r="E194" s="40"/>
      <c r="F194" s="232" t="s">
        <v>236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149</v>
      </c>
      <c r="AU194" s="17" t="s">
        <v>89</v>
      </c>
    </row>
    <row r="195" s="13" customFormat="1">
      <c r="A195" s="13"/>
      <c r="B195" s="236"/>
      <c r="C195" s="237"/>
      <c r="D195" s="238" t="s">
        <v>151</v>
      </c>
      <c r="E195" s="239" t="s">
        <v>1</v>
      </c>
      <c r="F195" s="240" t="s">
        <v>152</v>
      </c>
      <c r="G195" s="237"/>
      <c r="H195" s="239" t="s">
        <v>1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151</v>
      </c>
      <c r="AU195" s="246" t="s">
        <v>89</v>
      </c>
      <c r="AV195" s="13" t="s">
        <v>87</v>
      </c>
      <c r="AW195" s="13" t="s">
        <v>36</v>
      </c>
      <c r="AX195" s="13" t="s">
        <v>79</v>
      </c>
      <c r="AY195" s="246" t="s">
        <v>140</v>
      </c>
    </row>
    <row r="196" s="14" customFormat="1">
      <c r="A196" s="14"/>
      <c r="B196" s="247"/>
      <c r="C196" s="248"/>
      <c r="D196" s="238" t="s">
        <v>151</v>
      </c>
      <c r="E196" s="249" t="s">
        <v>1</v>
      </c>
      <c r="F196" s="250" t="s">
        <v>755</v>
      </c>
      <c r="G196" s="248"/>
      <c r="H196" s="251">
        <v>21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151</v>
      </c>
      <c r="AU196" s="257" t="s">
        <v>89</v>
      </c>
      <c r="AV196" s="14" t="s">
        <v>89</v>
      </c>
      <c r="AW196" s="14" t="s">
        <v>36</v>
      </c>
      <c r="AX196" s="14" t="s">
        <v>87</v>
      </c>
      <c r="AY196" s="257" t="s">
        <v>140</v>
      </c>
    </row>
    <row r="197" s="2" customFormat="1" ht="16.5" customHeight="1">
      <c r="A197" s="38"/>
      <c r="B197" s="39"/>
      <c r="C197" s="269" t="s">
        <v>222</v>
      </c>
      <c r="D197" s="269" t="s">
        <v>239</v>
      </c>
      <c r="E197" s="270" t="s">
        <v>516</v>
      </c>
      <c r="F197" s="271" t="s">
        <v>241</v>
      </c>
      <c r="G197" s="272" t="s">
        <v>242</v>
      </c>
      <c r="H197" s="273">
        <v>42</v>
      </c>
      <c r="I197" s="274"/>
      <c r="J197" s="275">
        <f>ROUND(I197*H197,2)</f>
        <v>0</v>
      </c>
      <c r="K197" s="271" t="s">
        <v>146</v>
      </c>
      <c r="L197" s="276"/>
      <c r="M197" s="277" t="s">
        <v>1</v>
      </c>
      <c r="N197" s="278" t="s">
        <v>44</v>
      </c>
      <c r="O197" s="91"/>
      <c r="P197" s="227">
        <f>O197*H197</f>
        <v>0</v>
      </c>
      <c r="Q197" s="227">
        <v>1</v>
      </c>
      <c r="R197" s="227">
        <f>Q197*H197</f>
        <v>42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208</v>
      </c>
      <c r="AT197" s="229" t="s">
        <v>239</v>
      </c>
      <c r="AU197" s="229" t="s">
        <v>89</v>
      </c>
      <c r="AY197" s="17" t="s">
        <v>140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87</v>
      </c>
      <c r="BK197" s="230">
        <f>ROUND(I197*H197,2)</f>
        <v>0</v>
      </c>
      <c r="BL197" s="17" t="s">
        <v>147</v>
      </c>
      <c r="BM197" s="229" t="s">
        <v>756</v>
      </c>
    </row>
    <row r="198" s="14" customFormat="1">
      <c r="A198" s="14"/>
      <c r="B198" s="247"/>
      <c r="C198" s="248"/>
      <c r="D198" s="238" t="s">
        <v>151</v>
      </c>
      <c r="E198" s="248"/>
      <c r="F198" s="250" t="s">
        <v>757</v>
      </c>
      <c r="G198" s="248"/>
      <c r="H198" s="251">
        <v>42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151</v>
      </c>
      <c r="AU198" s="257" t="s">
        <v>89</v>
      </c>
      <c r="AV198" s="14" t="s">
        <v>89</v>
      </c>
      <c r="AW198" s="14" t="s">
        <v>4</v>
      </c>
      <c r="AX198" s="14" t="s">
        <v>87</v>
      </c>
      <c r="AY198" s="257" t="s">
        <v>140</v>
      </c>
    </row>
    <row r="199" s="2" customFormat="1" ht="33" customHeight="1">
      <c r="A199" s="38"/>
      <c r="B199" s="39"/>
      <c r="C199" s="218" t="s">
        <v>232</v>
      </c>
      <c r="D199" s="218" t="s">
        <v>142</v>
      </c>
      <c r="E199" s="219" t="s">
        <v>246</v>
      </c>
      <c r="F199" s="220" t="s">
        <v>247</v>
      </c>
      <c r="G199" s="221" t="s">
        <v>158</v>
      </c>
      <c r="H199" s="222">
        <v>840</v>
      </c>
      <c r="I199" s="223"/>
      <c r="J199" s="224">
        <f>ROUND(I199*H199,2)</f>
        <v>0</v>
      </c>
      <c r="K199" s="220" t="s">
        <v>146</v>
      </c>
      <c r="L199" s="44"/>
      <c r="M199" s="225" t="s">
        <v>1</v>
      </c>
      <c r="N199" s="226" t="s">
        <v>44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147</v>
      </c>
      <c r="AT199" s="229" t="s">
        <v>142</v>
      </c>
      <c r="AU199" s="229" t="s">
        <v>89</v>
      </c>
      <c r="AY199" s="17" t="s">
        <v>140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87</v>
      </c>
      <c r="BK199" s="230">
        <f>ROUND(I199*H199,2)</f>
        <v>0</v>
      </c>
      <c r="BL199" s="17" t="s">
        <v>147</v>
      </c>
      <c r="BM199" s="229" t="s">
        <v>758</v>
      </c>
    </row>
    <row r="200" s="2" customFormat="1">
      <c r="A200" s="38"/>
      <c r="B200" s="39"/>
      <c r="C200" s="40"/>
      <c r="D200" s="231" t="s">
        <v>149</v>
      </c>
      <c r="E200" s="40"/>
      <c r="F200" s="232" t="s">
        <v>249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149</v>
      </c>
      <c r="AU200" s="17" t="s">
        <v>89</v>
      </c>
    </row>
    <row r="201" s="13" customFormat="1">
      <c r="A201" s="13"/>
      <c r="B201" s="236"/>
      <c r="C201" s="237"/>
      <c r="D201" s="238" t="s">
        <v>151</v>
      </c>
      <c r="E201" s="239" t="s">
        <v>1</v>
      </c>
      <c r="F201" s="240" t="s">
        <v>152</v>
      </c>
      <c r="G201" s="237"/>
      <c r="H201" s="239" t="s">
        <v>1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151</v>
      </c>
      <c r="AU201" s="246" t="s">
        <v>89</v>
      </c>
      <c r="AV201" s="13" t="s">
        <v>87</v>
      </c>
      <c r="AW201" s="13" t="s">
        <v>36</v>
      </c>
      <c r="AX201" s="13" t="s">
        <v>79</v>
      </c>
      <c r="AY201" s="246" t="s">
        <v>140</v>
      </c>
    </row>
    <row r="202" s="14" customFormat="1">
      <c r="A202" s="14"/>
      <c r="B202" s="247"/>
      <c r="C202" s="248"/>
      <c r="D202" s="238" t="s">
        <v>151</v>
      </c>
      <c r="E202" s="249" t="s">
        <v>1</v>
      </c>
      <c r="F202" s="250" t="s">
        <v>759</v>
      </c>
      <c r="G202" s="248"/>
      <c r="H202" s="251">
        <v>840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151</v>
      </c>
      <c r="AU202" s="257" t="s">
        <v>89</v>
      </c>
      <c r="AV202" s="14" t="s">
        <v>89</v>
      </c>
      <c r="AW202" s="14" t="s">
        <v>36</v>
      </c>
      <c r="AX202" s="14" t="s">
        <v>87</v>
      </c>
      <c r="AY202" s="257" t="s">
        <v>140</v>
      </c>
    </row>
    <row r="203" s="2" customFormat="1" ht="33" customHeight="1">
      <c r="A203" s="38"/>
      <c r="B203" s="39"/>
      <c r="C203" s="218" t="s">
        <v>238</v>
      </c>
      <c r="D203" s="218" t="s">
        <v>142</v>
      </c>
      <c r="E203" s="219" t="s">
        <v>252</v>
      </c>
      <c r="F203" s="220" t="s">
        <v>253</v>
      </c>
      <c r="G203" s="221" t="s">
        <v>158</v>
      </c>
      <c r="H203" s="222">
        <v>2147</v>
      </c>
      <c r="I203" s="223"/>
      <c r="J203" s="224">
        <f>ROUND(I203*H203,2)</f>
        <v>0</v>
      </c>
      <c r="K203" s="220" t="s">
        <v>146</v>
      </c>
      <c r="L203" s="44"/>
      <c r="M203" s="225" t="s">
        <v>1</v>
      </c>
      <c r="N203" s="226" t="s">
        <v>44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147</v>
      </c>
      <c r="AT203" s="229" t="s">
        <v>142</v>
      </c>
      <c r="AU203" s="229" t="s">
        <v>89</v>
      </c>
      <c r="AY203" s="17" t="s">
        <v>140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87</v>
      </c>
      <c r="BK203" s="230">
        <f>ROUND(I203*H203,2)</f>
        <v>0</v>
      </c>
      <c r="BL203" s="17" t="s">
        <v>147</v>
      </c>
      <c r="BM203" s="229" t="s">
        <v>760</v>
      </c>
    </row>
    <row r="204" s="2" customFormat="1">
      <c r="A204" s="38"/>
      <c r="B204" s="39"/>
      <c r="C204" s="40"/>
      <c r="D204" s="231" t="s">
        <v>149</v>
      </c>
      <c r="E204" s="40"/>
      <c r="F204" s="232" t="s">
        <v>255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149</v>
      </c>
      <c r="AU204" s="17" t="s">
        <v>89</v>
      </c>
    </row>
    <row r="205" s="13" customFormat="1">
      <c r="A205" s="13"/>
      <c r="B205" s="236"/>
      <c r="C205" s="237"/>
      <c r="D205" s="238" t="s">
        <v>151</v>
      </c>
      <c r="E205" s="239" t="s">
        <v>1</v>
      </c>
      <c r="F205" s="240" t="s">
        <v>152</v>
      </c>
      <c r="G205" s="237"/>
      <c r="H205" s="239" t="s">
        <v>1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151</v>
      </c>
      <c r="AU205" s="246" t="s">
        <v>89</v>
      </c>
      <c r="AV205" s="13" t="s">
        <v>87</v>
      </c>
      <c r="AW205" s="13" t="s">
        <v>36</v>
      </c>
      <c r="AX205" s="13" t="s">
        <v>79</v>
      </c>
      <c r="AY205" s="246" t="s">
        <v>140</v>
      </c>
    </row>
    <row r="206" s="14" customFormat="1">
      <c r="A206" s="14"/>
      <c r="B206" s="247"/>
      <c r="C206" s="248"/>
      <c r="D206" s="238" t="s">
        <v>151</v>
      </c>
      <c r="E206" s="249" t="s">
        <v>1</v>
      </c>
      <c r="F206" s="250" t="s">
        <v>761</v>
      </c>
      <c r="G206" s="248"/>
      <c r="H206" s="251">
        <v>1730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151</v>
      </c>
      <c r="AU206" s="257" t="s">
        <v>89</v>
      </c>
      <c r="AV206" s="14" t="s">
        <v>89</v>
      </c>
      <c r="AW206" s="14" t="s">
        <v>36</v>
      </c>
      <c r="AX206" s="14" t="s">
        <v>79</v>
      </c>
      <c r="AY206" s="257" t="s">
        <v>140</v>
      </c>
    </row>
    <row r="207" s="14" customFormat="1">
      <c r="A207" s="14"/>
      <c r="B207" s="247"/>
      <c r="C207" s="248"/>
      <c r="D207" s="238" t="s">
        <v>151</v>
      </c>
      <c r="E207" s="249" t="s">
        <v>1</v>
      </c>
      <c r="F207" s="250" t="s">
        <v>762</v>
      </c>
      <c r="G207" s="248"/>
      <c r="H207" s="251">
        <v>97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151</v>
      </c>
      <c r="AU207" s="257" t="s">
        <v>89</v>
      </c>
      <c r="AV207" s="14" t="s">
        <v>89</v>
      </c>
      <c r="AW207" s="14" t="s">
        <v>36</v>
      </c>
      <c r="AX207" s="14" t="s">
        <v>79</v>
      </c>
      <c r="AY207" s="257" t="s">
        <v>140</v>
      </c>
    </row>
    <row r="208" s="14" customFormat="1">
      <c r="A208" s="14"/>
      <c r="B208" s="247"/>
      <c r="C208" s="248"/>
      <c r="D208" s="238" t="s">
        <v>151</v>
      </c>
      <c r="E208" s="249" t="s">
        <v>1</v>
      </c>
      <c r="F208" s="250" t="s">
        <v>763</v>
      </c>
      <c r="G208" s="248"/>
      <c r="H208" s="251">
        <v>320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151</v>
      </c>
      <c r="AU208" s="257" t="s">
        <v>89</v>
      </c>
      <c r="AV208" s="14" t="s">
        <v>89</v>
      </c>
      <c r="AW208" s="14" t="s">
        <v>36</v>
      </c>
      <c r="AX208" s="14" t="s">
        <v>79</v>
      </c>
      <c r="AY208" s="257" t="s">
        <v>140</v>
      </c>
    </row>
    <row r="209" s="15" customFormat="1">
      <c r="A209" s="15"/>
      <c r="B209" s="258"/>
      <c r="C209" s="259"/>
      <c r="D209" s="238" t="s">
        <v>151</v>
      </c>
      <c r="E209" s="260" t="s">
        <v>1</v>
      </c>
      <c r="F209" s="261" t="s">
        <v>155</v>
      </c>
      <c r="G209" s="259"/>
      <c r="H209" s="262">
        <v>2147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151</v>
      </c>
      <c r="AU209" s="268" t="s">
        <v>89</v>
      </c>
      <c r="AV209" s="15" t="s">
        <v>147</v>
      </c>
      <c r="AW209" s="15" t="s">
        <v>36</v>
      </c>
      <c r="AX209" s="15" t="s">
        <v>87</v>
      </c>
      <c r="AY209" s="268" t="s">
        <v>140</v>
      </c>
    </row>
    <row r="210" s="2" customFormat="1" ht="24.15" customHeight="1">
      <c r="A210" s="38"/>
      <c r="B210" s="39"/>
      <c r="C210" s="218" t="s">
        <v>245</v>
      </c>
      <c r="D210" s="218" t="s">
        <v>142</v>
      </c>
      <c r="E210" s="219" t="s">
        <v>258</v>
      </c>
      <c r="F210" s="220" t="s">
        <v>259</v>
      </c>
      <c r="G210" s="221" t="s">
        <v>158</v>
      </c>
      <c r="H210" s="222">
        <v>6654</v>
      </c>
      <c r="I210" s="223"/>
      <c r="J210" s="224">
        <f>ROUND(I210*H210,2)</f>
        <v>0</v>
      </c>
      <c r="K210" s="220" t="s">
        <v>146</v>
      </c>
      <c r="L210" s="44"/>
      <c r="M210" s="225" t="s">
        <v>1</v>
      </c>
      <c r="N210" s="226" t="s">
        <v>44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147</v>
      </c>
      <c r="AT210" s="229" t="s">
        <v>142</v>
      </c>
      <c r="AU210" s="229" t="s">
        <v>89</v>
      </c>
      <c r="AY210" s="17" t="s">
        <v>140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87</v>
      </c>
      <c r="BK210" s="230">
        <f>ROUND(I210*H210,2)</f>
        <v>0</v>
      </c>
      <c r="BL210" s="17" t="s">
        <v>147</v>
      </c>
      <c r="BM210" s="229" t="s">
        <v>764</v>
      </c>
    </row>
    <row r="211" s="2" customFormat="1">
      <c r="A211" s="38"/>
      <c r="B211" s="39"/>
      <c r="C211" s="40"/>
      <c r="D211" s="231" t="s">
        <v>149</v>
      </c>
      <c r="E211" s="40"/>
      <c r="F211" s="232" t="s">
        <v>261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149</v>
      </c>
      <c r="AU211" s="17" t="s">
        <v>89</v>
      </c>
    </row>
    <row r="212" s="13" customFormat="1">
      <c r="A212" s="13"/>
      <c r="B212" s="236"/>
      <c r="C212" s="237"/>
      <c r="D212" s="238" t="s">
        <v>151</v>
      </c>
      <c r="E212" s="239" t="s">
        <v>1</v>
      </c>
      <c r="F212" s="240" t="s">
        <v>152</v>
      </c>
      <c r="G212" s="237"/>
      <c r="H212" s="239" t="s">
        <v>1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151</v>
      </c>
      <c r="AU212" s="246" t="s">
        <v>89</v>
      </c>
      <c r="AV212" s="13" t="s">
        <v>87</v>
      </c>
      <c r="AW212" s="13" t="s">
        <v>36</v>
      </c>
      <c r="AX212" s="13" t="s">
        <v>79</v>
      </c>
      <c r="AY212" s="246" t="s">
        <v>140</v>
      </c>
    </row>
    <row r="213" s="13" customFormat="1">
      <c r="A213" s="13"/>
      <c r="B213" s="236"/>
      <c r="C213" s="237"/>
      <c r="D213" s="238" t="s">
        <v>151</v>
      </c>
      <c r="E213" s="239" t="s">
        <v>1</v>
      </c>
      <c r="F213" s="240" t="s">
        <v>262</v>
      </c>
      <c r="G213" s="237"/>
      <c r="H213" s="239" t="s">
        <v>1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151</v>
      </c>
      <c r="AU213" s="246" t="s">
        <v>89</v>
      </c>
      <c r="AV213" s="13" t="s">
        <v>87</v>
      </c>
      <c r="AW213" s="13" t="s">
        <v>36</v>
      </c>
      <c r="AX213" s="13" t="s">
        <v>79</v>
      </c>
      <c r="AY213" s="246" t="s">
        <v>140</v>
      </c>
    </row>
    <row r="214" s="14" customFormat="1">
      <c r="A214" s="14"/>
      <c r="B214" s="247"/>
      <c r="C214" s="248"/>
      <c r="D214" s="238" t="s">
        <v>151</v>
      </c>
      <c r="E214" s="249" t="s">
        <v>1</v>
      </c>
      <c r="F214" s="250" t="s">
        <v>765</v>
      </c>
      <c r="G214" s="248"/>
      <c r="H214" s="251">
        <v>6557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151</v>
      </c>
      <c r="AU214" s="257" t="s">
        <v>89</v>
      </c>
      <c r="AV214" s="14" t="s">
        <v>89</v>
      </c>
      <c r="AW214" s="14" t="s">
        <v>36</v>
      </c>
      <c r="AX214" s="14" t="s">
        <v>79</v>
      </c>
      <c r="AY214" s="257" t="s">
        <v>140</v>
      </c>
    </row>
    <row r="215" s="14" customFormat="1">
      <c r="A215" s="14"/>
      <c r="B215" s="247"/>
      <c r="C215" s="248"/>
      <c r="D215" s="238" t="s">
        <v>151</v>
      </c>
      <c r="E215" s="249" t="s">
        <v>1</v>
      </c>
      <c r="F215" s="250" t="s">
        <v>766</v>
      </c>
      <c r="G215" s="248"/>
      <c r="H215" s="251">
        <v>97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151</v>
      </c>
      <c r="AU215" s="257" t="s">
        <v>89</v>
      </c>
      <c r="AV215" s="14" t="s">
        <v>89</v>
      </c>
      <c r="AW215" s="14" t="s">
        <v>36</v>
      </c>
      <c r="AX215" s="14" t="s">
        <v>79</v>
      </c>
      <c r="AY215" s="257" t="s">
        <v>140</v>
      </c>
    </row>
    <row r="216" s="15" customFormat="1">
      <c r="A216" s="15"/>
      <c r="B216" s="258"/>
      <c r="C216" s="259"/>
      <c r="D216" s="238" t="s">
        <v>151</v>
      </c>
      <c r="E216" s="260" t="s">
        <v>1</v>
      </c>
      <c r="F216" s="261" t="s">
        <v>155</v>
      </c>
      <c r="G216" s="259"/>
      <c r="H216" s="262">
        <v>6654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151</v>
      </c>
      <c r="AU216" s="268" t="s">
        <v>89</v>
      </c>
      <c r="AV216" s="15" t="s">
        <v>147</v>
      </c>
      <c r="AW216" s="15" t="s">
        <v>36</v>
      </c>
      <c r="AX216" s="15" t="s">
        <v>87</v>
      </c>
      <c r="AY216" s="268" t="s">
        <v>140</v>
      </c>
    </row>
    <row r="217" s="2" customFormat="1" ht="16.5" customHeight="1">
      <c r="A217" s="38"/>
      <c r="B217" s="39"/>
      <c r="C217" s="269" t="s">
        <v>251</v>
      </c>
      <c r="D217" s="269" t="s">
        <v>239</v>
      </c>
      <c r="E217" s="270" t="s">
        <v>266</v>
      </c>
      <c r="F217" s="271" t="s">
        <v>267</v>
      </c>
      <c r="G217" s="272" t="s">
        <v>268</v>
      </c>
      <c r="H217" s="273">
        <v>99.810000000000002</v>
      </c>
      <c r="I217" s="274"/>
      <c r="J217" s="275">
        <f>ROUND(I217*H217,2)</f>
        <v>0</v>
      </c>
      <c r="K217" s="271" t="s">
        <v>1</v>
      </c>
      <c r="L217" s="276"/>
      <c r="M217" s="277" t="s">
        <v>1</v>
      </c>
      <c r="N217" s="278" t="s">
        <v>44</v>
      </c>
      <c r="O217" s="91"/>
      <c r="P217" s="227">
        <f>O217*H217</f>
        <v>0</v>
      </c>
      <c r="Q217" s="227">
        <v>0.001</v>
      </c>
      <c r="R217" s="227">
        <f>Q217*H217</f>
        <v>0.09981000000000001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208</v>
      </c>
      <c r="AT217" s="229" t="s">
        <v>239</v>
      </c>
      <c r="AU217" s="229" t="s">
        <v>89</v>
      </c>
      <c r="AY217" s="17" t="s">
        <v>140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87</v>
      </c>
      <c r="BK217" s="230">
        <f>ROUND(I217*H217,2)</f>
        <v>0</v>
      </c>
      <c r="BL217" s="17" t="s">
        <v>147</v>
      </c>
      <c r="BM217" s="229" t="s">
        <v>767</v>
      </c>
    </row>
    <row r="218" s="14" customFormat="1">
      <c r="A218" s="14"/>
      <c r="B218" s="247"/>
      <c r="C218" s="248"/>
      <c r="D218" s="238" t="s">
        <v>151</v>
      </c>
      <c r="E218" s="248"/>
      <c r="F218" s="250" t="s">
        <v>768</v>
      </c>
      <c r="G218" s="248"/>
      <c r="H218" s="251">
        <v>99.810000000000002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151</v>
      </c>
      <c r="AU218" s="257" t="s">
        <v>89</v>
      </c>
      <c r="AV218" s="14" t="s">
        <v>89</v>
      </c>
      <c r="AW218" s="14" t="s">
        <v>4</v>
      </c>
      <c r="AX218" s="14" t="s">
        <v>87</v>
      </c>
      <c r="AY218" s="257" t="s">
        <v>140</v>
      </c>
    </row>
    <row r="219" s="2" customFormat="1" ht="24.15" customHeight="1">
      <c r="A219" s="38"/>
      <c r="B219" s="39"/>
      <c r="C219" s="218" t="s">
        <v>8</v>
      </c>
      <c r="D219" s="218" t="s">
        <v>142</v>
      </c>
      <c r="E219" s="219" t="s">
        <v>769</v>
      </c>
      <c r="F219" s="220" t="s">
        <v>770</v>
      </c>
      <c r="G219" s="221" t="s">
        <v>158</v>
      </c>
      <c r="H219" s="222">
        <v>146</v>
      </c>
      <c r="I219" s="223"/>
      <c r="J219" s="224">
        <f>ROUND(I219*H219,2)</f>
        <v>0</v>
      </c>
      <c r="K219" s="220" t="s">
        <v>146</v>
      </c>
      <c r="L219" s="44"/>
      <c r="M219" s="225" t="s">
        <v>1</v>
      </c>
      <c r="N219" s="226" t="s">
        <v>44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147</v>
      </c>
      <c r="AT219" s="229" t="s">
        <v>142</v>
      </c>
      <c r="AU219" s="229" t="s">
        <v>89</v>
      </c>
      <c r="AY219" s="17" t="s">
        <v>140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87</v>
      </c>
      <c r="BK219" s="230">
        <f>ROUND(I219*H219,2)</f>
        <v>0</v>
      </c>
      <c r="BL219" s="17" t="s">
        <v>147</v>
      </c>
      <c r="BM219" s="229" t="s">
        <v>771</v>
      </c>
    </row>
    <row r="220" s="2" customFormat="1">
      <c r="A220" s="38"/>
      <c r="B220" s="39"/>
      <c r="C220" s="40"/>
      <c r="D220" s="231" t="s">
        <v>149</v>
      </c>
      <c r="E220" s="40"/>
      <c r="F220" s="232" t="s">
        <v>772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149</v>
      </c>
      <c r="AU220" s="17" t="s">
        <v>89</v>
      </c>
    </row>
    <row r="221" s="13" customFormat="1">
      <c r="A221" s="13"/>
      <c r="B221" s="236"/>
      <c r="C221" s="237"/>
      <c r="D221" s="238" t="s">
        <v>151</v>
      </c>
      <c r="E221" s="239" t="s">
        <v>1</v>
      </c>
      <c r="F221" s="240" t="s">
        <v>152</v>
      </c>
      <c r="G221" s="237"/>
      <c r="H221" s="239" t="s">
        <v>1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151</v>
      </c>
      <c r="AU221" s="246" t="s">
        <v>89</v>
      </c>
      <c r="AV221" s="13" t="s">
        <v>87</v>
      </c>
      <c r="AW221" s="13" t="s">
        <v>36</v>
      </c>
      <c r="AX221" s="13" t="s">
        <v>79</v>
      </c>
      <c r="AY221" s="246" t="s">
        <v>140</v>
      </c>
    </row>
    <row r="222" s="14" customFormat="1">
      <c r="A222" s="14"/>
      <c r="B222" s="247"/>
      <c r="C222" s="248"/>
      <c r="D222" s="238" t="s">
        <v>151</v>
      </c>
      <c r="E222" s="249" t="s">
        <v>1</v>
      </c>
      <c r="F222" s="250" t="s">
        <v>773</v>
      </c>
      <c r="G222" s="248"/>
      <c r="H222" s="251">
        <v>146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151</v>
      </c>
      <c r="AU222" s="257" t="s">
        <v>89</v>
      </c>
      <c r="AV222" s="14" t="s">
        <v>89</v>
      </c>
      <c r="AW222" s="14" t="s">
        <v>36</v>
      </c>
      <c r="AX222" s="14" t="s">
        <v>87</v>
      </c>
      <c r="AY222" s="257" t="s">
        <v>140</v>
      </c>
    </row>
    <row r="223" s="2" customFormat="1" ht="16.5" customHeight="1">
      <c r="A223" s="38"/>
      <c r="B223" s="39"/>
      <c r="C223" s="269" t="s">
        <v>265</v>
      </c>
      <c r="D223" s="269" t="s">
        <v>239</v>
      </c>
      <c r="E223" s="270" t="s">
        <v>266</v>
      </c>
      <c r="F223" s="271" t="s">
        <v>267</v>
      </c>
      <c r="G223" s="272" t="s">
        <v>268</v>
      </c>
      <c r="H223" s="273">
        <v>2.1899999999999999</v>
      </c>
      <c r="I223" s="274"/>
      <c r="J223" s="275">
        <f>ROUND(I223*H223,2)</f>
        <v>0</v>
      </c>
      <c r="K223" s="271" t="s">
        <v>1</v>
      </c>
      <c r="L223" s="276"/>
      <c r="M223" s="277" t="s">
        <v>1</v>
      </c>
      <c r="N223" s="278" t="s">
        <v>44</v>
      </c>
      <c r="O223" s="91"/>
      <c r="P223" s="227">
        <f>O223*H223</f>
        <v>0</v>
      </c>
      <c r="Q223" s="227">
        <v>0.001</v>
      </c>
      <c r="R223" s="227">
        <f>Q223*H223</f>
        <v>0.0021900000000000001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208</v>
      </c>
      <c r="AT223" s="229" t="s">
        <v>239</v>
      </c>
      <c r="AU223" s="229" t="s">
        <v>89</v>
      </c>
      <c r="AY223" s="17" t="s">
        <v>140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87</v>
      </c>
      <c r="BK223" s="230">
        <f>ROUND(I223*H223,2)</f>
        <v>0</v>
      </c>
      <c r="BL223" s="17" t="s">
        <v>147</v>
      </c>
      <c r="BM223" s="229" t="s">
        <v>774</v>
      </c>
    </row>
    <row r="224" s="14" customFormat="1">
      <c r="A224" s="14"/>
      <c r="B224" s="247"/>
      <c r="C224" s="248"/>
      <c r="D224" s="238" t="s">
        <v>151</v>
      </c>
      <c r="E224" s="248"/>
      <c r="F224" s="250" t="s">
        <v>775</v>
      </c>
      <c r="G224" s="248"/>
      <c r="H224" s="251">
        <v>2.1899999999999999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151</v>
      </c>
      <c r="AU224" s="257" t="s">
        <v>89</v>
      </c>
      <c r="AV224" s="14" t="s">
        <v>89</v>
      </c>
      <c r="AW224" s="14" t="s">
        <v>4</v>
      </c>
      <c r="AX224" s="14" t="s">
        <v>87</v>
      </c>
      <c r="AY224" s="257" t="s">
        <v>140</v>
      </c>
    </row>
    <row r="225" s="2" customFormat="1" ht="24.15" customHeight="1">
      <c r="A225" s="38"/>
      <c r="B225" s="39"/>
      <c r="C225" s="218" t="s">
        <v>271</v>
      </c>
      <c r="D225" s="218" t="s">
        <v>142</v>
      </c>
      <c r="E225" s="219" t="s">
        <v>281</v>
      </c>
      <c r="F225" s="220" t="s">
        <v>282</v>
      </c>
      <c r="G225" s="221" t="s">
        <v>158</v>
      </c>
      <c r="H225" s="222">
        <v>5097.8000000000002</v>
      </c>
      <c r="I225" s="223"/>
      <c r="J225" s="224">
        <f>ROUND(I225*H225,2)</f>
        <v>0</v>
      </c>
      <c r="K225" s="220" t="s">
        <v>146</v>
      </c>
      <c r="L225" s="44"/>
      <c r="M225" s="225" t="s">
        <v>1</v>
      </c>
      <c r="N225" s="226" t="s">
        <v>44</v>
      </c>
      <c r="O225" s="9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147</v>
      </c>
      <c r="AT225" s="229" t="s">
        <v>142</v>
      </c>
      <c r="AU225" s="229" t="s">
        <v>89</v>
      </c>
      <c r="AY225" s="17" t="s">
        <v>140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87</v>
      </c>
      <c r="BK225" s="230">
        <f>ROUND(I225*H225,2)</f>
        <v>0</v>
      </c>
      <c r="BL225" s="17" t="s">
        <v>147</v>
      </c>
      <c r="BM225" s="229" t="s">
        <v>776</v>
      </c>
    </row>
    <row r="226" s="2" customFormat="1">
      <c r="A226" s="38"/>
      <c r="B226" s="39"/>
      <c r="C226" s="40"/>
      <c r="D226" s="231" t="s">
        <v>149</v>
      </c>
      <c r="E226" s="40"/>
      <c r="F226" s="232" t="s">
        <v>284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149</v>
      </c>
      <c r="AU226" s="17" t="s">
        <v>89</v>
      </c>
    </row>
    <row r="227" s="13" customFormat="1">
      <c r="A227" s="13"/>
      <c r="B227" s="236"/>
      <c r="C227" s="237"/>
      <c r="D227" s="238" t="s">
        <v>151</v>
      </c>
      <c r="E227" s="239" t="s">
        <v>1</v>
      </c>
      <c r="F227" s="240" t="s">
        <v>152</v>
      </c>
      <c r="G227" s="237"/>
      <c r="H227" s="239" t="s">
        <v>1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151</v>
      </c>
      <c r="AU227" s="246" t="s">
        <v>89</v>
      </c>
      <c r="AV227" s="13" t="s">
        <v>87</v>
      </c>
      <c r="AW227" s="13" t="s">
        <v>36</v>
      </c>
      <c r="AX227" s="13" t="s">
        <v>79</v>
      </c>
      <c r="AY227" s="246" t="s">
        <v>140</v>
      </c>
    </row>
    <row r="228" s="14" customFormat="1">
      <c r="A228" s="14"/>
      <c r="B228" s="247"/>
      <c r="C228" s="248"/>
      <c r="D228" s="238" t="s">
        <v>151</v>
      </c>
      <c r="E228" s="249" t="s">
        <v>1</v>
      </c>
      <c r="F228" s="250" t="s">
        <v>777</v>
      </c>
      <c r="G228" s="248"/>
      <c r="H228" s="251">
        <v>357.80000000000001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151</v>
      </c>
      <c r="AU228" s="257" t="s">
        <v>89</v>
      </c>
      <c r="AV228" s="14" t="s">
        <v>89</v>
      </c>
      <c r="AW228" s="14" t="s">
        <v>36</v>
      </c>
      <c r="AX228" s="14" t="s">
        <v>79</v>
      </c>
      <c r="AY228" s="257" t="s">
        <v>140</v>
      </c>
    </row>
    <row r="229" s="14" customFormat="1">
      <c r="A229" s="14"/>
      <c r="B229" s="247"/>
      <c r="C229" s="248"/>
      <c r="D229" s="238" t="s">
        <v>151</v>
      </c>
      <c r="E229" s="249" t="s">
        <v>1</v>
      </c>
      <c r="F229" s="250" t="s">
        <v>778</v>
      </c>
      <c r="G229" s="248"/>
      <c r="H229" s="251">
        <v>56.399999999999999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151</v>
      </c>
      <c r="AU229" s="257" t="s">
        <v>89</v>
      </c>
      <c r="AV229" s="14" t="s">
        <v>89</v>
      </c>
      <c r="AW229" s="14" t="s">
        <v>36</v>
      </c>
      <c r="AX229" s="14" t="s">
        <v>79</v>
      </c>
      <c r="AY229" s="257" t="s">
        <v>140</v>
      </c>
    </row>
    <row r="230" s="14" customFormat="1">
      <c r="A230" s="14"/>
      <c r="B230" s="247"/>
      <c r="C230" s="248"/>
      <c r="D230" s="238" t="s">
        <v>151</v>
      </c>
      <c r="E230" s="249" t="s">
        <v>1</v>
      </c>
      <c r="F230" s="250" t="s">
        <v>779</v>
      </c>
      <c r="G230" s="248"/>
      <c r="H230" s="251">
        <v>47.799999999999997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151</v>
      </c>
      <c r="AU230" s="257" t="s">
        <v>89</v>
      </c>
      <c r="AV230" s="14" t="s">
        <v>89</v>
      </c>
      <c r="AW230" s="14" t="s">
        <v>36</v>
      </c>
      <c r="AX230" s="14" t="s">
        <v>79</v>
      </c>
      <c r="AY230" s="257" t="s">
        <v>140</v>
      </c>
    </row>
    <row r="231" s="14" customFormat="1">
      <c r="A231" s="14"/>
      <c r="B231" s="247"/>
      <c r="C231" s="248"/>
      <c r="D231" s="238" t="s">
        <v>151</v>
      </c>
      <c r="E231" s="249" t="s">
        <v>1</v>
      </c>
      <c r="F231" s="250" t="s">
        <v>780</v>
      </c>
      <c r="G231" s="248"/>
      <c r="H231" s="251">
        <v>26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151</v>
      </c>
      <c r="AU231" s="257" t="s">
        <v>89</v>
      </c>
      <c r="AV231" s="14" t="s">
        <v>89</v>
      </c>
      <c r="AW231" s="14" t="s">
        <v>36</v>
      </c>
      <c r="AX231" s="14" t="s">
        <v>79</v>
      </c>
      <c r="AY231" s="257" t="s">
        <v>140</v>
      </c>
    </row>
    <row r="232" s="14" customFormat="1">
      <c r="A232" s="14"/>
      <c r="B232" s="247"/>
      <c r="C232" s="248"/>
      <c r="D232" s="238" t="s">
        <v>151</v>
      </c>
      <c r="E232" s="249" t="s">
        <v>1</v>
      </c>
      <c r="F232" s="250" t="s">
        <v>781</v>
      </c>
      <c r="G232" s="248"/>
      <c r="H232" s="251">
        <v>13.699999999999999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151</v>
      </c>
      <c r="AU232" s="257" t="s">
        <v>89</v>
      </c>
      <c r="AV232" s="14" t="s">
        <v>89</v>
      </c>
      <c r="AW232" s="14" t="s">
        <v>36</v>
      </c>
      <c r="AX232" s="14" t="s">
        <v>79</v>
      </c>
      <c r="AY232" s="257" t="s">
        <v>140</v>
      </c>
    </row>
    <row r="233" s="14" customFormat="1">
      <c r="A233" s="14"/>
      <c r="B233" s="247"/>
      <c r="C233" s="248"/>
      <c r="D233" s="238" t="s">
        <v>151</v>
      </c>
      <c r="E233" s="249" t="s">
        <v>1</v>
      </c>
      <c r="F233" s="250" t="s">
        <v>782</v>
      </c>
      <c r="G233" s="248"/>
      <c r="H233" s="251">
        <v>64.799999999999997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151</v>
      </c>
      <c r="AU233" s="257" t="s">
        <v>89</v>
      </c>
      <c r="AV233" s="14" t="s">
        <v>89</v>
      </c>
      <c r="AW233" s="14" t="s">
        <v>36</v>
      </c>
      <c r="AX233" s="14" t="s">
        <v>79</v>
      </c>
      <c r="AY233" s="257" t="s">
        <v>140</v>
      </c>
    </row>
    <row r="234" s="14" customFormat="1">
      <c r="A234" s="14"/>
      <c r="B234" s="247"/>
      <c r="C234" s="248"/>
      <c r="D234" s="238" t="s">
        <v>151</v>
      </c>
      <c r="E234" s="249" t="s">
        <v>1</v>
      </c>
      <c r="F234" s="250" t="s">
        <v>783</v>
      </c>
      <c r="G234" s="248"/>
      <c r="H234" s="251">
        <v>1056.8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151</v>
      </c>
      <c r="AU234" s="257" t="s">
        <v>89</v>
      </c>
      <c r="AV234" s="14" t="s">
        <v>89</v>
      </c>
      <c r="AW234" s="14" t="s">
        <v>36</v>
      </c>
      <c r="AX234" s="14" t="s">
        <v>79</v>
      </c>
      <c r="AY234" s="257" t="s">
        <v>140</v>
      </c>
    </row>
    <row r="235" s="14" customFormat="1">
      <c r="A235" s="14"/>
      <c r="B235" s="247"/>
      <c r="C235" s="248"/>
      <c r="D235" s="238" t="s">
        <v>151</v>
      </c>
      <c r="E235" s="249" t="s">
        <v>1</v>
      </c>
      <c r="F235" s="250" t="s">
        <v>784</v>
      </c>
      <c r="G235" s="248"/>
      <c r="H235" s="251">
        <v>227.5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151</v>
      </c>
      <c r="AU235" s="257" t="s">
        <v>89</v>
      </c>
      <c r="AV235" s="14" t="s">
        <v>89</v>
      </c>
      <c r="AW235" s="14" t="s">
        <v>36</v>
      </c>
      <c r="AX235" s="14" t="s">
        <v>79</v>
      </c>
      <c r="AY235" s="257" t="s">
        <v>140</v>
      </c>
    </row>
    <row r="236" s="14" customFormat="1">
      <c r="A236" s="14"/>
      <c r="B236" s="247"/>
      <c r="C236" s="248"/>
      <c r="D236" s="238" t="s">
        <v>151</v>
      </c>
      <c r="E236" s="249" t="s">
        <v>1</v>
      </c>
      <c r="F236" s="250" t="s">
        <v>785</v>
      </c>
      <c r="G236" s="248"/>
      <c r="H236" s="251">
        <v>3247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151</v>
      </c>
      <c r="AU236" s="257" t="s">
        <v>89</v>
      </c>
      <c r="AV236" s="14" t="s">
        <v>89</v>
      </c>
      <c r="AW236" s="14" t="s">
        <v>36</v>
      </c>
      <c r="AX236" s="14" t="s">
        <v>79</v>
      </c>
      <c r="AY236" s="257" t="s">
        <v>140</v>
      </c>
    </row>
    <row r="237" s="15" customFormat="1">
      <c r="A237" s="15"/>
      <c r="B237" s="258"/>
      <c r="C237" s="259"/>
      <c r="D237" s="238" t="s">
        <v>151</v>
      </c>
      <c r="E237" s="260" t="s">
        <v>1</v>
      </c>
      <c r="F237" s="261" t="s">
        <v>155</v>
      </c>
      <c r="G237" s="259"/>
      <c r="H237" s="262">
        <v>5097.8000000000002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8" t="s">
        <v>151</v>
      </c>
      <c r="AU237" s="268" t="s">
        <v>89</v>
      </c>
      <c r="AV237" s="15" t="s">
        <v>147</v>
      </c>
      <c r="AW237" s="15" t="s">
        <v>36</v>
      </c>
      <c r="AX237" s="15" t="s">
        <v>87</v>
      </c>
      <c r="AY237" s="268" t="s">
        <v>140</v>
      </c>
    </row>
    <row r="238" s="2" customFormat="1" ht="24.15" customHeight="1">
      <c r="A238" s="38"/>
      <c r="B238" s="39"/>
      <c r="C238" s="218" t="s">
        <v>277</v>
      </c>
      <c r="D238" s="218" t="s">
        <v>142</v>
      </c>
      <c r="E238" s="219" t="s">
        <v>294</v>
      </c>
      <c r="F238" s="220" t="s">
        <v>295</v>
      </c>
      <c r="G238" s="221" t="s">
        <v>158</v>
      </c>
      <c r="H238" s="222">
        <v>2170</v>
      </c>
      <c r="I238" s="223"/>
      <c r="J238" s="224">
        <f>ROUND(I238*H238,2)</f>
        <v>0</v>
      </c>
      <c r="K238" s="220" t="s">
        <v>146</v>
      </c>
      <c r="L238" s="44"/>
      <c r="M238" s="225" t="s">
        <v>1</v>
      </c>
      <c r="N238" s="226" t="s">
        <v>44</v>
      </c>
      <c r="O238" s="91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147</v>
      </c>
      <c r="AT238" s="229" t="s">
        <v>142</v>
      </c>
      <c r="AU238" s="229" t="s">
        <v>89</v>
      </c>
      <c r="AY238" s="17" t="s">
        <v>140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87</v>
      </c>
      <c r="BK238" s="230">
        <f>ROUND(I238*H238,2)</f>
        <v>0</v>
      </c>
      <c r="BL238" s="17" t="s">
        <v>147</v>
      </c>
      <c r="BM238" s="229" t="s">
        <v>786</v>
      </c>
    </row>
    <row r="239" s="2" customFormat="1">
      <c r="A239" s="38"/>
      <c r="B239" s="39"/>
      <c r="C239" s="40"/>
      <c r="D239" s="231" t="s">
        <v>149</v>
      </c>
      <c r="E239" s="40"/>
      <c r="F239" s="232" t="s">
        <v>297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149</v>
      </c>
      <c r="AU239" s="17" t="s">
        <v>89</v>
      </c>
    </row>
    <row r="240" s="13" customFormat="1">
      <c r="A240" s="13"/>
      <c r="B240" s="236"/>
      <c r="C240" s="237"/>
      <c r="D240" s="238" t="s">
        <v>151</v>
      </c>
      <c r="E240" s="239" t="s">
        <v>1</v>
      </c>
      <c r="F240" s="240" t="s">
        <v>152</v>
      </c>
      <c r="G240" s="237"/>
      <c r="H240" s="239" t="s">
        <v>1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151</v>
      </c>
      <c r="AU240" s="246" t="s">
        <v>89</v>
      </c>
      <c r="AV240" s="13" t="s">
        <v>87</v>
      </c>
      <c r="AW240" s="13" t="s">
        <v>36</v>
      </c>
      <c r="AX240" s="13" t="s">
        <v>79</v>
      </c>
      <c r="AY240" s="246" t="s">
        <v>140</v>
      </c>
    </row>
    <row r="241" s="14" customFormat="1">
      <c r="A241" s="14"/>
      <c r="B241" s="247"/>
      <c r="C241" s="248"/>
      <c r="D241" s="238" t="s">
        <v>151</v>
      </c>
      <c r="E241" s="249" t="s">
        <v>1</v>
      </c>
      <c r="F241" s="250" t="s">
        <v>761</v>
      </c>
      <c r="G241" s="248"/>
      <c r="H241" s="251">
        <v>1730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151</v>
      </c>
      <c r="AU241" s="257" t="s">
        <v>89</v>
      </c>
      <c r="AV241" s="14" t="s">
        <v>89</v>
      </c>
      <c r="AW241" s="14" t="s">
        <v>36</v>
      </c>
      <c r="AX241" s="14" t="s">
        <v>79</v>
      </c>
      <c r="AY241" s="257" t="s">
        <v>140</v>
      </c>
    </row>
    <row r="242" s="14" customFormat="1">
      <c r="A242" s="14"/>
      <c r="B242" s="247"/>
      <c r="C242" s="248"/>
      <c r="D242" s="238" t="s">
        <v>151</v>
      </c>
      <c r="E242" s="249" t="s">
        <v>1</v>
      </c>
      <c r="F242" s="250" t="s">
        <v>762</v>
      </c>
      <c r="G242" s="248"/>
      <c r="H242" s="251">
        <v>97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151</v>
      </c>
      <c r="AU242" s="257" t="s">
        <v>89</v>
      </c>
      <c r="AV242" s="14" t="s">
        <v>89</v>
      </c>
      <c r="AW242" s="14" t="s">
        <v>36</v>
      </c>
      <c r="AX242" s="14" t="s">
        <v>79</v>
      </c>
      <c r="AY242" s="257" t="s">
        <v>140</v>
      </c>
    </row>
    <row r="243" s="14" customFormat="1">
      <c r="A243" s="14"/>
      <c r="B243" s="247"/>
      <c r="C243" s="248"/>
      <c r="D243" s="238" t="s">
        <v>151</v>
      </c>
      <c r="E243" s="249" t="s">
        <v>1</v>
      </c>
      <c r="F243" s="250" t="s">
        <v>787</v>
      </c>
      <c r="G243" s="248"/>
      <c r="H243" s="251">
        <v>53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151</v>
      </c>
      <c r="AU243" s="257" t="s">
        <v>89</v>
      </c>
      <c r="AV243" s="14" t="s">
        <v>89</v>
      </c>
      <c r="AW243" s="14" t="s">
        <v>36</v>
      </c>
      <c r="AX243" s="14" t="s">
        <v>79</v>
      </c>
      <c r="AY243" s="257" t="s">
        <v>140</v>
      </c>
    </row>
    <row r="244" s="14" customFormat="1">
      <c r="A244" s="14"/>
      <c r="B244" s="247"/>
      <c r="C244" s="248"/>
      <c r="D244" s="238" t="s">
        <v>151</v>
      </c>
      <c r="E244" s="249" t="s">
        <v>1</v>
      </c>
      <c r="F244" s="250" t="s">
        <v>788</v>
      </c>
      <c r="G244" s="248"/>
      <c r="H244" s="251">
        <v>290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151</v>
      </c>
      <c r="AU244" s="257" t="s">
        <v>89</v>
      </c>
      <c r="AV244" s="14" t="s">
        <v>89</v>
      </c>
      <c r="AW244" s="14" t="s">
        <v>36</v>
      </c>
      <c r="AX244" s="14" t="s">
        <v>79</v>
      </c>
      <c r="AY244" s="257" t="s">
        <v>140</v>
      </c>
    </row>
    <row r="245" s="15" customFormat="1">
      <c r="A245" s="15"/>
      <c r="B245" s="258"/>
      <c r="C245" s="259"/>
      <c r="D245" s="238" t="s">
        <v>151</v>
      </c>
      <c r="E245" s="260" t="s">
        <v>1</v>
      </c>
      <c r="F245" s="261" t="s">
        <v>155</v>
      </c>
      <c r="G245" s="259"/>
      <c r="H245" s="262">
        <v>2170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8" t="s">
        <v>151</v>
      </c>
      <c r="AU245" s="268" t="s">
        <v>89</v>
      </c>
      <c r="AV245" s="15" t="s">
        <v>147</v>
      </c>
      <c r="AW245" s="15" t="s">
        <v>36</v>
      </c>
      <c r="AX245" s="15" t="s">
        <v>87</v>
      </c>
      <c r="AY245" s="268" t="s">
        <v>140</v>
      </c>
    </row>
    <row r="246" s="2" customFormat="1" ht="24.15" customHeight="1">
      <c r="A246" s="38"/>
      <c r="B246" s="39"/>
      <c r="C246" s="218" t="s">
        <v>280</v>
      </c>
      <c r="D246" s="218" t="s">
        <v>142</v>
      </c>
      <c r="E246" s="219" t="s">
        <v>302</v>
      </c>
      <c r="F246" s="220" t="s">
        <v>303</v>
      </c>
      <c r="G246" s="221" t="s">
        <v>158</v>
      </c>
      <c r="H246" s="222">
        <v>1463.9000000000001</v>
      </c>
      <c r="I246" s="223"/>
      <c r="J246" s="224">
        <f>ROUND(I246*H246,2)</f>
        <v>0</v>
      </c>
      <c r="K246" s="220" t="s">
        <v>146</v>
      </c>
      <c r="L246" s="44"/>
      <c r="M246" s="225" t="s">
        <v>1</v>
      </c>
      <c r="N246" s="226" t="s">
        <v>44</v>
      </c>
      <c r="O246" s="91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147</v>
      </c>
      <c r="AT246" s="229" t="s">
        <v>142</v>
      </c>
      <c r="AU246" s="229" t="s">
        <v>89</v>
      </c>
      <c r="AY246" s="17" t="s">
        <v>140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87</v>
      </c>
      <c r="BK246" s="230">
        <f>ROUND(I246*H246,2)</f>
        <v>0</v>
      </c>
      <c r="BL246" s="17" t="s">
        <v>147</v>
      </c>
      <c r="BM246" s="229" t="s">
        <v>789</v>
      </c>
    </row>
    <row r="247" s="2" customFormat="1">
      <c r="A247" s="38"/>
      <c r="B247" s="39"/>
      <c r="C247" s="40"/>
      <c r="D247" s="231" t="s">
        <v>149</v>
      </c>
      <c r="E247" s="40"/>
      <c r="F247" s="232" t="s">
        <v>305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149</v>
      </c>
      <c r="AU247" s="17" t="s">
        <v>89</v>
      </c>
    </row>
    <row r="248" s="13" customFormat="1">
      <c r="A248" s="13"/>
      <c r="B248" s="236"/>
      <c r="C248" s="237"/>
      <c r="D248" s="238" t="s">
        <v>151</v>
      </c>
      <c r="E248" s="239" t="s">
        <v>1</v>
      </c>
      <c r="F248" s="240" t="s">
        <v>152</v>
      </c>
      <c r="G248" s="237"/>
      <c r="H248" s="239" t="s">
        <v>1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151</v>
      </c>
      <c r="AU248" s="246" t="s">
        <v>89</v>
      </c>
      <c r="AV248" s="13" t="s">
        <v>87</v>
      </c>
      <c r="AW248" s="13" t="s">
        <v>36</v>
      </c>
      <c r="AX248" s="13" t="s">
        <v>79</v>
      </c>
      <c r="AY248" s="246" t="s">
        <v>140</v>
      </c>
    </row>
    <row r="249" s="14" customFormat="1">
      <c r="A249" s="14"/>
      <c r="B249" s="247"/>
      <c r="C249" s="248"/>
      <c r="D249" s="238" t="s">
        <v>151</v>
      </c>
      <c r="E249" s="249" t="s">
        <v>1</v>
      </c>
      <c r="F249" s="250" t="s">
        <v>790</v>
      </c>
      <c r="G249" s="248"/>
      <c r="H249" s="251">
        <v>218.19999999999999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151</v>
      </c>
      <c r="AU249" s="257" t="s">
        <v>89</v>
      </c>
      <c r="AV249" s="14" t="s">
        <v>89</v>
      </c>
      <c r="AW249" s="14" t="s">
        <v>36</v>
      </c>
      <c r="AX249" s="14" t="s">
        <v>79</v>
      </c>
      <c r="AY249" s="257" t="s">
        <v>140</v>
      </c>
    </row>
    <row r="250" s="14" customFormat="1">
      <c r="A250" s="14"/>
      <c r="B250" s="247"/>
      <c r="C250" s="248"/>
      <c r="D250" s="238" t="s">
        <v>151</v>
      </c>
      <c r="E250" s="249" t="s">
        <v>1</v>
      </c>
      <c r="F250" s="250" t="s">
        <v>791</v>
      </c>
      <c r="G250" s="248"/>
      <c r="H250" s="251">
        <v>239.40000000000001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151</v>
      </c>
      <c r="AU250" s="257" t="s">
        <v>89</v>
      </c>
      <c r="AV250" s="14" t="s">
        <v>89</v>
      </c>
      <c r="AW250" s="14" t="s">
        <v>36</v>
      </c>
      <c r="AX250" s="14" t="s">
        <v>79</v>
      </c>
      <c r="AY250" s="257" t="s">
        <v>140</v>
      </c>
    </row>
    <row r="251" s="14" customFormat="1">
      <c r="A251" s="14"/>
      <c r="B251" s="247"/>
      <c r="C251" s="248"/>
      <c r="D251" s="238" t="s">
        <v>151</v>
      </c>
      <c r="E251" s="249" t="s">
        <v>1</v>
      </c>
      <c r="F251" s="250" t="s">
        <v>792</v>
      </c>
      <c r="G251" s="248"/>
      <c r="H251" s="251">
        <v>129.40000000000001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151</v>
      </c>
      <c r="AU251" s="257" t="s">
        <v>89</v>
      </c>
      <c r="AV251" s="14" t="s">
        <v>89</v>
      </c>
      <c r="AW251" s="14" t="s">
        <v>36</v>
      </c>
      <c r="AX251" s="14" t="s">
        <v>79</v>
      </c>
      <c r="AY251" s="257" t="s">
        <v>140</v>
      </c>
    </row>
    <row r="252" s="14" customFormat="1">
      <c r="A252" s="14"/>
      <c r="B252" s="247"/>
      <c r="C252" s="248"/>
      <c r="D252" s="238" t="s">
        <v>151</v>
      </c>
      <c r="E252" s="249" t="s">
        <v>1</v>
      </c>
      <c r="F252" s="250" t="s">
        <v>793</v>
      </c>
      <c r="G252" s="248"/>
      <c r="H252" s="251">
        <v>67.099999999999994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151</v>
      </c>
      <c r="AU252" s="257" t="s">
        <v>89</v>
      </c>
      <c r="AV252" s="14" t="s">
        <v>89</v>
      </c>
      <c r="AW252" s="14" t="s">
        <v>36</v>
      </c>
      <c r="AX252" s="14" t="s">
        <v>79</v>
      </c>
      <c r="AY252" s="257" t="s">
        <v>140</v>
      </c>
    </row>
    <row r="253" s="14" customFormat="1">
      <c r="A253" s="14"/>
      <c r="B253" s="247"/>
      <c r="C253" s="248"/>
      <c r="D253" s="238" t="s">
        <v>151</v>
      </c>
      <c r="E253" s="249" t="s">
        <v>1</v>
      </c>
      <c r="F253" s="250" t="s">
        <v>794</v>
      </c>
      <c r="G253" s="248"/>
      <c r="H253" s="251">
        <v>100.40000000000001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151</v>
      </c>
      <c r="AU253" s="257" t="s">
        <v>89</v>
      </c>
      <c r="AV253" s="14" t="s">
        <v>89</v>
      </c>
      <c r="AW253" s="14" t="s">
        <v>36</v>
      </c>
      <c r="AX253" s="14" t="s">
        <v>79</v>
      </c>
      <c r="AY253" s="257" t="s">
        <v>140</v>
      </c>
    </row>
    <row r="254" s="14" customFormat="1">
      <c r="A254" s="14"/>
      <c r="B254" s="247"/>
      <c r="C254" s="248"/>
      <c r="D254" s="238" t="s">
        <v>151</v>
      </c>
      <c r="E254" s="249" t="s">
        <v>1</v>
      </c>
      <c r="F254" s="250" t="s">
        <v>795</v>
      </c>
      <c r="G254" s="248"/>
      <c r="H254" s="251">
        <v>54.100000000000001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151</v>
      </c>
      <c r="AU254" s="257" t="s">
        <v>89</v>
      </c>
      <c r="AV254" s="14" t="s">
        <v>89</v>
      </c>
      <c r="AW254" s="14" t="s">
        <v>36</v>
      </c>
      <c r="AX254" s="14" t="s">
        <v>79</v>
      </c>
      <c r="AY254" s="257" t="s">
        <v>140</v>
      </c>
    </row>
    <row r="255" s="14" customFormat="1">
      <c r="A255" s="14"/>
      <c r="B255" s="247"/>
      <c r="C255" s="248"/>
      <c r="D255" s="238" t="s">
        <v>151</v>
      </c>
      <c r="E255" s="249" t="s">
        <v>1</v>
      </c>
      <c r="F255" s="250" t="s">
        <v>796</v>
      </c>
      <c r="G255" s="248"/>
      <c r="H255" s="251">
        <v>97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151</v>
      </c>
      <c r="AU255" s="257" t="s">
        <v>89</v>
      </c>
      <c r="AV255" s="14" t="s">
        <v>89</v>
      </c>
      <c r="AW255" s="14" t="s">
        <v>36</v>
      </c>
      <c r="AX255" s="14" t="s">
        <v>79</v>
      </c>
      <c r="AY255" s="257" t="s">
        <v>140</v>
      </c>
    </row>
    <row r="256" s="14" customFormat="1">
      <c r="A256" s="14"/>
      <c r="B256" s="247"/>
      <c r="C256" s="248"/>
      <c r="D256" s="238" t="s">
        <v>151</v>
      </c>
      <c r="E256" s="249" t="s">
        <v>1</v>
      </c>
      <c r="F256" s="250" t="s">
        <v>797</v>
      </c>
      <c r="G256" s="248"/>
      <c r="H256" s="251">
        <v>558.29999999999995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151</v>
      </c>
      <c r="AU256" s="257" t="s">
        <v>89</v>
      </c>
      <c r="AV256" s="14" t="s">
        <v>89</v>
      </c>
      <c r="AW256" s="14" t="s">
        <v>36</v>
      </c>
      <c r="AX256" s="14" t="s">
        <v>79</v>
      </c>
      <c r="AY256" s="257" t="s">
        <v>140</v>
      </c>
    </row>
    <row r="257" s="15" customFormat="1">
      <c r="A257" s="15"/>
      <c r="B257" s="258"/>
      <c r="C257" s="259"/>
      <c r="D257" s="238" t="s">
        <v>151</v>
      </c>
      <c r="E257" s="260" t="s">
        <v>1</v>
      </c>
      <c r="F257" s="261" t="s">
        <v>155</v>
      </c>
      <c r="G257" s="259"/>
      <c r="H257" s="262">
        <v>1463.9000000000001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8" t="s">
        <v>151</v>
      </c>
      <c r="AU257" s="268" t="s">
        <v>89</v>
      </c>
      <c r="AV257" s="15" t="s">
        <v>147</v>
      </c>
      <c r="AW257" s="15" t="s">
        <v>36</v>
      </c>
      <c r="AX257" s="15" t="s">
        <v>87</v>
      </c>
      <c r="AY257" s="268" t="s">
        <v>140</v>
      </c>
    </row>
    <row r="258" s="2" customFormat="1" ht="16.5" customHeight="1">
      <c r="A258" s="38"/>
      <c r="B258" s="39"/>
      <c r="C258" s="218" t="s">
        <v>293</v>
      </c>
      <c r="D258" s="218" t="s">
        <v>142</v>
      </c>
      <c r="E258" s="219" t="s">
        <v>315</v>
      </c>
      <c r="F258" s="220" t="s">
        <v>316</v>
      </c>
      <c r="G258" s="221" t="s">
        <v>158</v>
      </c>
      <c r="H258" s="222">
        <v>413.10000000000002</v>
      </c>
      <c r="I258" s="223"/>
      <c r="J258" s="224">
        <f>ROUND(I258*H258,2)</f>
        <v>0</v>
      </c>
      <c r="K258" s="220" t="s">
        <v>146</v>
      </c>
      <c r="L258" s="44"/>
      <c r="M258" s="225" t="s">
        <v>1</v>
      </c>
      <c r="N258" s="226" t="s">
        <v>44</v>
      </c>
      <c r="O258" s="91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147</v>
      </c>
      <c r="AT258" s="229" t="s">
        <v>142</v>
      </c>
      <c r="AU258" s="229" t="s">
        <v>89</v>
      </c>
      <c r="AY258" s="17" t="s">
        <v>140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87</v>
      </c>
      <c r="BK258" s="230">
        <f>ROUND(I258*H258,2)</f>
        <v>0</v>
      </c>
      <c r="BL258" s="17" t="s">
        <v>147</v>
      </c>
      <c r="BM258" s="229" t="s">
        <v>798</v>
      </c>
    </row>
    <row r="259" s="2" customFormat="1">
      <c r="A259" s="38"/>
      <c r="B259" s="39"/>
      <c r="C259" s="40"/>
      <c r="D259" s="231" t="s">
        <v>149</v>
      </c>
      <c r="E259" s="40"/>
      <c r="F259" s="232" t="s">
        <v>318</v>
      </c>
      <c r="G259" s="40"/>
      <c r="H259" s="40"/>
      <c r="I259" s="233"/>
      <c r="J259" s="40"/>
      <c r="K259" s="40"/>
      <c r="L259" s="44"/>
      <c r="M259" s="234"/>
      <c r="N259" s="23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149</v>
      </c>
      <c r="AU259" s="17" t="s">
        <v>89</v>
      </c>
    </row>
    <row r="260" s="13" customFormat="1">
      <c r="A260" s="13"/>
      <c r="B260" s="236"/>
      <c r="C260" s="237"/>
      <c r="D260" s="238" t="s">
        <v>151</v>
      </c>
      <c r="E260" s="239" t="s">
        <v>1</v>
      </c>
      <c r="F260" s="240" t="s">
        <v>219</v>
      </c>
      <c r="G260" s="237"/>
      <c r="H260" s="239" t="s">
        <v>1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151</v>
      </c>
      <c r="AU260" s="246" t="s">
        <v>89</v>
      </c>
      <c r="AV260" s="13" t="s">
        <v>87</v>
      </c>
      <c r="AW260" s="13" t="s">
        <v>36</v>
      </c>
      <c r="AX260" s="13" t="s">
        <v>79</v>
      </c>
      <c r="AY260" s="246" t="s">
        <v>140</v>
      </c>
    </row>
    <row r="261" s="14" customFormat="1">
      <c r="A261" s="14"/>
      <c r="B261" s="247"/>
      <c r="C261" s="248"/>
      <c r="D261" s="238" t="s">
        <v>151</v>
      </c>
      <c r="E261" s="249" t="s">
        <v>1</v>
      </c>
      <c r="F261" s="250" t="s">
        <v>799</v>
      </c>
      <c r="G261" s="248"/>
      <c r="H261" s="251">
        <v>72.400000000000006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151</v>
      </c>
      <c r="AU261" s="257" t="s">
        <v>89</v>
      </c>
      <c r="AV261" s="14" t="s">
        <v>89</v>
      </c>
      <c r="AW261" s="14" t="s">
        <v>36</v>
      </c>
      <c r="AX261" s="14" t="s">
        <v>79</v>
      </c>
      <c r="AY261" s="257" t="s">
        <v>140</v>
      </c>
    </row>
    <row r="262" s="14" customFormat="1">
      <c r="A262" s="14"/>
      <c r="B262" s="247"/>
      <c r="C262" s="248"/>
      <c r="D262" s="238" t="s">
        <v>151</v>
      </c>
      <c r="E262" s="249" t="s">
        <v>1</v>
      </c>
      <c r="F262" s="250" t="s">
        <v>800</v>
      </c>
      <c r="G262" s="248"/>
      <c r="H262" s="251">
        <v>95.700000000000003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151</v>
      </c>
      <c r="AU262" s="257" t="s">
        <v>89</v>
      </c>
      <c r="AV262" s="14" t="s">
        <v>89</v>
      </c>
      <c r="AW262" s="14" t="s">
        <v>36</v>
      </c>
      <c r="AX262" s="14" t="s">
        <v>79</v>
      </c>
      <c r="AY262" s="257" t="s">
        <v>140</v>
      </c>
    </row>
    <row r="263" s="14" customFormat="1">
      <c r="A263" s="14"/>
      <c r="B263" s="247"/>
      <c r="C263" s="248"/>
      <c r="D263" s="238" t="s">
        <v>151</v>
      </c>
      <c r="E263" s="249" t="s">
        <v>1</v>
      </c>
      <c r="F263" s="250" t="s">
        <v>801</v>
      </c>
      <c r="G263" s="248"/>
      <c r="H263" s="251">
        <v>66.700000000000003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151</v>
      </c>
      <c r="AU263" s="257" t="s">
        <v>89</v>
      </c>
      <c r="AV263" s="14" t="s">
        <v>89</v>
      </c>
      <c r="AW263" s="14" t="s">
        <v>36</v>
      </c>
      <c r="AX263" s="14" t="s">
        <v>79</v>
      </c>
      <c r="AY263" s="257" t="s">
        <v>140</v>
      </c>
    </row>
    <row r="264" s="14" customFormat="1">
      <c r="A264" s="14"/>
      <c r="B264" s="247"/>
      <c r="C264" s="248"/>
      <c r="D264" s="238" t="s">
        <v>151</v>
      </c>
      <c r="E264" s="249" t="s">
        <v>1</v>
      </c>
      <c r="F264" s="250" t="s">
        <v>802</v>
      </c>
      <c r="G264" s="248"/>
      <c r="H264" s="251">
        <v>32.299999999999997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151</v>
      </c>
      <c r="AU264" s="257" t="s">
        <v>89</v>
      </c>
      <c r="AV264" s="14" t="s">
        <v>89</v>
      </c>
      <c r="AW264" s="14" t="s">
        <v>36</v>
      </c>
      <c r="AX264" s="14" t="s">
        <v>79</v>
      </c>
      <c r="AY264" s="257" t="s">
        <v>140</v>
      </c>
    </row>
    <row r="265" s="14" customFormat="1">
      <c r="A265" s="14"/>
      <c r="B265" s="247"/>
      <c r="C265" s="248"/>
      <c r="D265" s="238" t="s">
        <v>151</v>
      </c>
      <c r="E265" s="249" t="s">
        <v>1</v>
      </c>
      <c r="F265" s="250" t="s">
        <v>773</v>
      </c>
      <c r="G265" s="248"/>
      <c r="H265" s="251">
        <v>146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151</v>
      </c>
      <c r="AU265" s="257" t="s">
        <v>89</v>
      </c>
      <c r="AV265" s="14" t="s">
        <v>89</v>
      </c>
      <c r="AW265" s="14" t="s">
        <v>36</v>
      </c>
      <c r="AX265" s="14" t="s">
        <v>79</v>
      </c>
      <c r="AY265" s="257" t="s">
        <v>140</v>
      </c>
    </row>
    <row r="266" s="15" customFormat="1">
      <c r="A266" s="15"/>
      <c r="B266" s="258"/>
      <c r="C266" s="259"/>
      <c r="D266" s="238" t="s">
        <v>151</v>
      </c>
      <c r="E266" s="260" t="s">
        <v>1</v>
      </c>
      <c r="F266" s="261" t="s">
        <v>155</v>
      </c>
      <c r="G266" s="259"/>
      <c r="H266" s="262">
        <v>413.10000000000002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8" t="s">
        <v>151</v>
      </c>
      <c r="AU266" s="268" t="s">
        <v>89</v>
      </c>
      <c r="AV266" s="15" t="s">
        <v>147</v>
      </c>
      <c r="AW266" s="15" t="s">
        <v>36</v>
      </c>
      <c r="AX266" s="15" t="s">
        <v>87</v>
      </c>
      <c r="AY266" s="268" t="s">
        <v>140</v>
      </c>
    </row>
    <row r="267" s="2" customFormat="1" ht="24.15" customHeight="1">
      <c r="A267" s="38"/>
      <c r="B267" s="39"/>
      <c r="C267" s="218" t="s">
        <v>7</v>
      </c>
      <c r="D267" s="218" t="s">
        <v>142</v>
      </c>
      <c r="E267" s="219" t="s">
        <v>323</v>
      </c>
      <c r="F267" s="220" t="s">
        <v>324</v>
      </c>
      <c r="G267" s="221" t="s">
        <v>158</v>
      </c>
      <c r="H267" s="222">
        <v>146</v>
      </c>
      <c r="I267" s="223"/>
      <c r="J267" s="224">
        <f>ROUND(I267*H267,2)</f>
        <v>0</v>
      </c>
      <c r="K267" s="220" t="s">
        <v>146</v>
      </c>
      <c r="L267" s="44"/>
      <c r="M267" s="225" t="s">
        <v>1</v>
      </c>
      <c r="N267" s="226" t="s">
        <v>44</v>
      </c>
      <c r="O267" s="91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147</v>
      </c>
      <c r="AT267" s="229" t="s">
        <v>142</v>
      </c>
      <c r="AU267" s="229" t="s">
        <v>89</v>
      </c>
      <c r="AY267" s="17" t="s">
        <v>140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87</v>
      </c>
      <c r="BK267" s="230">
        <f>ROUND(I267*H267,2)</f>
        <v>0</v>
      </c>
      <c r="BL267" s="17" t="s">
        <v>147</v>
      </c>
      <c r="BM267" s="229" t="s">
        <v>803</v>
      </c>
    </row>
    <row r="268" s="2" customFormat="1">
      <c r="A268" s="38"/>
      <c r="B268" s="39"/>
      <c r="C268" s="40"/>
      <c r="D268" s="231" t="s">
        <v>149</v>
      </c>
      <c r="E268" s="40"/>
      <c r="F268" s="232" t="s">
        <v>326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149</v>
      </c>
      <c r="AU268" s="17" t="s">
        <v>89</v>
      </c>
    </row>
    <row r="269" s="13" customFormat="1">
      <c r="A269" s="13"/>
      <c r="B269" s="236"/>
      <c r="C269" s="237"/>
      <c r="D269" s="238" t="s">
        <v>151</v>
      </c>
      <c r="E269" s="239" t="s">
        <v>1</v>
      </c>
      <c r="F269" s="240" t="s">
        <v>152</v>
      </c>
      <c r="G269" s="237"/>
      <c r="H269" s="239" t="s">
        <v>1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151</v>
      </c>
      <c r="AU269" s="246" t="s">
        <v>89</v>
      </c>
      <c r="AV269" s="13" t="s">
        <v>87</v>
      </c>
      <c r="AW269" s="13" t="s">
        <v>36</v>
      </c>
      <c r="AX269" s="13" t="s">
        <v>79</v>
      </c>
      <c r="AY269" s="246" t="s">
        <v>140</v>
      </c>
    </row>
    <row r="270" s="14" customFormat="1">
      <c r="A270" s="14"/>
      <c r="B270" s="247"/>
      <c r="C270" s="248"/>
      <c r="D270" s="238" t="s">
        <v>151</v>
      </c>
      <c r="E270" s="249" t="s">
        <v>1</v>
      </c>
      <c r="F270" s="250" t="s">
        <v>773</v>
      </c>
      <c r="G270" s="248"/>
      <c r="H270" s="251">
        <v>146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151</v>
      </c>
      <c r="AU270" s="257" t="s">
        <v>89</v>
      </c>
      <c r="AV270" s="14" t="s">
        <v>89</v>
      </c>
      <c r="AW270" s="14" t="s">
        <v>36</v>
      </c>
      <c r="AX270" s="14" t="s">
        <v>87</v>
      </c>
      <c r="AY270" s="257" t="s">
        <v>140</v>
      </c>
    </row>
    <row r="271" s="2" customFormat="1" ht="21.75" customHeight="1">
      <c r="A271" s="38"/>
      <c r="B271" s="39"/>
      <c r="C271" s="218" t="s">
        <v>314</v>
      </c>
      <c r="D271" s="218" t="s">
        <v>142</v>
      </c>
      <c r="E271" s="219" t="s">
        <v>328</v>
      </c>
      <c r="F271" s="220" t="s">
        <v>329</v>
      </c>
      <c r="G271" s="221" t="s">
        <v>158</v>
      </c>
      <c r="H271" s="222">
        <v>6557</v>
      </c>
      <c r="I271" s="223"/>
      <c r="J271" s="224">
        <f>ROUND(I271*H271,2)</f>
        <v>0</v>
      </c>
      <c r="K271" s="220" t="s">
        <v>146</v>
      </c>
      <c r="L271" s="44"/>
      <c r="M271" s="225" t="s">
        <v>1</v>
      </c>
      <c r="N271" s="226" t="s">
        <v>44</v>
      </c>
      <c r="O271" s="9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147</v>
      </c>
      <c r="AT271" s="229" t="s">
        <v>142</v>
      </c>
      <c r="AU271" s="229" t="s">
        <v>89</v>
      </c>
      <c r="AY271" s="17" t="s">
        <v>140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87</v>
      </c>
      <c r="BK271" s="230">
        <f>ROUND(I271*H271,2)</f>
        <v>0</v>
      </c>
      <c r="BL271" s="17" t="s">
        <v>147</v>
      </c>
      <c r="BM271" s="229" t="s">
        <v>804</v>
      </c>
    </row>
    <row r="272" s="2" customFormat="1">
      <c r="A272" s="38"/>
      <c r="B272" s="39"/>
      <c r="C272" s="40"/>
      <c r="D272" s="231" t="s">
        <v>149</v>
      </c>
      <c r="E272" s="40"/>
      <c r="F272" s="232" t="s">
        <v>331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149</v>
      </c>
      <c r="AU272" s="17" t="s">
        <v>89</v>
      </c>
    </row>
    <row r="273" s="13" customFormat="1">
      <c r="A273" s="13"/>
      <c r="B273" s="236"/>
      <c r="C273" s="237"/>
      <c r="D273" s="238" t="s">
        <v>151</v>
      </c>
      <c r="E273" s="239" t="s">
        <v>1</v>
      </c>
      <c r="F273" s="240" t="s">
        <v>152</v>
      </c>
      <c r="G273" s="237"/>
      <c r="H273" s="239" t="s">
        <v>1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151</v>
      </c>
      <c r="AU273" s="246" t="s">
        <v>89</v>
      </c>
      <c r="AV273" s="13" t="s">
        <v>87</v>
      </c>
      <c r="AW273" s="13" t="s">
        <v>36</v>
      </c>
      <c r="AX273" s="13" t="s">
        <v>79</v>
      </c>
      <c r="AY273" s="246" t="s">
        <v>140</v>
      </c>
    </row>
    <row r="274" s="14" customFormat="1">
      <c r="A274" s="14"/>
      <c r="B274" s="247"/>
      <c r="C274" s="248"/>
      <c r="D274" s="238" t="s">
        <v>151</v>
      </c>
      <c r="E274" s="249" t="s">
        <v>1</v>
      </c>
      <c r="F274" s="250" t="s">
        <v>765</v>
      </c>
      <c r="G274" s="248"/>
      <c r="H274" s="251">
        <v>6557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151</v>
      </c>
      <c r="AU274" s="257" t="s">
        <v>89</v>
      </c>
      <c r="AV274" s="14" t="s">
        <v>89</v>
      </c>
      <c r="AW274" s="14" t="s">
        <v>36</v>
      </c>
      <c r="AX274" s="14" t="s">
        <v>87</v>
      </c>
      <c r="AY274" s="257" t="s">
        <v>140</v>
      </c>
    </row>
    <row r="275" s="12" customFormat="1" ht="22.8" customHeight="1">
      <c r="A275" s="12"/>
      <c r="B275" s="202"/>
      <c r="C275" s="203"/>
      <c r="D275" s="204" t="s">
        <v>78</v>
      </c>
      <c r="E275" s="216" t="s">
        <v>147</v>
      </c>
      <c r="F275" s="216" t="s">
        <v>359</v>
      </c>
      <c r="G275" s="203"/>
      <c r="H275" s="203"/>
      <c r="I275" s="206"/>
      <c r="J275" s="217">
        <f>BK275</f>
        <v>0</v>
      </c>
      <c r="K275" s="203"/>
      <c r="L275" s="208"/>
      <c r="M275" s="209"/>
      <c r="N275" s="210"/>
      <c r="O275" s="210"/>
      <c r="P275" s="211">
        <f>SUM(P276:P289)</f>
        <v>0</v>
      </c>
      <c r="Q275" s="210"/>
      <c r="R275" s="211">
        <f>SUM(R276:R289)</f>
        <v>37.725480959999999</v>
      </c>
      <c r="S275" s="210"/>
      <c r="T275" s="212">
        <f>SUM(T276:T289)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3" t="s">
        <v>87</v>
      </c>
      <c r="AT275" s="214" t="s">
        <v>78</v>
      </c>
      <c r="AU275" s="214" t="s">
        <v>87</v>
      </c>
      <c r="AY275" s="213" t="s">
        <v>140</v>
      </c>
      <c r="BK275" s="215">
        <f>SUM(BK276:BK289)</f>
        <v>0</v>
      </c>
    </row>
    <row r="276" s="2" customFormat="1" ht="24.15" customHeight="1">
      <c r="A276" s="38"/>
      <c r="B276" s="39"/>
      <c r="C276" s="218" t="s">
        <v>322</v>
      </c>
      <c r="D276" s="218" t="s">
        <v>142</v>
      </c>
      <c r="E276" s="219" t="s">
        <v>361</v>
      </c>
      <c r="F276" s="220" t="s">
        <v>362</v>
      </c>
      <c r="G276" s="221" t="s">
        <v>145</v>
      </c>
      <c r="H276" s="222">
        <v>1.504</v>
      </c>
      <c r="I276" s="223"/>
      <c r="J276" s="224">
        <f>ROUND(I276*H276,2)</f>
        <v>0</v>
      </c>
      <c r="K276" s="220" t="s">
        <v>146</v>
      </c>
      <c r="L276" s="44"/>
      <c r="M276" s="225" t="s">
        <v>1</v>
      </c>
      <c r="N276" s="226" t="s">
        <v>44</v>
      </c>
      <c r="O276" s="91"/>
      <c r="P276" s="227">
        <f>O276*H276</f>
        <v>0</v>
      </c>
      <c r="Q276" s="227">
        <v>1.9967999999999999</v>
      </c>
      <c r="R276" s="227">
        <f>Q276*H276</f>
        <v>3.0031871999999997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147</v>
      </c>
      <c r="AT276" s="229" t="s">
        <v>142</v>
      </c>
      <c r="AU276" s="229" t="s">
        <v>89</v>
      </c>
      <c r="AY276" s="17" t="s">
        <v>140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87</v>
      </c>
      <c r="BK276" s="230">
        <f>ROUND(I276*H276,2)</f>
        <v>0</v>
      </c>
      <c r="BL276" s="17" t="s">
        <v>147</v>
      </c>
      <c r="BM276" s="229" t="s">
        <v>805</v>
      </c>
    </row>
    <row r="277" s="2" customFormat="1">
      <c r="A277" s="38"/>
      <c r="B277" s="39"/>
      <c r="C277" s="40"/>
      <c r="D277" s="231" t="s">
        <v>149</v>
      </c>
      <c r="E277" s="40"/>
      <c r="F277" s="232" t="s">
        <v>364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149</v>
      </c>
      <c r="AU277" s="17" t="s">
        <v>89</v>
      </c>
    </row>
    <row r="278" s="13" customFormat="1">
      <c r="A278" s="13"/>
      <c r="B278" s="236"/>
      <c r="C278" s="237"/>
      <c r="D278" s="238" t="s">
        <v>151</v>
      </c>
      <c r="E278" s="239" t="s">
        <v>1</v>
      </c>
      <c r="F278" s="240" t="s">
        <v>365</v>
      </c>
      <c r="G278" s="237"/>
      <c r="H278" s="239" t="s">
        <v>1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151</v>
      </c>
      <c r="AU278" s="246" t="s">
        <v>89</v>
      </c>
      <c r="AV278" s="13" t="s">
        <v>87</v>
      </c>
      <c r="AW278" s="13" t="s">
        <v>36</v>
      </c>
      <c r="AX278" s="13" t="s">
        <v>79</v>
      </c>
      <c r="AY278" s="246" t="s">
        <v>140</v>
      </c>
    </row>
    <row r="279" s="13" customFormat="1">
      <c r="A279" s="13"/>
      <c r="B279" s="236"/>
      <c r="C279" s="237"/>
      <c r="D279" s="238" t="s">
        <v>151</v>
      </c>
      <c r="E279" s="239" t="s">
        <v>1</v>
      </c>
      <c r="F279" s="240" t="s">
        <v>366</v>
      </c>
      <c r="G279" s="237"/>
      <c r="H279" s="239" t="s">
        <v>1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151</v>
      </c>
      <c r="AU279" s="246" t="s">
        <v>89</v>
      </c>
      <c r="AV279" s="13" t="s">
        <v>87</v>
      </c>
      <c r="AW279" s="13" t="s">
        <v>36</v>
      </c>
      <c r="AX279" s="13" t="s">
        <v>79</v>
      </c>
      <c r="AY279" s="246" t="s">
        <v>140</v>
      </c>
    </row>
    <row r="280" s="14" customFormat="1">
      <c r="A280" s="14"/>
      <c r="B280" s="247"/>
      <c r="C280" s="248"/>
      <c r="D280" s="238" t="s">
        <v>151</v>
      </c>
      <c r="E280" s="249" t="s">
        <v>1</v>
      </c>
      <c r="F280" s="250" t="s">
        <v>806</v>
      </c>
      <c r="G280" s="248"/>
      <c r="H280" s="251">
        <v>1.504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7" t="s">
        <v>151</v>
      </c>
      <c r="AU280" s="257" t="s">
        <v>89</v>
      </c>
      <c r="AV280" s="14" t="s">
        <v>89</v>
      </c>
      <c r="AW280" s="14" t="s">
        <v>36</v>
      </c>
      <c r="AX280" s="14" t="s">
        <v>87</v>
      </c>
      <c r="AY280" s="257" t="s">
        <v>140</v>
      </c>
    </row>
    <row r="281" s="2" customFormat="1" ht="24.15" customHeight="1">
      <c r="A281" s="38"/>
      <c r="B281" s="39"/>
      <c r="C281" s="218" t="s">
        <v>327</v>
      </c>
      <c r="D281" s="218" t="s">
        <v>142</v>
      </c>
      <c r="E281" s="219" t="s">
        <v>369</v>
      </c>
      <c r="F281" s="220" t="s">
        <v>370</v>
      </c>
      <c r="G281" s="221" t="s">
        <v>145</v>
      </c>
      <c r="H281" s="222">
        <v>9.0719999999999992</v>
      </c>
      <c r="I281" s="223"/>
      <c r="J281" s="224">
        <f>ROUND(I281*H281,2)</f>
        <v>0</v>
      </c>
      <c r="K281" s="220" t="s">
        <v>146</v>
      </c>
      <c r="L281" s="44"/>
      <c r="M281" s="225" t="s">
        <v>1</v>
      </c>
      <c r="N281" s="226" t="s">
        <v>44</v>
      </c>
      <c r="O281" s="91"/>
      <c r="P281" s="227">
        <f>O281*H281</f>
        <v>0</v>
      </c>
      <c r="Q281" s="227">
        <v>2.4340799999999998</v>
      </c>
      <c r="R281" s="227">
        <f>Q281*H281</f>
        <v>22.081973759999997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147</v>
      </c>
      <c r="AT281" s="229" t="s">
        <v>142</v>
      </c>
      <c r="AU281" s="229" t="s">
        <v>89</v>
      </c>
      <c r="AY281" s="17" t="s">
        <v>140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87</v>
      </c>
      <c r="BK281" s="230">
        <f>ROUND(I281*H281,2)</f>
        <v>0</v>
      </c>
      <c r="BL281" s="17" t="s">
        <v>147</v>
      </c>
      <c r="BM281" s="229" t="s">
        <v>807</v>
      </c>
    </row>
    <row r="282" s="2" customFormat="1">
      <c r="A282" s="38"/>
      <c r="B282" s="39"/>
      <c r="C282" s="40"/>
      <c r="D282" s="231" t="s">
        <v>149</v>
      </c>
      <c r="E282" s="40"/>
      <c r="F282" s="232" t="s">
        <v>372</v>
      </c>
      <c r="G282" s="40"/>
      <c r="H282" s="40"/>
      <c r="I282" s="233"/>
      <c r="J282" s="40"/>
      <c r="K282" s="40"/>
      <c r="L282" s="44"/>
      <c r="M282" s="234"/>
      <c r="N282" s="23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149</v>
      </c>
      <c r="AU282" s="17" t="s">
        <v>89</v>
      </c>
    </row>
    <row r="283" s="13" customFormat="1">
      <c r="A283" s="13"/>
      <c r="B283" s="236"/>
      <c r="C283" s="237"/>
      <c r="D283" s="238" t="s">
        <v>151</v>
      </c>
      <c r="E283" s="239" t="s">
        <v>1</v>
      </c>
      <c r="F283" s="240" t="s">
        <v>808</v>
      </c>
      <c r="G283" s="237"/>
      <c r="H283" s="239" t="s">
        <v>1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151</v>
      </c>
      <c r="AU283" s="246" t="s">
        <v>89</v>
      </c>
      <c r="AV283" s="13" t="s">
        <v>87</v>
      </c>
      <c r="AW283" s="13" t="s">
        <v>36</v>
      </c>
      <c r="AX283" s="13" t="s">
        <v>79</v>
      </c>
      <c r="AY283" s="246" t="s">
        <v>140</v>
      </c>
    </row>
    <row r="284" s="14" customFormat="1">
      <c r="A284" s="14"/>
      <c r="B284" s="247"/>
      <c r="C284" s="248"/>
      <c r="D284" s="238" t="s">
        <v>151</v>
      </c>
      <c r="E284" s="249" t="s">
        <v>1</v>
      </c>
      <c r="F284" s="250" t="s">
        <v>809</v>
      </c>
      <c r="G284" s="248"/>
      <c r="H284" s="251">
        <v>9.0719999999999992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151</v>
      </c>
      <c r="AU284" s="257" t="s">
        <v>89</v>
      </c>
      <c r="AV284" s="14" t="s">
        <v>89</v>
      </c>
      <c r="AW284" s="14" t="s">
        <v>36</v>
      </c>
      <c r="AX284" s="14" t="s">
        <v>87</v>
      </c>
      <c r="AY284" s="257" t="s">
        <v>140</v>
      </c>
    </row>
    <row r="285" s="2" customFormat="1" ht="33" customHeight="1">
      <c r="A285" s="38"/>
      <c r="B285" s="39"/>
      <c r="C285" s="218" t="s">
        <v>334</v>
      </c>
      <c r="D285" s="218" t="s">
        <v>142</v>
      </c>
      <c r="E285" s="219" t="s">
        <v>376</v>
      </c>
      <c r="F285" s="220" t="s">
        <v>377</v>
      </c>
      <c r="G285" s="221" t="s">
        <v>145</v>
      </c>
      <c r="H285" s="222">
        <v>6.8399999999999999</v>
      </c>
      <c r="I285" s="223"/>
      <c r="J285" s="224">
        <f>ROUND(I285*H285,2)</f>
        <v>0</v>
      </c>
      <c r="K285" s="220" t="s">
        <v>146</v>
      </c>
      <c r="L285" s="44"/>
      <c r="M285" s="225" t="s">
        <v>1</v>
      </c>
      <c r="N285" s="226" t="s">
        <v>44</v>
      </c>
      <c r="O285" s="91"/>
      <c r="P285" s="227">
        <f>O285*H285</f>
        <v>0</v>
      </c>
      <c r="Q285" s="227">
        <v>1.8480000000000001</v>
      </c>
      <c r="R285" s="227">
        <f>Q285*H285</f>
        <v>12.640320000000001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147</v>
      </c>
      <c r="AT285" s="229" t="s">
        <v>142</v>
      </c>
      <c r="AU285" s="229" t="s">
        <v>89</v>
      </c>
      <c r="AY285" s="17" t="s">
        <v>140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87</v>
      </c>
      <c r="BK285" s="230">
        <f>ROUND(I285*H285,2)</f>
        <v>0</v>
      </c>
      <c r="BL285" s="17" t="s">
        <v>147</v>
      </c>
      <c r="BM285" s="229" t="s">
        <v>810</v>
      </c>
    </row>
    <row r="286" s="2" customFormat="1">
      <c r="A286" s="38"/>
      <c r="B286" s="39"/>
      <c r="C286" s="40"/>
      <c r="D286" s="231" t="s">
        <v>149</v>
      </c>
      <c r="E286" s="40"/>
      <c r="F286" s="232" t="s">
        <v>379</v>
      </c>
      <c r="G286" s="40"/>
      <c r="H286" s="40"/>
      <c r="I286" s="233"/>
      <c r="J286" s="40"/>
      <c r="K286" s="40"/>
      <c r="L286" s="44"/>
      <c r="M286" s="234"/>
      <c r="N286" s="235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149</v>
      </c>
      <c r="AU286" s="17" t="s">
        <v>89</v>
      </c>
    </row>
    <row r="287" s="13" customFormat="1">
      <c r="A287" s="13"/>
      <c r="B287" s="236"/>
      <c r="C287" s="237"/>
      <c r="D287" s="238" t="s">
        <v>151</v>
      </c>
      <c r="E287" s="239" t="s">
        <v>1</v>
      </c>
      <c r="F287" s="240" t="s">
        <v>365</v>
      </c>
      <c r="G287" s="237"/>
      <c r="H287" s="239" t="s">
        <v>1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151</v>
      </c>
      <c r="AU287" s="246" t="s">
        <v>89</v>
      </c>
      <c r="AV287" s="13" t="s">
        <v>87</v>
      </c>
      <c r="AW287" s="13" t="s">
        <v>36</v>
      </c>
      <c r="AX287" s="13" t="s">
        <v>79</v>
      </c>
      <c r="AY287" s="246" t="s">
        <v>140</v>
      </c>
    </row>
    <row r="288" s="13" customFormat="1">
      <c r="A288" s="13"/>
      <c r="B288" s="236"/>
      <c r="C288" s="237"/>
      <c r="D288" s="238" t="s">
        <v>151</v>
      </c>
      <c r="E288" s="239" t="s">
        <v>1</v>
      </c>
      <c r="F288" s="240" t="s">
        <v>380</v>
      </c>
      <c r="G288" s="237"/>
      <c r="H288" s="239" t="s">
        <v>1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151</v>
      </c>
      <c r="AU288" s="246" t="s">
        <v>89</v>
      </c>
      <c r="AV288" s="13" t="s">
        <v>87</v>
      </c>
      <c r="AW288" s="13" t="s">
        <v>36</v>
      </c>
      <c r="AX288" s="13" t="s">
        <v>79</v>
      </c>
      <c r="AY288" s="246" t="s">
        <v>140</v>
      </c>
    </row>
    <row r="289" s="14" customFormat="1">
      <c r="A289" s="14"/>
      <c r="B289" s="247"/>
      <c r="C289" s="248"/>
      <c r="D289" s="238" t="s">
        <v>151</v>
      </c>
      <c r="E289" s="249" t="s">
        <v>1</v>
      </c>
      <c r="F289" s="250" t="s">
        <v>811</v>
      </c>
      <c r="G289" s="248"/>
      <c r="H289" s="251">
        <v>6.8399999999999999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151</v>
      </c>
      <c r="AU289" s="257" t="s">
        <v>89</v>
      </c>
      <c r="AV289" s="14" t="s">
        <v>89</v>
      </c>
      <c r="AW289" s="14" t="s">
        <v>36</v>
      </c>
      <c r="AX289" s="14" t="s">
        <v>87</v>
      </c>
      <c r="AY289" s="257" t="s">
        <v>140</v>
      </c>
    </row>
    <row r="290" s="12" customFormat="1" ht="22.8" customHeight="1">
      <c r="A290" s="12"/>
      <c r="B290" s="202"/>
      <c r="C290" s="203"/>
      <c r="D290" s="204" t="s">
        <v>78</v>
      </c>
      <c r="E290" s="216" t="s">
        <v>208</v>
      </c>
      <c r="F290" s="216" t="s">
        <v>382</v>
      </c>
      <c r="G290" s="203"/>
      <c r="H290" s="203"/>
      <c r="I290" s="206"/>
      <c r="J290" s="217">
        <f>BK290</f>
        <v>0</v>
      </c>
      <c r="K290" s="203"/>
      <c r="L290" s="208"/>
      <c r="M290" s="209"/>
      <c r="N290" s="210"/>
      <c r="O290" s="210"/>
      <c r="P290" s="211">
        <f>SUM(P291:P296)</f>
        <v>0</v>
      </c>
      <c r="Q290" s="210"/>
      <c r="R290" s="211">
        <f>SUM(R291:R296)</f>
        <v>0</v>
      </c>
      <c r="S290" s="210"/>
      <c r="T290" s="212">
        <f>SUM(T291:T296)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3" t="s">
        <v>87</v>
      </c>
      <c r="AT290" s="214" t="s">
        <v>78</v>
      </c>
      <c r="AU290" s="214" t="s">
        <v>87</v>
      </c>
      <c r="AY290" s="213" t="s">
        <v>140</v>
      </c>
      <c r="BK290" s="215">
        <f>SUM(BK291:BK296)</f>
        <v>0</v>
      </c>
    </row>
    <row r="291" s="2" customFormat="1" ht="16.5" customHeight="1">
      <c r="A291" s="38"/>
      <c r="B291" s="39"/>
      <c r="C291" s="218" t="s">
        <v>341</v>
      </c>
      <c r="D291" s="218" t="s">
        <v>142</v>
      </c>
      <c r="E291" s="219" t="s">
        <v>402</v>
      </c>
      <c r="F291" s="220" t="s">
        <v>403</v>
      </c>
      <c r="G291" s="221" t="s">
        <v>337</v>
      </c>
      <c r="H291" s="222">
        <v>80</v>
      </c>
      <c r="I291" s="223"/>
      <c r="J291" s="224">
        <f>ROUND(I291*H291,2)</f>
        <v>0</v>
      </c>
      <c r="K291" s="220" t="s">
        <v>1</v>
      </c>
      <c r="L291" s="44"/>
      <c r="M291" s="225" t="s">
        <v>1</v>
      </c>
      <c r="N291" s="226" t="s">
        <v>44</v>
      </c>
      <c r="O291" s="91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147</v>
      </c>
      <c r="AT291" s="229" t="s">
        <v>142</v>
      </c>
      <c r="AU291" s="229" t="s">
        <v>89</v>
      </c>
      <c r="AY291" s="17" t="s">
        <v>140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87</v>
      </c>
      <c r="BK291" s="230">
        <f>ROUND(I291*H291,2)</f>
        <v>0</v>
      </c>
      <c r="BL291" s="17" t="s">
        <v>147</v>
      </c>
      <c r="BM291" s="229" t="s">
        <v>812</v>
      </c>
    </row>
    <row r="292" s="13" customFormat="1">
      <c r="A292" s="13"/>
      <c r="B292" s="236"/>
      <c r="C292" s="237"/>
      <c r="D292" s="238" t="s">
        <v>151</v>
      </c>
      <c r="E292" s="239" t="s">
        <v>1</v>
      </c>
      <c r="F292" s="240" t="s">
        <v>152</v>
      </c>
      <c r="G292" s="237"/>
      <c r="H292" s="239" t="s">
        <v>1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151</v>
      </c>
      <c r="AU292" s="246" t="s">
        <v>89</v>
      </c>
      <c r="AV292" s="13" t="s">
        <v>87</v>
      </c>
      <c r="AW292" s="13" t="s">
        <v>36</v>
      </c>
      <c r="AX292" s="13" t="s">
        <v>79</v>
      </c>
      <c r="AY292" s="246" t="s">
        <v>140</v>
      </c>
    </row>
    <row r="293" s="14" customFormat="1">
      <c r="A293" s="14"/>
      <c r="B293" s="247"/>
      <c r="C293" s="248"/>
      <c r="D293" s="238" t="s">
        <v>151</v>
      </c>
      <c r="E293" s="249" t="s">
        <v>1</v>
      </c>
      <c r="F293" s="250" t="s">
        <v>813</v>
      </c>
      <c r="G293" s="248"/>
      <c r="H293" s="251">
        <v>80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151</v>
      </c>
      <c r="AU293" s="257" t="s">
        <v>89</v>
      </c>
      <c r="AV293" s="14" t="s">
        <v>89</v>
      </c>
      <c r="AW293" s="14" t="s">
        <v>36</v>
      </c>
      <c r="AX293" s="14" t="s">
        <v>87</v>
      </c>
      <c r="AY293" s="257" t="s">
        <v>140</v>
      </c>
    </row>
    <row r="294" s="2" customFormat="1" ht="16.5" customHeight="1">
      <c r="A294" s="38"/>
      <c r="B294" s="39"/>
      <c r="C294" s="218" t="s">
        <v>347</v>
      </c>
      <c r="D294" s="218" t="s">
        <v>142</v>
      </c>
      <c r="E294" s="219" t="s">
        <v>407</v>
      </c>
      <c r="F294" s="220" t="s">
        <v>408</v>
      </c>
      <c r="G294" s="221" t="s">
        <v>409</v>
      </c>
      <c r="H294" s="222">
        <v>5</v>
      </c>
      <c r="I294" s="223"/>
      <c r="J294" s="224">
        <f>ROUND(I294*H294,2)</f>
        <v>0</v>
      </c>
      <c r="K294" s="220" t="s">
        <v>1</v>
      </c>
      <c r="L294" s="44"/>
      <c r="M294" s="225" t="s">
        <v>1</v>
      </c>
      <c r="N294" s="226" t="s">
        <v>44</v>
      </c>
      <c r="O294" s="91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147</v>
      </c>
      <c r="AT294" s="229" t="s">
        <v>142</v>
      </c>
      <c r="AU294" s="229" t="s">
        <v>89</v>
      </c>
      <c r="AY294" s="17" t="s">
        <v>140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87</v>
      </c>
      <c r="BK294" s="230">
        <f>ROUND(I294*H294,2)</f>
        <v>0</v>
      </c>
      <c r="BL294" s="17" t="s">
        <v>147</v>
      </c>
      <c r="BM294" s="229" t="s">
        <v>814</v>
      </c>
    </row>
    <row r="295" s="13" customFormat="1">
      <c r="A295" s="13"/>
      <c r="B295" s="236"/>
      <c r="C295" s="237"/>
      <c r="D295" s="238" t="s">
        <v>151</v>
      </c>
      <c r="E295" s="239" t="s">
        <v>1</v>
      </c>
      <c r="F295" s="240" t="s">
        <v>152</v>
      </c>
      <c r="G295" s="237"/>
      <c r="H295" s="239" t="s">
        <v>1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151</v>
      </c>
      <c r="AU295" s="246" t="s">
        <v>89</v>
      </c>
      <c r="AV295" s="13" t="s">
        <v>87</v>
      </c>
      <c r="AW295" s="13" t="s">
        <v>36</v>
      </c>
      <c r="AX295" s="13" t="s">
        <v>79</v>
      </c>
      <c r="AY295" s="246" t="s">
        <v>140</v>
      </c>
    </row>
    <row r="296" s="14" customFormat="1">
      <c r="A296" s="14"/>
      <c r="B296" s="247"/>
      <c r="C296" s="248"/>
      <c r="D296" s="238" t="s">
        <v>151</v>
      </c>
      <c r="E296" s="249" t="s">
        <v>1</v>
      </c>
      <c r="F296" s="250" t="s">
        <v>182</v>
      </c>
      <c r="G296" s="248"/>
      <c r="H296" s="251">
        <v>5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151</v>
      </c>
      <c r="AU296" s="257" t="s">
        <v>89</v>
      </c>
      <c r="AV296" s="14" t="s">
        <v>89</v>
      </c>
      <c r="AW296" s="14" t="s">
        <v>36</v>
      </c>
      <c r="AX296" s="14" t="s">
        <v>87</v>
      </c>
      <c r="AY296" s="257" t="s">
        <v>140</v>
      </c>
    </row>
    <row r="297" s="12" customFormat="1" ht="22.8" customHeight="1">
      <c r="A297" s="12"/>
      <c r="B297" s="202"/>
      <c r="C297" s="203"/>
      <c r="D297" s="204" t="s">
        <v>78</v>
      </c>
      <c r="E297" s="216" t="s">
        <v>214</v>
      </c>
      <c r="F297" s="216" t="s">
        <v>411</v>
      </c>
      <c r="G297" s="203"/>
      <c r="H297" s="203"/>
      <c r="I297" s="206"/>
      <c r="J297" s="217">
        <f>BK297</f>
        <v>0</v>
      </c>
      <c r="K297" s="203"/>
      <c r="L297" s="208"/>
      <c r="M297" s="209"/>
      <c r="N297" s="210"/>
      <c r="O297" s="210"/>
      <c r="P297" s="211">
        <f>SUM(P298:P312)</f>
        <v>0</v>
      </c>
      <c r="Q297" s="210"/>
      <c r="R297" s="211">
        <f>SUM(R298:R312)</f>
        <v>0.060435900000000001</v>
      </c>
      <c r="S297" s="210"/>
      <c r="T297" s="212">
        <f>SUM(T298:T312)</f>
        <v>18.352499999999999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3" t="s">
        <v>87</v>
      </c>
      <c r="AT297" s="214" t="s">
        <v>78</v>
      </c>
      <c r="AU297" s="214" t="s">
        <v>87</v>
      </c>
      <c r="AY297" s="213" t="s">
        <v>140</v>
      </c>
      <c r="BK297" s="215">
        <f>SUM(BK298:BK312)</f>
        <v>0</v>
      </c>
    </row>
    <row r="298" s="2" customFormat="1" ht="24.15" customHeight="1">
      <c r="A298" s="38"/>
      <c r="B298" s="39"/>
      <c r="C298" s="218" t="s">
        <v>353</v>
      </c>
      <c r="D298" s="218" t="s">
        <v>142</v>
      </c>
      <c r="E298" s="219" t="s">
        <v>413</v>
      </c>
      <c r="F298" s="220" t="s">
        <v>414</v>
      </c>
      <c r="G298" s="221" t="s">
        <v>158</v>
      </c>
      <c r="H298" s="222">
        <v>71.609999999999999</v>
      </c>
      <c r="I298" s="223"/>
      <c r="J298" s="224">
        <f>ROUND(I298*H298,2)</f>
        <v>0</v>
      </c>
      <c r="K298" s="220" t="s">
        <v>146</v>
      </c>
      <c r="L298" s="44"/>
      <c r="M298" s="225" t="s">
        <v>1</v>
      </c>
      <c r="N298" s="226" t="s">
        <v>44</v>
      </c>
      <c r="O298" s="91"/>
      <c r="P298" s="227">
        <f>O298*H298</f>
        <v>0</v>
      </c>
      <c r="Q298" s="227">
        <v>0.00068999999999999997</v>
      </c>
      <c r="R298" s="227">
        <f>Q298*H298</f>
        <v>0.049410900000000001</v>
      </c>
      <c r="S298" s="227">
        <v>0</v>
      </c>
      <c r="T298" s="22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9" t="s">
        <v>147</v>
      </c>
      <c r="AT298" s="229" t="s">
        <v>142</v>
      </c>
      <c r="AU298" s="229" t="s">
        <v>89</v>
      </c>
      <c r="AY298" s="17" t="s">
        <v>140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7" t="s">
        <v>87</v>
      </c>
      <c r="BK298" s="230">
        <f>ROUND(I298*H298,2)</f>
        <v>0</v>
      </c>
      <c r="BL298" s="17" t="s">
        <v>147</v>
      </c>
      <c r="BM298" s="229" t="s">
        <v>815</v>
      </c>
    </row>
    <row r="299" s="2" customFormat="1">
      <c r="A299" s="38"/>
      <c r="B299" s="39"/>
      <c r="C299" s="40"/>
      <c r="D299" s="231" t="s">
        <v>149</v>
      </c>
      <c r="E299" s="40"/>
      <c r="F299" s="232" t="s">
        <v>416</v>
      </c>
      <c r="G299" s="40"/>
      <c r="H299" s="40"/>
      <c r="I299" s="233"/>
      <c r="J299" s="40"/>
      <c r="K299" s="40"/>
      <c r="L299" s="44"/>
      <c r="M299" s="234"/>
      <c r="N299" s="23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149</v>
      </c>
      <c r="AU299" s="17" t="s">
        <v>89</v>
      </c>
    </row>
    <row r="300" s="13" customFormat="1">
      <c r="A300" s="13"/>
      <c r="B300" s="236"/>
      <c r="C300" s="237"/>
      <c r="D300" s="238" t="s">
        <v>151</v>
      </c>
      <c r="E300" s="239" t="s">
        <v>1</v>
      </c>
      <c r="F300" s="240" t="s">
        <v>152</v>
      </c>
      <c r="G300" s="237"/>
      <c r="H300" s="239" t="s">
        <v>1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151</v>
      </c>
      <c r="AU300" s="246" t="s">
        <v>89</v>
      </c>
      <c r="AV300" s="13" t="s">
        <v>87</v>
      </c>
      <c r="AW300" s="13" t="s">
        <v>36</v>
      </c>
      <c r="AX300" s="13" t="s">
        <v>79</v>
      </c>
      <c r="AY300" s="246" t="s">
        <v>140</v>
      </c>
    </row>
    <row r="301" s="13" customFormat="1">
      <c r="A301" s="13"/>
      <c r="B301" s="236"/>
      <c r="C301" s="237"/>
      <c r="D301" s="238" t="s">
        <v>151</v>
      </c>
      <c r="E301" s="239" t="s">
        <v>1</v>
      </c>
      <c r="F301" s="240" t="s">
        <v>417</v>
      </c>
      <c r="G301" s="237"/>
      <c r="H301" s="239" t="s">
        <v>1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151</v>
      </c>
      <c r="AU301" s="246" t="s">
        <v>89</v>
      </c>
      <c r="AV301" s="13" t="s">
        <v>87</v>
      </c>
      <c r="AW301" s="13" t="s">
        <v>36</v>
      </c>
      <c r="AX301" s="13" t="s">
        <v>79</v>
      </c>
      <c r="AY301" s="246" t="s">
        <v>140</v>
      </c>
    </row>
    <row r="302" s="14" customFormat="1">
      <c r="A302" s="14"/>
      <c r="B302" s="247"/>
      <c r="C302" s="248"/>
      <c r="D302" s="238" t="s">
        <v>151</v>
      </c>
      <c r="E302" s="249" t="s">
        <v>1</v>
      </c>
      <c r="F302" s="250" t="s">
        <v>816</v>
      </c>
      <c r="G302" s="248"/>
      <c r="H302" s="251">
        <v>71.609999999999999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151</v>
      </c>
      <c r="AU302" s="257" t="s">
        <v>89</v>
      </c>
      <c r="AV302" s="14" t="s">
        <v>89</v>
      </c>
      <c r="AW302" s="14" t="s">
        <v>36</v>
      </c>
      <c r="AX302" s="14" t="s">
        <v>79</v>
      </c>
      <c r="AY302" s="257" t="s">
        <v>140</v>
      </c>
    </row>
    <row r="303" s="15" customFormat="1">
      <c r="A303" s="15"/>
      <c r="B303" s="258"/>
      <c r="C303" s="259"/>
      <c r="D303" s="238" t="s">
        <v>151</v>
      </c>
      <c r="E303" s="260" t="s">
        <v>1</v>
      </c>
      <c r="F303" s="261" t="s">
        <v>155</v>
      </c>
      <c r="G303" s="259"/>
      <c r="H303" s="262">
        <v>71.609999999999999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8" t="s">
        <v>151</v>
      </c>
      <c r="AU303" s="268" t="s">
        <v>89</v>
      </c>
      <c r="AV303" s="15" t="s">
        <v>147</v>
      </c>
      <c r="AW303" s="15" t="s">
        <v>36</v>
      </c>
      <c r="AX303" s="15" t="s">
        <v>87</v>
      </c>
      <c r="AY303" s="268" t="s">
        <v>140</v>
      </c>
    </row>
    <row r="304" s="2" customFormat="1" ht="24.15" customHeight="1">
      <c r="A304" s="38"/>
      <c r="B304" s="39"/>
      <c r="C304" s="218" t="s">
        <v>360</v>
      </c>
      <c r="D304" s="218" t="s">
        <v>142</v>
      </c>
      <c r="E304" s="219" t="s">
        <v>817</v>
      </c>
      <c r="F304" s="220" t="s">
        <v>818</v>
      </c>
      <c r="G304" s="221" t="s">
        <v>145</v>
      </c>
      <c r="H304" s="222">
        <v>7.5</v>
      </c>
      <c r="I304" s="223"/>
      <c r="J304" s="224">
        <f>ROUND(I304*H304,2)</f>
        <v>0</v>
      </c>
      <c r="K304" s="220" t="s">
        <v>146</v>
      </c>
      <c r="L304" s="44"/>
      <c r="M304" s="225" t="s">
        <v>1</v>
      </c>
      <c r="N304" s="226" t="s">
        <v>44</v>
      </c>
      <c r="O304" s="91"/>
      <c r="P304" s="227">
        <f>O304*H304</f>
        <v>0</v>
      </c>
      <c r="Q304" s="227">
        <v>0.00147</v>
      </c>
      <c r="R304" s="227">
        <f>Q304*H304</f>
        <v>0.011025</v>
      </c>
      <c r="S304" s="227">
        <v>2.4470000000000001</v>
      </c>
      <c r="T304" s="228">
        <f>S304*H304</f>
        <v>18.352499999999999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147</v>
      </c>
      <c r="AT304" s="229" t="s">
        <v>142</v>
      </c>
      <c r="AU304" s="229" t="s">
        <v>89</v>
      </c>
      <c r="AY304" s="17" t="s">
        <v>140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87</v>
      </c>
      <c r="BK304" s="230">
        <f>ROUND(I304*H304,2)</f>
        <v>0</v>
      </c>
      <c r="BL304" s="17" t="s">
        <v>147</v>
      </c>
      <c r="BM304" s="229" t="s">
        <v>819</v>
      </c>
    </row>
    <row r="305" s="2" customFormat="1">
      <c r="A305" s="38"/>
      <c r="B305" s="39"/>
      <c r="C305" s="40"/>
      <c r="D305" s="231" t="s">
        <v>149</v>
      </c>
      <c r="E305" s="40"/>
      <c r="F305" s="232" t="s">
        <v>820</v>
      </c>
      <c r="G305" s="40"/>
      <c r="H305" s="40"/>
      <c r="I305" s="233"/>
      <c r="J305" s="40"/>
      <c r="K305" s="40"/>
      <c r="L305" s="44"/>
      <c r="M305" s="234"/>
      <c r="N305" s="235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149</v>
      </c>
      <c r="AU305" s="17" t="s">
        <v>89</v>
      </c>
    </row>
    <row r="306" s="13" customFormat="1">
      <c r="A306" s="13"/>
      <c r="B306" s="236"/>
      <c r="C306" s="237"/>
      <c r="D306" s="238" t="s">
        <v>151</v>
      </c>
      <c r="E306" s="239" t="s">
        <v>1</v>
      </c>
      <c r="F306" s="240" t="s">
        <v>152</v>
      </c>
      <c r="G306" s="237"/>
      <c r="H306" s="239" t="s">
        <v>1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151</v>
      </c>
      <c r="AU306" s="246" t="s">
        <v>89</v>
      </c>
      <c r="AV306" s="13" t="s">
        <v>87</v>
      </c>
      <c r="AW306" s="13" t="s">
        <v>36</v>
      </c>
      <c r="AX306" s="13" t="s">
        <v>79</v>
      </c>
      <c r="AY306" s="246" t="s">
        <v>140</v>
      </c>
    </row>
    <row r="307" s="14" customFormat="1">
      <c r="A307" s="14"/>
      <c r="B307" s="247"/>
      <c r="C307" s="248"/>
      <c r="D307" s="238" t="s">
        <v>151</v>
      </c>
      <c r="E307" s="249" t="s">
        <v>1</v>
      </c>
      <c r="F307" s="250" t="s">
        <v>821</v>
      </c>
      <c r="G307" s="248"/>
      <c r="H307" s="251">
        <v>7.5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151</v>
      </c>
      <c r="AU307" s="257" t="s">
        <v>89</v>
      </c>
      <c r="AV307" s="14" t="s">
        <v>89</v>
      </c>
      <c r="AW307" s="14" t="s">
        <v>36</v>
      </c>
      <c r="AX307" s="14" t="s">
        <v>87</v>
      </c>
      <c r="AY307" s="257" t="s">
        <v>140</v>
      </c>
    </row>
    <row r="308" s="2" customFormat="1" ht="24.15" customHeight="1">
      <c r="A308" s="38"/>
      <c r="B308" s="39"/>
      <c r="C308" s="218" t="s">
        <v>368</v>
      </c>
      <c r="D308" s="218" t="s">
        <v>142</v>
      </c>
      <c r="E308" s="219" t="s">
        <v>432</v>
      </c>
      <c r="F308" s="220" t="s">
        <v>433</v>
      </c>
      <c r="G308" s="221" t="s">
        <v>434</v>
      </c>
      <c r="H308" s="222">
        <v>6</v>
      </c>
      <c r="I308" s="223"/>
      <c r="J308" s="224">
        <f>ROUND(I308*H308,2)</f>
        <v>0</v>
      </c>
      <c r="K308" s="220" t="s">
        <v>1</v>
      </c>
      <c r="L308" s="44"/>
      <c r="M308" s="225" t="s">
        <v>1</v>
      </c>
      <c r="N308" s="226" t="s">
        <v>44</v>
      </c>
      <c r="O308" s="91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147</v>
      </c>
      <c r="AT308" s="229" t="s">
        <v>142</v>
      </c>
      <c r="AU308" s="229" t="s">
        <v>89</v>
      </c>
      <c r="AY308" s="17" t="s">
        <v>140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87</v>
      </c>
      <c r="BK308" s="230">
        <f>ROUND(I308*H308,2)</f>
        <v>0</v>
      </c>
      <c r="BL308" s="17" t="s">
        <v>147</v>
      </c>
      <c r="BM308" s="229" t="s">
        <v>822</v>
      </c>
    </row>
    <row r="309" s="14" customFormat="1">
      <c r="A309" s="14"/>
      <c r="B309" s="247"/>
      <c r="C309" s="248"/>
      <c r="D309" s="238" t="s">
        <v>151</v>
      </c>
      <c r="E309" s="249" t="s">
        <v>1</v>
      </c>
      <c r="F309" s="250" t="s">
        <v>823</v>
      </c>
      <c r="G309" s="248"/>
      <c r="H309" s="251">
        <v>3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7" t="s">
        <v>151</v>
      </c>
      <c r="AU309" s="257" t="s">
        <v>89</v>
      </c>
      <c r="AV309" s="14" t="s">
        <v>89</v>
      </c>
      <c r="AW309" s="14" t="s">
        <v>36</v>
      </c>
      <c r="AX309" s="14" t="s">
        <v>79</v>
      </c>
      <c r="AY309" s="257" t="s">
        <v>140</v>
      </c>
    </row>
    <row r="310" s="14" customFormat="1">
      <c r="A310" s="14"/>
      <c r="B310" s="247"/>
      <c r="C310" s="248"/>
      <c r="D310" s="238" t="s">
        <v>151</v>
      </c>
      <c r="E310" s="249" t="s">
        <v>1</v>
      </c>
      <c r="F310" s="250" t="s">
        <v>437</v>
      </c>
      <c r="G310" s="248"/>
      <c r="H310" s="251">
        <v>3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151</v>
      </c>
      <c r="AU310" s="257" t="s">
        <v>89</v>
      </c>
      <c r="AV310" s="14" t="s">
        <v>89</v>
      </c>
      <c r="AW310" s="14" t="s">
        <v>36</v>
      </c>
      <c r="AX310" s="14" t="s">
        <v>79</v>
      </c>
      <c r="AY310" s="257" t="s">
        <v>140</v>
      </c>
    </row>
    <row r="311" s="15" customFormat="1">
      <c r="A311" s="15"/>
      <c r="B311" s="258"/>
      <c r="C311" s="259"/>
      <c r="D311" s="238" t="s">
        <v>151</v>
      </c>
      <c r="E311" s="260" t="s">
        <v>1</v>
      </c>
      <c r="F311" s="261" t="s">
        <v>155</v>
      </c>
      <c r="G311" s="259"/>
      <c r="H311" s="262">
        <v>6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8" t="s">
        <v>151</v>
      </c>
      <c r="AU311" s="268" t="s">
        <v>89</v>
      </c>
      <c r="AV311" s="15" t="s">
        <v>147</v>
      </c>
      <c r="AW311" s="15" t="s">
        <v>36</v>
      </c>
      <c r="AX311" s="15" t="s">
        <v>87</v>
      </c>
      <c r="AY311" s="268" t="s">
        <v>140</v>
      </c>
    </row>
    <row r="312" s="13" customFormat="1">
      <c r="A312" s="13"/>
      <c r="B312" s="236"/>
      <c r="C312" s="237"/>
      <c r="D312" s="238" t="s">
        <v>151</v>
      </c>
      <c r="E312" s="239" t="s">
        <v>1</v>
      </c>
      <c r="F312" s="240" t="s">
        <v>438</v>
      </c>
      <c r="G312" s="237"/>
      <c r="H312" s="239" t="s">
        <v>1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151</v>
      </c>
      <c r="AU312" s="246" t="s">
        <v>89</v>
      </c>
      <c r="AV312" s="13" t="s">
        <v>87</v>
      </c>
      <c r="AW312" s="13" t="s">
        <v>36</v>
      </c>
      <c r="AX312" s="13" t="s">
        <v>79</v>
      </c>
      <c r="AY312" s="246" t="s">
        <v>140</v>
      </c>
    </row>
    <row r="313" s="12" customFormat="1" ht="22.8" customHeight="1">
      <c r="A313" s="12"/>
      <c r="B313" s="202"/>
      <c r="C313" s="203"/>
      <c r="D313" s="204" t="s">
        <v>78</v>
      </c>
      <c r="E313" s="216" t="s">
        <v>439</v>
      </c>
      <c r="F313" s="216" t="s">
        <v>440</v>
      </c>
      <c r="G313" s="203"/>
      <c r="H313" s="203"/>
      <c r="I313" s="206"/>
      <c r="J313" s="217">
        <f>BK313</f>
        <v>0</v>
      </c>
      <c r="K313" s="203"/>
      <c r="L313" s="208"/>
      <c r="M313" s="209"/>
      <c r="N313" s="210"/>
      <c r="O313" s="210"/>
      <c r="P313" s="211">
        <f>SUM(P314:P323)</f>
        <v>0</v>
      </c>
      <c r="Q313" s="210"/>
      <c r="R313" s="211">
        <f>SUM(R314:R323)</f>
        <v>0</v>
      </c>
      <c r="S313" s="210"/>
      <c r="T313" s="212">
        <f>SUM(T314:T323)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3" t="s">
        <v>87</v>
      </c>
      <c r="AT313" s="214" t="s">
        <v>78</v>
      </c>
      <c r="AU313" s="214" t="s">
        <v>87</v>
      </c>
      <c r="AY313" s="213" t="s">
        <v>140</v>
      </c>
      <c r="BK313" s="215">
        <f>SUM(BK314:BK323)</f>
        <v>0</v>
      </c>
    </row>
    <row r="314" s="2" customFormat="1" ht="33" customHeight="1">
      <c r="A314" s="38"/>
      <c r="B314" s="39"/>
      <c r="C314" s="218" t="s">
        <v>375</v>
      </c>
      <c r="D314" s="218" t="s">
        <v>142</v>
      </c>
      <c r="E314" s="219" t="s">
        <v>442</v>
      </c>
      <c r="F314" s="220" t="s">
        <v>443</v>
      </c>
      <c r="G314" s="221" t="s">
        <v>242</v>
      </c>
      <c r="H314" s="222">
        <v>18.353000000000002</v>
      </c>
      <c r="I314" s="223"/>
      <c r="J314" s="224">
        <f>ROUND(I314*H314,2)</f>
        <v>0</v>
      </c>
      <c r="K314" s="220" t="s">
        <v>146</v>
      </c>
      <c r="L314" s="44"/>
      <c r="M314" s="225" t="s">
        <v>1</v>
      </c>
      <c r="N314" s="226" t="s">
        <v>44</v>
      </c>
      <c r="O314" s="91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147</v>
      </c>
      <c r="AT314" s="229" t="s">
        <v>142</v>
      </c>
      <c r="AU314" s="229" t="s">
        <v>89</v>
      </c>
      <c r="AY314" s="17" t="s">
        <v>140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87</v>
      </c>
      <c r="BK314" s="230">
        <f>ROUND(I314*H314,2)</f>
        <v>0</v>
      </c>
      <c r="BL314" s="17" t="s">
        <v>147</v>
      </c>
      <c r="BM314" s="229" t="s">
        <v>824</v>
      </c>
    </row>
    <row r="315" s="2" customFormat="1">
      <c r="A315" s="38"/>
      <c r="B315" s="39"/>
      <c r="C315" s="40"/>
      <c r="D315" s="231" t="s">
        <v>149</v>
      </c>
      <c r="E315" s="40"/>
      <c r="F315" s="232" t="s">
        <v>445</v>
      </c>
      <c r="G315" s="40"/>
      <c r="H315" s="40"/>
      <c r="I315" s="233"/>
      <c r="J315" s="40"/>
      <c r="K315" s="40"/>
      <c r="L315" s="44"/>
      <c r="M315" s="234"/>
      <c r="N315" s="235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149</v>
      </c>
      <c r="AU315" s="17" t="s">
        <v>89</v>
      </c>
    </row>
    <row r="316" s="14" customFormat="1">
      <c r="A316" s="14"/>
      <c r="B316" s="247"/>
      <c r="C316" s="248"/>
      <c r="D316" s="238" t="s">
        <v>151</v>
      </c>
      <c r="E316" s="249" t="s">
        <v>1</v>
      </c>
      <c r="F316" s="250" t="s">
        <v>825</v>
      </c>
      <c r="G316" s="248"/>
      <c r="H316" s="251">
        <v>18.353000000000002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151</v>
      </c>
      <c r="AU316" s="257" t="s">
        <v>89</v>
      </c>
      <c r="AV316" s="14" t="s">
        <v>89</v>
      </c>
      <c r="AW316" s="14" t="s">
        <v>36</v>
      </c>
      <c r="AX316" s="14" t="s">
        <v>87</v>
      </c>
      <c r="AY316" s="257" t="s">
        <v>140</v>
      </c>
    </row>
    <row r="317" s="2" customFormat="1" ht="16.5" customHeight="1">
      <c r="A317" s="38"/>
      <c r="B317" s="39"/>
      <c r="C317" s="218" t="s">
        <v>383</v>
      </c>
      <c r="D317" s="218" t="s">
        <v>142</v>
      </c>
      <c r="E317" s="219" t="s">
        <v>694</v>
      </c>
      <c r="F317" s="220" t="s">
        <v>695</v>
      </c>
      <c r="G317" s="221" t="s">
        <v>242</v>
      </c>
      <c r="H317" s="222">
        <v>18.353000000000002</v>
      </c>
      <c r="I317" s="223"/>
      <c r="J317" s="224">
        <f>ROUND(I317*H317,2)</f>
        <v>0</v>
      </c>
      <c r="K317" s="220" t="s">
        <v>146</v>
      </c>
      <c r="L317" s="44"/>
      <c r="M317" s="225" t="s">
        <v>1</v>
      </c>
      <c r="N317" s="226" t="s">
        <v>44</v>
      </c>
      <c r="O317" s="91"/>
      <c r="P317" s="227">
        <f>O317*H317</f>
        <v>0</v>
      </c>
      <c r="Q317" s="227">
        <v>0</v>
      </c>
      <c r="R317" s="227">
        <f>Q317*H317</f>
        <v>0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147</v>
      </c>
      <c r="AT317" s="229" t="s">
        <v>142</v>
      </c>
      <c r="AU317" s="229" t="s">
        <v>89</v>
      </c>
      <c r="AY317" s="17" t="s">
        <v>140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87</v>
      </c>
      <c r="BK317" s="230">
        <f>ROUND(I317*H317,2)</f>
        <v>0</v>
      </c>
      <c r="BL317" s="17" t="s">
        <v>147</v>
      </c>
      <c r="BM317" s="229" t="s">
        <v>826</v>
      </c>
    </row>
    <row r="318" s="2" customFormat="1">
      <c r="A318" s="38"/>
      <c r="B318" s="39"/>
      <c r="C318" s="40"/>
      <c r="D318" s="231" t="s">
        <v>149</v>
      </c>
      <c r="E318" s="40"/>
      <c r="F318" s="232" t="s">
        <v>697</v>
      </c>
      <c r="G318" s="40"/>
      <c r="H318" s="40"/>
      <c r="I318" s="233"/>
      <c r="J318" s="40"/>
      <c r="K318" s="40"/>
      <c r="L318" s="44"/>
      <c r="M318" s="234"/>
      <c r="N318" s="235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149</v>
      </c>
      <c r="AU318" s="17" t="s">
        <v>89</v>
      </c>
    </row>
    <row r="319" s="2" customFormat="1" ht="24.15" customHeight="1">
      <c r="A319" s="38"/>
      <c r="B319" s="39"/>
      <c r="C319" s="218" t="s">
        <v>389</v>
      </c>
      <c r="D319" s="218" t="s">
        <v>142</v>
      </c>
      <c r="E319" s="219" t="s">
        <v>699</v>
      </c>
      <c r="F319" s="220" t="s">
        <v>700</v>
      </c>
      <c r="G319" s="221" t="s">
        <v>242</v>
      </c>
      <c r="H319" s="222">
        <v>440.47199999999998</v>
      </c>
      <c r="I319" s="223"/>
      <c r="J319" s="224">
        <f>ROUND(I319*H319,2)</f>
        <v>0</v>
      </c>
      <c r="K319" s="220" t="s">
        <v>146</v>
      </c>
      <c r="L319" s="44"/>
      <c r="M319" s="225" t="s">
        <v>1</v>
      </c>
      <c r="N319" s="226" t="s">
        <v>44</v>
      </c>
      <c r="O319" s="91"/>
      <c r="P319" s="227">
        <f>O319*H319</f>
        <v>0</v>
      </c>
      <c r="Q319" s="227">
        <v>0</v>
      </c>
      <c r="R319" s="227">
        <f>Q319*H319</f>
        <v>0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147</v>
      </c>
      <c r="AT319" s="229" t="s">
        <v>142</v>
      </c>
      <c r="AU319" s="229" t="s">
        <v>89</v>
      </c>
      <c r="AY319" s="17" t="s">
        <v>140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87</v>
      </c>
      <c r="BK319" s="230">
        <f>ROUND(I319*H319,2)</f>
        <v>0</v>
      </c>
      <c r="BL319" s="17" t="s">
        <v>147</v>
      </c>
      <c r="BM319" s="229" t="s">
        <v>827</v>
      </c>
    </row>
    <row r="320" s="2" customFormat="1">
      <c r="A320" s="38"/>
      <c r="B320" s="39"/>
      <c r="C320" s="40"/>
      <c r="D320" s="231" t="s">
        <v>149</v>
      </c>
      <c r="E320" s="40"/>
      <c r="F320" s="232" t="s">
        <v>702</v>
      </c>
      <c r="G320" s="40"/>
      <c r="H320" s="40"/>
      <c r="I320" s="233"/>
      <c r="J320" s="40"/>
      <c r="K320" s="40"/>
      <c r="L320" s="44"/>
      <c r="M320" s="234"/>
      <c r="N320" s="235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149</v>
      </c>
      <c r="AU320" s="17" t="s">
        <v>89</v>
      </c>
    </row>
    <row r="321" s="14" customFormat="1">
      <c r="A321" s="14"/>
      <c r="B321" s="247"/>
      <c r="C321" s="248"/>
      <c r="D321" s="238" t="s">
        <v>151</v>
      </c>
      <c r="E321" s="249" t="s">
        <v>1</v>
      </c>
      <c r="F321" s="250" t="s">
        <v>828</v>
      </c>
      <c r="G321" s="248"/>
      <c r="H321" s="251">
        <v>440.47199999999998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151</v>
      </c>
      <c r="AU321" s="257" t="s">
        <v>89</v>
      </c>
      <c r="AV321" s="14" t="s">
        <v>89</v>
      </c>
      <c r="AW321" s="14" t="s">
        <v>36</v>
      </c>
      <c r="AX321" s="14" t="s">
        <v>87</v>
      </c>
      <c r="AY321" s="257" t="s">
        <v>140</v>
      </c>
    </row>
    <row r="322" s="2" customFormat="1" ht="24.15" customHeight="1">
      <c r="A322" s="38"/>
      <c r="B322" s="39"/>
      <c r="C322" s="218" t="s">
        <v>395</v>
      </c>
      <c r="D322" s="218" t="s">
        <v>142</v>
      </c>
      <c r="E322" s="219" t="s">
        <v>705</v>
      </c>
      <c r="F322" s="220" t="s">
        <v>706</v>
      </c>
      <c r="G322" s="221" t="s">
        <v>242</v>
      </c>
      <c r="H322" s="222">
        <v>18.353000000000002</v>
      </c>
      <c r="I322" s="223"/>
      <c r="J322" s="224">
        <f>ROUND(I322*H322,2)</f>
        <v>0</v>
      </c>
      <c r="K322" s="220" t="s">
        <v>146</v>
      </c>
      <c r="L322" s="44"/>
      <c r="M322" s="225" t="s">
        <v>1</v>
      </c>
      <c r="N322" s="226" t="s">
        <v>44</v>
      </c>
      <c r="O322" s="91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147</v>
      </c>
      <c r="AT322" s="229" t="s">
        <v>142</v>
      </c>
      <c r="AU322" s="229" t="s">
        <v>89</v>
      </c>
      <c r="AY322" s="17" t="s">
        <v>140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87</v>
      </c>
      <c r="BK322" s="230">
        <f>ROUND(I322*H322,2)</f>
        <v>0</v>
      </c>
      <c r="BL322" s="17" t="s">
        <v>147</v>
      </c>
      <c r="BM322" s="229" t="s">
        <v>829</v>
      </c>
    </row>
    <row r="323" s="2" customFormat="1">
      <c r="A323" s="38"/>
      <c r="B323" s="39"/>
      <c r="C323" s="40"/>
      <c r="D323" s="231" t="s">
        <v>149</v>
      </c>
      <c r="E323" s="40"/>
      <c r="F323" s="232" t="s">
        <v>708</v>
      </c>
      <c r="G323" s="40"/>
      <c r="H323" s="40"/>
      <c r="I323" s="233"/>
      <c r="J323" s="40"/>
      <c r="K323" s="40"/>
      <c r="L323" s="44"/>
      <c r="M323" s="234"/>
      <c r="N323" s="235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149</v>
      </c>
      <c r="AU323" s="17" t="s">
        <v>89</v>
      </c>
    </row>
    <row r="324" s="12" customFormat="1" ht="22.8" customHeight="1">
      <c r="A324" s="12"/>
      <c r="B324" s="202"/>
      <c r="C324" s="203"/>
      <c r="D324" s="204" t="s">
        <v>78</v>
      </c>
      <c r="E324" s="216" t="s">
        <v>463</v>
      </c>
      <c r="F324" s="216" t="s">
        <v>464</v>
      </c>
      <c r="G324" s="203"/>
      <c r="H324" s="203"/>
      <c r="I324" s="206"/>
      <c r="J324" s="217">
        <f>BK324</f>
        <v>0</v>
      </c>
      <c r="K324" s="203"/>
      <c r="L324" s="208"/>
      <c r="M324" s="209"/>
      <c r="N324" s="210"/>
      <c r="O324" s="210"/>
      <c r="P324" s="211">
        <f>SUM(P325:P326)</f>
        <v>0</v>
      </c>
      <c r="Q324" s="210"/>
      <c r="R324" s="211">
        <f>SUM(R325:R326)</f>
        <v>0</v>
      </c>
      <c r="S324" s="210"/>
      <c r="T324" s="212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3" t="s">
        <v>87</v>
      </c>
      <c r="AT324" s="214" t="s">
        <v>78</v>
      </c>
      <c r="AU324" s="214" t="s">
        <v>87</v>
      </c>
      <c r="AY324" s="213" t="s">
        <v>140</v>
      </c>
      <c r="BK324" s="215">
        <f>SUM(BK325:BK326)</f>
        <v>0</v>
      </c>
    </row>
    <row r="325" s="2" customFormat="1" ht="16.5" customHeight="1">
      <c r="A325" s="38"/>
      <c r="B325" s="39"/>
      <c r="C325" s="218" t="s">
        <v>401</v>
      </c>
      <c r="D325" s="218" t="s">
        <v>142</v>
      </c>
      <c r="E325" s="219" t="s">
        <v>466</v>
      </c>
      <c r="F325" s="220" t="s">
        <v>467</v>
      </c>
      <c r="G325" s="221" t="s">
        <v>242</v>
      </c>
      <c r="H325" s="222">
        <v>79.888000000000005</v>
      </c>
      <c r="I325" s="223"/>
      <c r="J325" s="224">
        <f>ROUND(I325*H325,2)</f>
        <v>0</v>
      </c>
      <c r="K325" s="220" t="s">
        <v>146</v>
      </c>
      <c r="L325" s="44"/>
      <c r="M325" s="225" t="s">
        <v>1</v>
      </c>
      <c r="N325" s="226" t="s">
        <v>44</v>
      </c>
      <c r="O325" s="91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147</v>
      </c>
      <c r="AT325" s="229" t="s">
        <v>142</v>
      </c>
      <c r="AU325" s="229" t="s">
        <v>89</v>
      </c>
      <c r="AY325" s="17" t="s">
        <v>140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87</v>
      </c>
      <c r="BK325" s="230">
        <f>ROUND(I325*H325,2)</f>
        <v>0</v>
      </c>
      <c r="BL325" s="17" t="s">
        <v>147</v>
      </c>
      <c r="BM325" s="229" t="s">
        <v>830</v>
      </c>
    </row>
    <row r="326" s="2" customFormat="1">
      <c r="A326" s="38"/>
      <c r="B326" s="39"/>
      <c r="C326" s="40"/>
      <c r="D326" s="231" t="s">
        <v>149</v>
      </c>
      <c r="E326" s="40"/>
      <c r="F326" s="232" t="s">
        <v>469</v>
      </c>
      <c r="G326" s="40"/>
      <c r="H326" s="40"/>
      <c r="I326" s="233"/>
      <c r="J326" s="40"/>
      <c r="K326" s="40"/>
      <c r="L326" s="44"/>
      <c r="M326" s="279"/>
      <c r="N326" s="280"/>
      <c r="O326" s="281"/>
      <c r="P326" s="281"/>
      <c r="Q326" s="281"/>
      <c r="R326" s="281"/>
      <c r="S326" s="281"/>
      <c r="T326" s="28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149</v>
      </c>
      <c r="AU326" s="17" t="s">
        <v>89</v>
      </c>
    </row>
    <row r="327" s="2" customFormat="1" ht="6.96" customHeight="1">
      <c r="A327" s="38"/>
      <c r="B327" s="66"/>
      <c r="C327" s="67"/>
      <c r="D327" s="67"/>
      <c r="E327" s="67"/>
      <c r="F327" s="67"/>
      <c r="G327" s="67"/>
      <c r="H327" s="67"/>
      <c r="I327" s="67"/>
      <c r="J327" s="67"/>
      <c r="K327" s="67"/>
      <c r="L327" s="44"/>
      <c r="M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</row>
  </sheetData>
  <sheetProtection sheet="1" autoFilter="0" formatColumns="0" formatRows="0" objects="1" scenarios="1" spinCount="100000" saltValue="/1iXjll2etfzfAZB5E59yJTc+PTqVGSvMUmmYm9jRIxvz/eD8ygU9Y8SihV3mnr8wZdz971PjVkuiv0MoBggHg==" hashValue="zDCEfuzJngkI2B3UeS6+3y2rPUz02LeJBgWmS1BNJdkPvYoevWe25/GBTDTY8XY84DMlDwtcVrlPrwqYGw8DXg==" algorithmName="SHA-512" password="CC35"/>
  <autoFilter ref="C122:K32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1_01/121151123"/>
    <hyperlink ref="F131" r:id="rId2" display="https://podminky.urs.cz/item/CS_URS_2021_01/121151125"/>
    <hyperlink ref="F145" r:id="rId3" display="https://podminky.urs.cz/item/CS_URS_2021_01/124253102"/>
    <hyperlink ref="F158" r:id="rId4" display="https://podminky.urs.cz/item/CS_URS_2021_01/162351103"/>
    <hyperlink ref="F162" r:id="rId5" display="https://podminky.urs.cz/item/CS_URS_2021_01/162351104"/>
    <hyperlink ref="F171" r:id="rId6" display="https://podminky.urs.cz/item/CS_URS_2021_01/162751117"/>
    <hyperlink ref="F175" r:id="rId7" display="https://podminky.urs.cz/item/CS_URS_2021_01/167151111"/>
    <hyperlink ref="F185" r:id="rId8" display="https://podminky.urs.cz/item/CS_URS_2021_01/171151103"/>
    <hyperlink ref="F194" r:id="rId9" display="https://podminky.urs.cz/item/CS_URS_2021_01/174151101"/>
    <hyperlink ref="F200" r:id="rId10" display="https://podminky.urs.cz/item/CS_URS_2021_01/181351113"/>
    <hyperlink ref="F204" r:id="rId11" display="https://podminky.urs.cz/item/CS_URS_2021_01/181351115"/>
    <hyperlink ref="F211" r:id="rId12" display="https://podminky.urs.cz/item/CS_URS_2021_01/181451121"/>
    <hyperlink ref="F220" r:id="rId13" display="https://podminky.urs.cz/item/CS_URS_2021_01/181411122"/>
    <hyperlink ref="F226" r:id="rId14" display="https://podminky.urs.cz/item/CS_URS_2021_01/181951111"/>
    <hyperlink ref="F239" r:id="rId15" display="https://podminky.urs.cz/item/CS_URS_2021_01/181951112"/>
    <hyperlink ref="F247" r:id="rId16" display="https://podminky.urs.cz/item/CS_URS_2021_01/182151111"/>
    <hyperlink ref="F259" r:id="rId17" display="https://podminky.urs.cz/item/CS_URS_2021_01/182251101"/>
    <hyperlink ref="F268" r:id="rId18" display="https://podminky.urs.cz/item/CS_URS_2021_01/182351135"/>
    <hyperlink ref="F272" r:id="rId19" display="https://podminky.urs.cz/item/CS_URS_2021_01/183403152"/>
    <hyperlink ref="F277" r:id="rId20" display="https://podminky.urs.cz/item/CS_URS_2021_01/461211711"/>
    <hyperlink ref="F282" r:id="rId21" display="https://podminky.urs.cz/item/CS_URS_2021_01/462512270"/>
    <hyperlink ref="F286" r:id="rId22" display="https://podminky.urs.cz/item/CS_URS_2021_01/463211151"/>
    <hyperlink ref="F299" r:id="rId23" display="https://podminky.urs.cz/item/CS_URS_2021_01/919726123"/>
    <hyperlink ref="F305" r:id="rId24" display="https://podminky.urs.cz/item/CS_URS_2021_01/960111221"/>
    <hyperlink ref="F315" r:id="rId25" display="https://podminky.urs.cz/item/CS_URS_2021_01/997013631"/>
    <hyperlink ref="F318" r:id="rId26" display="https://podminky.urs.cz/item/CS_URS_2021_01/997221571"/>
    <hyperlink ref="F320" r:id="rId27" display="https://podminky.urs.cz/item/CS_URS_2021_01/997221579"/>
    <hyperlink ref="F323" r:id="rId28" display="https://podminky.urs.cz/item/CS_URS_2021_01/997221612"/>
    <hyperlink ref="F326" r:id="rId29" display="https://podminky.urs.cz/item/CS_URS_2021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108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Revitalizace Rudoltičky a přítoků aktualizace 02/2023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831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25. 10. 2023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ROUND((SUM(BE124:BE386)),  2)</f>
        <v>0</v>
      </c>
      <c r="G33" s="38"/>
      <c r="H33" s="38"/>
      <c r="I33" s="155">
        <v>0.20999999999999999</v>
      </c>
      <c r="J33" s="154">
        <f>ROUND(((SUM(BE124:BE386))*I33),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ROUND((SUM(BF124:BF386)),  2)</f>
        <v>0</v>
      </c>
      <c r="G34" s="38"/>
      <c r="H34" s="38"/>
      <c r="I34" s="155">
        <v>0.14999999999999999</v>
      </c>
      <c r="J34" s="154">
        <f>ROUND(((SUM(BF124:BF386))*I34),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ROUND((SUM(BG124:BG386)),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ROUND((SUM(BH124:BH386)),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ROUND((SUM(BI124:BI386)),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Revitalizace Rudoltičky a přítoků aktualizace 02/2023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04 - Pravostranný přítok 1, ř.km 0,00-0,84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Ostrov u Lanškrouna</v>
      </c>
      <c r="G89" s="40"/>
      <c r="H89" s="40"/>
      <c r="I89" s="32" t="s">
        <v>22</v>
      </c>
      <c r="J89" s="79" t="str">
        <f>IF(J12="","",J12)</f>
        <v>25. 10. 2023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Ostrov</v>
      </c>
      <c r="G91" s="40"/>
      <c r="H91" s="40"/>
      <c r="I91" s="32" t="s">
        <v>32</v>
      </c>
      <c r="J91" s="36" t="str">
        <f>E21</f>
        <v>Envicons,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Envicons,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114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79"/>
      <c r="C97" s="180"/>
      <c r="D97" s="181" t="s">
        <v>116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117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119</v>
      </c>
      <c r="E99" s="188"/>
      <c r="F99" s="188"/>
      <c r="G99" s="188"/>
      <c r="H99" s="188"/>
      <c r="I99" s="188"/>
      <c r="J99" s="189">
        <f>J274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120</v>
      </c>
      <c r="E100" s="188"/>
      <c r="F100" s="188"/>
      <c r="G100" s="188"/>
      <c r="H100" s="188"/>
      <c r="I100" s="188"/>
      <c r="J100" s="189">
        <f>J308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472</v>
      </c>
      <c r="E101" s="188"/>
      <c r="F101" s="188"/>
      <c r="G101" s="188"/>
      <c r="H101" s="188"/>
      <c r="I101" s="188"/>
      <c r="J101" s="189">
        <f>J348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121</v>
      </c>
      <c r="E102" s="188"/>
      <c r="F102" s="188"/>
      <c r="G102" s="188"/>
      <c r="H102" s="188"/>
      <c r="I102" s="188"/>
      <c r="J102" s="189">
        <f>J353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122</v>
      </c>
      <c r="E103" s="188"/>
      <c r="F103" s="188"/>
      <c r="G103" s="188"/>
      <c r="H103" s="188"/>
      <c r="I103" s="188"/>
      <c r="J103" s="189">
        <f>J366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124</v>
      </c>
      <c r="E104" s="188"/>
      <c r="F104" s="188"/>
      <c r="G104" s="188"/>
      <c r="H104" s="188"/>
      <c r="I104" s="188"/>
      <c r="J104" s="189">
        <f>J384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125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Revitalizace Rudoltičky a přítoků aktualizace 02/2023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109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 04 - Pravostranný přítok 1, ř.km 0,00-0,84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Ostrov u Lanškrouna</v>
      </c>
      <c r="G118" s="40"/>
      <c r="H118" s="40"/>
      <c r="I118" s="32" t="s">
        <v>22</v>
      </c>
      <c r="J118" s="79" t="str">
        <f>IF(J12="","",J12)</f>
        <v>25. 10. 2023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>Obec Ostrov</v>
      </c>
      <c r="G120" s="40"/>
      <c r="H120" s="40"/>
      <c r="I120" s="32" t="s">
        <v>32</v>
      </c>
      <c r="J120" s="36" t="str">
        <f>E21</f>
        <v>Envicons,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30</v>
      </c>
      <c r="D121" s="40"/>
      <c r="E121" s="40"/>
      <c r="F121" s="27" t="str">
        <f>IF(E18="","",E18)</f>
        <v>Vyplň údaj</v>
      </c>
      <c r="G121" s="40"/>
      <c r="H121" s="40"/>
      <c r="I121" s="32" t="s">
        <v>37</v>
      </c>
      <c r="J121" s="36" t="str">
        <f>E24</f>
        <v>Envicons,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126</v>
      </c>
      <c r="D123" s="194" t="s">
        <v>64</v>
      </c>
      <c r="E123" s="194" t="s">
        <v>60</v>
      </c>
      <c r="F123" s="194" t="s">
        <v>61</v>
      </c>
      <c r="G123" s="194" t="s">
        <v>127</v>
      </c>
      <c r="H123" s="194" t="s">
        <v>128</v>
      </c>
      <c r="I123" s="194" t="s">
        <v>129</v>
      </c>
      <c r="J123" s="194" t="s">
        <v>113</v>
      </c>
      <c r="K123" s="195" t="s">
        <v>130</v>
      </c>
      <c r="L123" s="196"/>
      <c r="M123" s="100" t="s">
        <v>1</v>
      </c>
      <c r="N123" s="101" t="s">
        <v>43</v>
      </c>
      <c r="O123" s="101" t="s">
        <v>131</v>
      </c>
      <c r="P123" s="101" t="s">
        <v>132</v>
      </c>
      <c r="Q123" s="101" t="s">
        <v>133</v>
      </c>
      <c r="R123" s="101" t="s">
        <v>134</v>
      </c>
      <c r="S123" s="101" t="s">
        <v>135</v>
      </c>
      <c r="T123" s="102" t="s">
        <v>136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137</v>
      </c>
      <c r="D124" s="40"/>
      <c r="E124" s="40"/>
      <c r="F124" s="40"/>
      <c r="G124" s="40"/>
      <c r="H124" s="40"/>
      <c r="I124" s="40"/>
      <c r="J124" s="197">
        <f>BK124</f>
        <v>0</v>
      </c>
      <c r="K124" s="40"/>
      <c r="L124" s="44"/>
      <c r="M124" s="103"/>
      <c r="N124" s="198"/>
      <c r="O124" s="104"/>
      <c r="P124" s="199">
        <f>P125</f>
        <v>0</v>
      </c>
      <c r="Q124" s="104"/>
      <c r="R124" s="199">
        <f>R125</f>
        <v>330.10034350000001</v>
      </c>
      <c r="S124" s="104"/>
      <c r="T124" s="200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78</v>
      </c>
      <c r="AU124" s="17" t="s">
        <v>115</v>
      </c>
      <c r="BK124" s="201">
        <f>BK125</f>
        <v>0</v>
      </c>
    </row>
    <row r="125" s="12" customFormat="1" ht="25.92" customHeight="1">
      <c r="A125" s="12"/>
      <c r="B125" s="202"/>
      <c r="C125" s="203"/>
      <c r="D125" s="204" t="s">
        <v>78</v>
      </c>
      <c r="E125" s="205" t="s">
        <v>138</v>
      </c>
      <c r="F125" s="205" t="s">
        <v>139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P126+P274+P308+P348+P353+P366+P384</f>
        <v>0</v>
      </c>
      <c r="Q125" s="210"/>
      <c r="R125" s="211">
        <f>R126+R274+R308+R348+R353+R366+R384</f>
        <v>330.10034350000001</v>
      </c>
      <c r="S125" s="210"/>
      <c r="T125" s="212">
        <f>T126+T274+T308+T348+T353+T366+T384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87</v>
      </c>
      <c r="AT125" s="214" t="s">
        <v>78</v>
      </c>
      <c r="AU125" s="214" t="s">
        <v>79</v>
      </c>
      <c r="AY125" s="213" t="s">
        <v>140</v>
      </c>
      <c r="BK125" s="215">
        <f>BK126+BK274+BK308+BK348+BK353+BK366+BK384</f>
        <v>0</v>
      </c>
    </row>
    <row r="126" s="12" customFormat="1" ht="22.8" customHeight="1">
      <c r="A126" s="12"/>
      <c r="B126" s="202"/>
      <c r="C126" s="203"/>
      <c r="D126" s="204" t="s">
        <v>78</v>
      </c>
      <c r="E126" s="216" t="s">
        <v>87</v>
      </c>
      <c r="F126" s="216" t="s">
        <v>141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SUM(P127:P273)</f>
        <v>0</v>
      </c>
      <c r="Q126" s="210"/>
      <c r="R126" s="211">
        <f>SUM(R127:R273)</f>
        <v>91.333833800000008</v>
      </c>
      <c r="S126" s="210"/>
      <c r="T126" s="212">
        <f>SUM(T127:T273)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87</v>
      </c>
      <c r="AT126" s="214" t="s">
        <v>78</v>
      </c>
      <c r="AU126" s="214" t="s">
        <v>87</v>
      </c>
      <c r="AY126" s="213" t="s">
        <v>140</v>
      </c>
      <c r="BK126" s="215">
        <f>SUM(BK127:BK273)</f>
        <v>0</v>
      </c>
    </row>
    <row r="127" s="2" customFormat="1" ht="24.15" customHeight="1">
      <c r="A127" s="38"/>
      <c r="B127" s="39"/>
      <c r="C127" s="218" t="s">
        <v>87</v>
      </c>
      <c r="D127" s="218" t="s">
        <v>142</v>
      </c>
      <c r="E127" s="219" t="s">
        <v>156</v>
      </c>
      <c r="F127" s="220" t="s">
        <v>157</v>
      </c>
      <c r="G127" s="221" t="s">
        <v>158</v>
      </c>
      <c r="H127" s="222">
        <v>7033</v>
      </c>
      <c r="I127" s="223"/>
      <c r="J127" s="224">
        <f>ROUND(I127*H127,2)</f>
        <v>0</v>
      </c>
      <c r="K127" s="220" t="s">
        <v>146</v>
      </c>
      <c r="L127" s="44"/>
      <c r="M127" s="225" t="s">
        <v>1</v>
      </c>
      <c r="N127" s="226" t="s">
        <v>44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147</v>
      </c>
      <c r="AT127" s="229" t="s">
        <v>142</v>
      </c>
      <c r="AU127" s="229" t="s">
        <v>89</v>
      </c>
      <c r="AY127" s="17" t="s">
        <v>140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87</v>
      </c>
      <c r="BK127" s="230">
        <f>ROUND(I127*H127,2)</f>
        <v>0</v>
      </c>
      <c r="BL127" s="17" t="s">
        <v>147</v>
      </c>
      <c r="BM127" s="229" t="s">
        <v>832</v>
      </c>
    </row>
    <row r="128" s="2" customFormat="1">
      <c r="A128" s="38"/>
      <c r="B128" s="39"/>
      <c r="C128" s="40"/>
      <c r="D128" s="231" t="s">
        <v>149</v>
      </c>
      <c r="E128" s="40"/>
      <c r="F128" s="232" t="s">
        <v>160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149</v>
      </c>
      <c r="AU128" s="17" t="s">
        <v>89</v>
      </c>
    </row>
    <row r="129" s="13" customFormat="1">
      <c r="A129" s="13"/>
      <c r="B129" s="236"/>
      <c r="C129" s="237"/>
      <c r="D129" s="238" t="s">
        <v>151</v>
      </c>
      <c r="E129" s="239" t="s">
        <v>1</v>
      </c>
      <c r="F129" s="240" t="s">
        <v>152</v>
      </c>
      <c r="G129" s="237"/>
      <c r="H129" s="239" t="s">
        <v>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151</v>
      </c>
      <c r="AU129" s="246" t="s">
        <v>89</v>
      </c>
      <c r="AV129" s="13" t="s">
        <v>87</v>
      </c>
      <c r="AW129" s="13" t="s">
        <v>36</v>
      </c>
      <c r="AX129" s="13" t="s">
        <v>79</v>
      </c>
      <c r="AY129" s="246" t="s">
        <v>140</v>
      </c>
    </row>
    <row r="130" s="14" customFormat="1">
      <c r="A130" s="14"/>
      <c r="B130" s="247"/>
      <c r="C130" s="248"/>
      <c r="D130" s="238" t="s">
        <v>151</v>
      </c>
      <c r="E130" s="249" t="s">
        <v>1</v>
      </c>
      <c r="F130" s="250" t="s">
        <v>833</v>
      </c>
      <c r="G130" s="248"/>
      <c r="H130" s="251">
        <v>7033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151</v>
      </c>
      <c r="AU130" s="257" t="s">
        <v>89</v>
      </c>
      <c r="AV130" s="14" t="s">
        <v>89</v>
      </c>
      <c r="AW130" s="14" t="s">
        <v>36</v>
      </c>
      <c r="AX130" s="14" t="s">
        <v>87</v>
      </c>
      <c r="AY130" s="257" t="s">
        <v>140</v>
      </c>
    </row>
    <row r="131" s="2" customFormat="1" ht="24.15" customHeight="1">
      <c r="A131" s="38"/>
      <c r="B131" s="39"/>
      <c r="C131" s="218" t="s">
        <v>89</v>
      </c>
      <c r="D131" s="218" t="s">
        <v>142</v>
      </c>
      <c r="E131" s="219" t="s">
        <v>164</v>
      </c>
      <c r="F131" s="220" t="s">
        <v>165</v>
      </c>
      <c r="G131" s="221" t="s">
        <v>158</v>
      </c>
      <c r="H131" s="222">
        <v>2087</v>
      </c>
      <c r="I131" s="223"/>
      <c r="J131" s="224">
        <f>ROUND(I131*H131,2)</f>
        <v>0</v>
      </c>
      <c r="K131" s="220" t="s">
        <v>146</v>
      </c>
      <c r="L131" s="44"/>
      <c r="M131" s="225" t="s">
        <v>1</v>
      </c>
      <c r="N131" s="226" t="s">
        <v>44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147</v>
      </c>
      <c r="AT131" s="229" t="s">
        <v>142</v>
      </c>
      <c r="AU131" s="229" t="s">
        <v>89</v>
      </c>
      <c r="AY131" s="17" t="s">
        <v>140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87</v>
      </c>
      <c r="BK131" s="230">
        <f>ROUND(I131*H131,2)</f>
        <v>0</v>
      </c>
      <c r="BL131" s="17" t="s">
        <v>147</v>
      </c>
      <c r="BM131" s="229" t="s">
        <v>834</v>
      </c>
    </row>
    <row r="132" s="2" customFormat="1">
      <c r="A132" s="38"/>
      <c r="B132" s="39"/>
      <c r="C132" s="40"/>
      <c r="D132" s="231" t="s">
        <v>149</v>
      </c>
      <c r="E132" s="40"/>
      <c r="F132" s="232" t="s">
        <v>167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149</v>
      </c>
      <c r="AU132" s="17" t="s">
        <v>89</v>
      </c>
    </row>
    <row r="133" s="13" customFormat="1">
      <c r="A133" s="13"/>
      <c r="B133" s="236"/>
      <c r="C133" s="237"/>
      <c r="D133" s="238" t="s">
        <v>151</v>
      </c>
      <c r="E133" s="239" t="s">
        <v>1</v>
      </c>
      <c r="F133" s="240" t="s">
        <v>152</v>
      </c>
      <c r="G133" s="237"/>
      <c r="H133" s="239" t="s">
        <v>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151</v>
      </c>
      <c r="AU133" s="246" t="s">
        <v>89</v>
      </c>
      <c r="AV133" s="13" t="s">
        <v>87</v>
      </c>
      <c r="AW133" s="13" t="s">
        <v>36</v>
      </c>
      <c r="AX133" s="13" t="s">
        <v>79</v>
      </c>
      <c r="AY133" s="246" t="s">
        <v>140</v>
      </c>
    </row>
    <row r="134" s="14" customFormat="1">
      <c r="A134" s="14"/>
      <c r="B134" s="247"/>
      <c r="C134" s="248"/>
      <c r="D134" s="238" t="s">
        <v>151</v>
      </c>
      <c r="E134" s="249" t="s">
        <v>1</v>
      </c>
      <c r="F134" s="250" t="s">
        <v>835</v>
      </c>
      <c r="G134" s="248"/>
      <c r="H134" s="251">
        <v>1211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151</v>
      </c>
      <c r="AU134" s="257" t="s">
        <v>89</v>
      </c>
      <c r="AV134" s="14" t="s">
        <v>89</v>
      </c>
      <c r="AW134" s="14" t="s">
        <v>36</v>
      </c>
      <c r="AX134" s="14" t="s">
        <v>79</v>
      </c>
      <c r="AY134" s="257" t="s">
        <v>140</v>
      </c>
    </row>
    <row r="135" s="14" customFormat="1">
      <c r="A135" s="14"/>
      <c r="B135" s="247"/>
      <c r="C135" s="248"/>
      <c r="D135" s="238" t="s">
        <v>151</v>
      </c>
      <c r="E135" s="249" t="s">
        <v>1</v>
      </c>
      <c r="F135" s="250" t="s">
        <v>836</v>
      </c>
      <c r="G135" s="248"/>
      <c r="H135" s="251">
        <v>382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151</v>
      </c>
      <c r="AU135" s="257" t="s">
        <v>89</v>
      </c>
      <c r="AV135" s="14" t="s">
        <v>89</v>
      </c>
      <c r="AW135" s="14" t="s">
        <v>36</v>
      </c>
      <c r="AX135" s="14" t="s">
        <v>79</v>
      </c>
      <c r="AY135" s="257" t="s">
        <v>140</v>
      </c>
    </row>
    <row r="136" s="14" customFormat="1">
      <c r="A136" s="14"/>
      <c r="B136" s="247"/>
      <c r="C136" s="248"/>
      <c r="D136" s="238" t="s">
        <v>151</v>
      </c>
      <c r="E136" s="249" t="s">
        <v>1</v>
      </c>
      <c r="F136" s="250" t="s">
        <v>837</v>
      </c>
      <c r="G136" s="248"/>
      <c r="H136" s="251">
        <v>167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151</v>
      </c>
      <c r="AU136" s="257" t="s">
        <v>89</v>
      </c>
      <c r="AV136" s="14" t="s">
        <v>89</v>
      </c>
      <c r="AW136" s="14" t="s">
        <v>36</v>
      </c>
      <c r="AX136" s="14" t="s">
        <v>79</v>
      </c>
      <c r="AY136" s="257" t="s">
        <v>140</v>
      </c>
    </row>
    <row r="137" s="14" customFormat="1">
      <c r="A137" s="14"/>
      <c r="B137" s="247"/>
      <c r="C137" s="248"/>
      <c r="D137" s="238" t="s">
        <v>151</v>
      </c>
      <c r="E137" s="249" t="s">
        <v>1</v>
      </c>
      <c r="F137" s="250" t="s">
        <v>838</v>
      </c>
      <c r="G137" s="248"/>
      <c r="H137" s="251">
        <v>77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151</v>
      </c>
      <c r="AU137" s="257" t="s">
        <v>89</v>
      </c>
      <c r="AV137" s="14" t="s">
        <v>89</v>
      </c>
      <c r="AW137" s="14" t="s">
        <v>36</v>
      </c>
      <c r="AX137" s="14" t="s">
        <v>79</v>
      </c>
      <c r="AY137" s="257" t="s">
        <v>140</v>
      </c>
    </row>
    <row r="138" s="14" customFormat="1">
      <c r="A138" s="14"/>
      <c r="B138" s="247"/>
      <c r="C138" s="248"/>
      <c r="D138" s="238" t="s">
        <v>151</v>
      </c>
      <c r="E138" s="249" t="s">
        <v>1</v>
      </c>
      <c r="F138" s="250" t="s">
        <v>839</v>
      </c>
      <c r="G138" s="248"/>
      <c r="H138" s="251">
        <v>250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151</v>
      </c>
      <c r="AU138" s="257" t="s">
        <v>89</v>
      </c>
      <c r="AV138" s="14" t="s">
        <v>89</v>
      </c>
      <c r="AW138" s="14" t="s">
        <v>36</v>
      </c>
      <c r="AX138" s="14" t="s">
        <v>79</v>
      </c>
      <c r="AY138" s="257" t="s">
        <v>140</v>
      </c>
    </row>
    <row r="139" s="15" customFormat="1">
      <c r="A139" s="15"/>
      <c r="B139" s="258"/>
      <c r="C139" s="259"/>
      <c r="D139" s="238" t="s">
        <v>151</v>
      </c>
      <c r="E139" s="260" t="s">
        <v>1</v>
      </c>
      <c r="F139" s="261" t="s">
        <v>155</v>
      </c>
      <c r="G139" s="259"/>
      <c r="H139" s="262">
        <v>2087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151</v>
      </c>
      <c r="AU139" s="268" t="s">
        <v>89</v>
      </c>
      <c r="AV139" s="15" t="s">
        <v>147</v>
      </c>
      <c r="AW139" s="15" t="s">
        <v>36</v>
      </c>
      <c r="AX139" s="15" t="s">
        <v>87</v>
      </c>
      <c r="AY139" s="268" t="s">
        <v>140</v>
      </c>
    </row>
    <row r="140" s="2" customFormat="1" ht="33" customHeight="1">
      <c r="A140" s="38"/>
      <c r="B140" s="39"/>
      <c r="C140" s="218" t="s">
        <v>163</v>
      </c>
      <c r="D140" s="218" t="s">
        <v>142</v>
      </c>
      <c r="E140" s="219" t="s">
        <v>840</v>
      </c>
      <c r="F140" s="220" t="s">
        <v>841</v>
      </c>
      <c r="G140" s="221" t="s">
        <v>145</v>
      </c>
      <c r="H140" s="222">
        <v>588</v>
      </c>
      <c r="I140" s="223"/>
      <c r="J140" s="224">
        <f>ROUND(I140*H140,2)</f>
        <v>0</v>
      </c>
      <c r="K140" s="220" t="s">
        <v>146</v>
      </c>
      <c r="L140" s="44"/>
      <c r="M140" s="225" t="s">
        <v>1</v>
      </c>
      <c r="N140" s="226" t="s">
        <v>44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147</v>
      </c>
      <c r="AT140" s="229" t="s">
        <v>142</v>
      </c>
      <c r="AU140" s="229" t="s">
        <v>89</v>
      </c>
      <c r="AY140" s="17" t="s">
        <v>140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87</v>
      </c>
      <c r="BK140" s="230">
        <f>ROUND(I140*H140,2)</f>
        <v>0</v>
      </c>
      <c r="BL140" s="17" t="s">
        <v>147</v>
      </c>
      <c r="BM140" s="229" t="s">
        <v>842</v>
      </c>
    </row>
    <row r="141" s="2" customFormat="1">
      <c r="A141" s="38"/>
      <c r="B141" s="39"/>
      <c r="C141" s="40"/>
      <c r="D141" s="231" t="s">
        <v>149</v>
      </c>
      <c r="E141" s="40"/>
      <c r="F141" s="232" t="s">
        <v>843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149</v>
      </c>
      <c r="AU141" s="17" t="s">
        <v>89</v>
      </c>
    </row>
    <row r="142" s="13" customFormat="1">
      <c r="A142" s="13"/>
      <c r="B142" s="236"/>
      <c r="C142" s="237"/>
      <c r="D142" s="238" t="s">
        <v>151</v>
      </c>
      <c r="E142" s="239" t="s">
        <v>1</v>
      </c>
      <c r="F142" s="240" t="s">
        <v>152</v>
      </c>
      <c r="G142" s="237"/>
      <c r="H142" s="239" t="s">
        <v>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151</v>
      </c>
      <c r="AU142" s="246" t="s">
        <v>89</v>
      </c>
      <c r="AV142" s="13" t="s">
        <v>87</v>
      </c>
      <c r="AW142" s="13" t="s">
        <v>36</v>
      </c>
      <c r="AX142" s="13" t="s">
        <v>79</v>
      </c>
      <c r="AY142" s="246" t="s">
        <v>140</v>
      </c>
    </row>
    <row r="143" s="14" customFormat="1">
      <c r="A143" s="14"/>
      <c r="B143" s="247"/>
      <c r="C143" s="248"/>
      <c r="D143" s="238" t="s">
        <v>151</v>
      </c>
      <c r="E143" s="249" t="s">
        <v>1</v>
      </c>
      <c r="F143" s="250" t="s">
        <v>844</v>
      </c>
      <c r="G143" s="248"/>
      <c r="H143" s="251">
        <v>230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151</v>
      </c>
      <c r="AU143" s="257" t="s">
        <v>89</v>
      </c>
      <c r="AV143" s="14" t="s">
        <v>89</v>
      </c>
      <c r="AW143" s="14" t="s">
        <v>36</v>
      </c>
      <c r="AX143" s="14" t="s">
        <v>79</v>
      </c>
      <c r="AY143" s="257" t="s">
        <v>140</v>
      </c>
    </row>
    <row r="144" s="14" customFormat="1">
      <c r="A144" s="14"/>
      <c r="B144" s="247"/>
      <c r="C144" s="248"/>
      <c r="D144" s="238" t="s">
        <v>151</v>
      </c>
      <c r="E144" s="249" t="s">
        <v>1</v>
      </c>
      <c r="F144" s="250" t="s">
        <v>845</v>
      </c>
      <c r="G144" s="248"/>
      <c r="H144" s="251">
        <v>155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151</v>
      </c>
      <c r="AU144" s="257" t="s">
        <v>89</v>
      </c>
      <c r="AV144" s="14" t="s">
        <v>89</v>
      </c>
      <c r="AW144" s="14" t="s">
        <v>36</v>
      </c>
      <c r="AX144" s="14" t="s">
        <v>79</v>
      </c>
      <c r="AY144" s="257" t="s">
        <v>140</v>
      </c>
    </row>
    <row r="145" s="14" customFormat="1">
      <c r="A145" s="14"/>
      <c r="B145" s="247"/>
      <c r="C145" s="248"/>
      <c r="D145" s="238" t="s">
        <v>151</v>
      </c>
      <c r="E145" s="249" t="s">
        <v>1</v>
      </c>
      <c r="F145" s="250" t="s">
        <v>846</v>
      </c>
      <c r="G145" s="248"/>
      <c r="H145" s="251">
        <v>64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151</v>
      </c>
      <c r="AU145" s="257" t="s">
        <v>89</v>
      </c>
      <c r="AV145" s="14" t="s">
        <v>89</v>
      </c>
      <c r="AW145" s="14" t="s">
        <v>36</v>
      </c>
      <c r="AX145" s="14" t="s">
        <v>79</v>
      </c>
      <c r="AY145" s="257" t="s">
        <v>140</v>
      </c>
    </row>
    <row r="146" s="14" customFormat="1">
      <c r="A146" s="14"/>
      <c r="B146" s="247"/>
      <c r="C146" s="248"/>
      <c r="D146" s="238" t="s">
        <v>151</v>
      </c>
      <c r="E146" s="249" t="s">
        <v>1</v>
      </c>
      <c r="F146" s="250" t="s">
        <v>847</v>
      </c>
      <c r="G146" s="248"/>
      <c r="H146" s="251">
        <v>70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151</v>
      </c>
      <c r="AU146" s="257" t="s">
        <v>89</v>
      </c>
      <c r="AV146" s="14" t="s">
        <v>89</v>
      </c>
      <c r="AW146" s="14" t="s">
        <v>36</v>
      </c>
      <c r="AX146" s="14" t="s">
        <v>79</v>
      </c>
      <c r="AY146" s="257" t="s">
        <v>140</v>
      </c>
    </row>
    <row r="147" s="14" customFormat="1">
      <c r="A147" s="14"/>
      <c r="B147" s="247"/>
      <c r="C147" s="248"/>
      <c r="D147" s="238" t="s">
        <v>151</v>
      </c>
      <c r="E147" s="249" t="s">
        <v>1</v>
      </c>
      <c r="F147" s="250" t="s">
        <v>848</v>
      </c>
      <c r="G147" s="248"/>
      <c r="H147" s="251">
        <v>69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151</v>
      </c>
      <c r="AU147" s="257" t="s">
        <v>89</v>
      </c>
      <c r="AV147" s="14" t="s">
        <v>89</v>
      </c>
      <c r="AW147" s="14" t="s">
        <v>36</v>
      </c>
      <c r="AX147" s="14" t="s">
        <v>79</v>
      </c>
      <c r="AY147" s="257" t="s">
        <v>140</v>
      </c>
    </row>
    <row r="148" s="15" customFormat="1">
      <c r="A148" s="15"/>
      <c r="B148" s="258"/>
      <c r="C148" s="259"/>
      <c r="D148" s="238" t="s">
        <v>151</v>
      </c>
      <c r="E148" s="260" t="s">
        <v>1</v>
      </c>
      <c r="F148" s="261" t="s">
        <v>155</v>
      </c>
      <c r="G148" s="259"/>
      <c r="H148" s="262">
        <v>588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151</v>
      </c>
      <c r="AU148" s="268" t="s">
        <v>89</v>
      </c>
      <c r="AV148" s="15" t="s">
        <v>147</v>
      </c>
      <c r="AW148" s="15" t="s">
        <v>36</v>
      </c>
      <c r="AX148" s="15" t="s">
        <v>87</v>
      </c>
      <c r="AY148" s="268" t="s">
        <v>140</v>
      </c>
    </row>
    <row r="149" s="2" customFormat="1" ht="24.15" customHeight="1">
      <c r="A149" s="38"/>
      <c r="B149" s="39"/>
      <c r="C149" s="218" t="s">
        <v>147</v>
      </c>
      <c r="D149" s="218" t="s">
        <v>142</v>
      </c>
      <c r="E149" s="219" t="s">
        <v>491</v>
      </c>
      <c r="F149" s="220" t="s">
        <v>492</v>
      </c>
      <c r="G149" s="221" t="s">
        <v>145</v>
      </c>
      <c r="H149" s="222">
        <v>55</v>
      </c>
      <c r="I149" s="223"/>
      <c r="J149" s="224">
        <f>ROUND(I149*H149,2)</f>
        <v>0</v>
      </c>
      <c r="K149" s="220" t="s">
        <v>146</v>
      </c>
      <c r="L149" s="44"/>
      <c r="M149" s="225" t="s">
        <v>1</v>
      </c>
      <c r="N149" s="226" t="s">
        <v>44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147</v>
      </c>
      <c r="AT149" s="229" t="s">
        <v>142</v>
      </c>
      <c r="AU149" s="229" t="s">
        <v>89</v>
      </c>
      <c r="AY149" s="17" t="s">
        <v>140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87</v>
      </c>
      <c r="BK149" s="230">
        <f>ROUND(I149*H149,2)</f>
        <v>0</v>
      </c>
      <c r="BL149" s="17" t="s">
        <v>147</v>
      </c>
      <c r="BM149" s="229" t="s">
        <v>849</v>
      </c>
    </row>
    <row r="150" s="2" customFormat="1">
      <c r="A150" s="38"/>
      <c r="B150" s="39"/>
      <c r="C150" s="40"/>
      <c r="D150" s="231" t="s">
        <v>149</v>
      </c>
      <c r="E150" s="40"/>
      <c r="F150" s="232" t="s">
        <v>494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149</v>
      </c>
      <c r="AU150" s="17" t="s">
        <v>89</v>
      </c>
    </row>
    <row r="151" s="13" customFormat="1">
      <c r="A151" s="13"/>
      <c r="B151" s="236"/>
      <c r="C151" s="237"/>
      <c r="D151" s="238" t="s">
        <v>151</v>
      </c>
      <c r="E151" s="239" t="s">
        <v>1</v>
      </c>
      <c r="F151" s="240" t="s">
        <v>152</v>
      </c>
      <c r="G151" s="237"/>
      <c r="H151" s="239" t="s">
        <v>1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151</v>
      </c>
      <c r="AU151" s="246" t="s">
        <v>89</v>
      </c>
      <c r="AV151" s="13" t="s">
        <v>87</v>
      </c>
      <c r="AW151" s="13" t="s">
        <v>36</v>
      </c>
      <c r="AX151" s="13" t="s">
        <v>79</v>
      </c>
      <c r="AY151" s="246" t="s">
        <v>140</v>
      </c>
    </row>
    <row r="152" s="14" customFormat="1">
      <c r="A152" s="14"/>
      <c r="B152" s="247"/>
      <c r="C152" s="248"/>
      <c r="D152" s="238" t="s">
        <v>151</v>
      </c>
      <c r="E152" s="249" t="s">
        <v>1</v>
      </c>
      <c r="F152" s="250" t="s">
        <v>850</v>
      </c>
      <c r="G152" s="248"/>
      <c r="H152" s="251">
        <v>55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151</v>
      </c>
      <c r="AU152" s="257" t="s">
        <v>89</v>
      </c>
      <c r="AV152" s="14" t="s">
        <v>89</v>
      </c>
      <c r="AW152" s="14" t="s">
        <v>36</v>
      </c>
      <c r="AX152" s="14" t="s">
        <v>87</v>
      </c>
      <c r="AY152" s="257" t="s">
        <v>140</v>
      </c>
    </row>
    <row r="153" s="2" customFormat="1" ht="33" customHeight="1">
      <c r="A153" s="38"/>
      <c r="B153" s="39"/>
      <c r="C153" s="218" t="s">
        <v>182</v>
      </c>
      <c r="D153" s="218" t="s">
        <v>142</v>
      </c>
      <c r="E153" s="219" t="s">
        <v>196</v>
      </c>
      <c r="F153" s="220" t="s">
        <v>197</v>
      </c>
      <c r="G153" s="221" t="s">
        <v>145</v>
      </c>
      <c r="H153" s="222">
        <v>188</v>
      </c>
      <c r="I153" s="223"/>
      <c r="J153" s="224">
        <f>ROUND(I153*H153,2)</f>
        <v>0</v>
      </c>
      <c r="K153" s="220" t="s">
        <v>146</v>
      </c>
      <c r="L153" s="44"/>
      <c r="M153" s="225" t="s">
        <v>1</v>
      </c>
      <c r="N153" s="226" t="s">
        <v>44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147</v>
      </c>
      <c r="AT153" s="229" t="s">
        <v>142</v>
      </c>
      <c r="AU153" s="229" t="s">
        <v>89</v>
      </c>
      <c r="AY153" s="17" t="s">
        <v>140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87</v>
      </c>
      <c r="BK153" s="230">
        <f>ROUND(I153*H153,2)</f>
        <v>0</v>
      </c>
      <c r="BL153" s="17" t="s">
        <v>147</v>
      </c>
      <c r="BM153" s="229" t="s">
        <v>851</v>
      </c>
    </row>
    <row r="154" s="2" customFormat="1">
      <c r="A154" s="38"/>
      <c r="B154" s="39"/>
      <c r="C154" s="40"/>
      <c r="D154" s="231" t="s">
        <v>149</v>
      </c>
      <c r="E154" s="40"/>
      <c r="F154" s="232" t="s">
        <v>199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149</v>
      </c>
      <c r="AU154" s="17" t="s">
        <v>89</v>
      </c>
    </row>
    <row r="155" s="13" customFormat="1">
      <c r="A155" s="13"/>
      <c r="B155" s="236"/>
      <c r="C155" s="237"/>
      <c r="D155" s="238" t="s">
        <v>151</v>
      </c>
      <c r="E155" s="239" t="s">
        <v>1</v>
      </c>
      <c r="F155" s="240" t="s">
        <v>152</v>
      </c>
      <c r="G155" s="237"/>
      <c r="H155" s="239" t="s">
        <v>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151</v>
      </c>
      <c r="AU155" s="246" t="s">
        <v>89</v>
      </c>
      <c r="AV155" s="13" t="s">
        <v>87</v>
      </c>
      <c r="AW155" s="13" t="s">
        <v>36</v>
      </c>
      <c r="AX155" s="13" t="s">
        <v>79</v>
      </c>
      <c r="AY155" s="246" t="s">
        <v>140</v>
      </c>
    </row>
    <row r="156" s="13" customFormat="1">
      <c r="A156" s="13"/>
      <c r="B156" s="236"/>
      <c r="C156" s="237"/>
      <c r="D156" s="238" t="s">
        <v>151</v>
      </c>
      <c r="E156" s="239" t="s">
        <v>1</v>
      </c>
      <c r="F156" s="240" t="s">
        <v>852</v>
      </c>
      <c r="G156" s="237"/>
      <c r="H156" s="239" t="s">
        <v>1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151</v>
      </c>
      <c r="AU156" s="246" t="s">
        <v>89</v>
      </c>
      <c r="AV156" s="13" t="s">
        <v>87</v>
      </c>
      <c r="AW156" s="13" t="s">
        <v>36</v>
      </c>
      <c r="AX156" s="13" t="s">
        <v>79</v>
      </c>
      <c r="AY156" s="246" t="s">
        <v>140</v>
      </c>
    </row>
    <row r="157" s="14" customFormat="1">
      <c r="A157" s="14"/>
      <c r="B157" s="247"/>
      <c r="C157" s="248"/>
      <c r="D157" s="238" t="s">
        <v>151</v>
      </c>
      <c r="E157" s="249" t="s">
        <v>1</v>
      </c>
      <c r="F157" s="250" t="s">
        <v>853</v>
      </c>
      <c r="G157" s="248"/>
      <c r="H157" s="251">
        <v>188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151</v>
      </c>
      <c r="AU157" s="257" t="s">
        <v>89</v>
      </c>
      <c r="AV157" s="14" t="s">
        <v>89</v>
      </c>
      <c r="AW157" s="14" t="s">
        <v>36</v>
      </c>
      <c r="AX157" s="14" t="s">
        <v>79</v>
      </c>
      <c r="AY157" s="257" t="s">
        <v>140</v>
      </c>
    </row>
    <row r="158" s="15" customFormat="1">
      <c r="A158" s="15"/>
      <c r="B158" s="258"/>
      <c r="C158" s="259"/>
      <c r="D158" s="238" t="s">
        <v>151</v>
      </c>
      <c r="E158" s="260" t="s">
        <v>1</v>
      </c>
      <c r="F158" s="261" t="s">
        <v>155</v>
      </c>
      <c r="G158" s="259"/>
      <c r="H158" s="262">
        <v>188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8" t="s">
        <v>151</v>
      </c>
      <c r="AU158" s="268" t="s">
        <v>89</v>
      </c>
      <c r="AV158" s="15" t="s">
        <v>147</v>
      </c>
      <c r="AW158" s="15" t="s">
        <v>36</v>
      </c>
      <c r="AX158" s="15" t="s">
        <v>87</v>
      </c>
      <c r="AY158" s="268" t="s">
        <v>140</v>
      </c>
    </row>
    <row r="159" s="2" customFormat="1" ht="24.15" customHeight="1">
      <c r="A159" s="38"/>
      <c r="B159" s="39"/>
      <c r="C159" s="218" t="s">
        <v>195</v>
      </c>
      <c r="D159" s="218" t="s">
        <v>142</v>
      </c>
      <c r="E159" s="219" t="s">
        <v>215</v>
      </c>
      <c r="F159" s="220" t="s">
        <v>216</v>
      </c>
      <c r="G159" s="221" t="s">
        <v>145</v>
      </c>
      <c r="H159" s="222">
        <v>890.13999999999999</v>
      </c>
      <c r="I159" s="223"/>
      <c r="J159" s="224">
        <f>ROUND(I159*H159,2)</f>
        <v>0</v>
      </c>
      <c r="K159" s="220" t="s">
        <v>146</v>
      </c>
      <c r="L159" s="44"/>
      <c r="M159" s="225" t="s">
        <v>1</v>
      </c>
      <c r="N159" s="226" t="s">
        <v>44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147</v>
      </c>
      <c r="AT159" s="229" t="s">
        <v>142</v>
      </c>
      <c r="AU159" s="229" t="s">
        <v>89</v>
      </c>
      <c r="AY159" s="17" t="s">
        <v>140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87</v>
      </c>
      <c r="BK159" s="230">
        <f>ROUND(I159*H159,2)</f>
        <v>0</v>
      </c>
      <c r="BL159" s="17" t="s">
        <v>147</v>
      </c>
      <c r="BM159" s="229" t="s">
        <v>854</v>
      </c>
    </row>
    <row r="160" s="2" customFormat="1">
      <c r="A160" s="38"/>
      <c r="B160" s="39"/>
      <c r="C160" s="40"/>
      <c r="D160" s="231" t="s">
        <v>149</v>
      </c>
      <c r="E160" s="40"/>
      <c r="F160" s="232" t="s">
        <v>218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149</v>
      </c>
      <c r="AU160" s="17" t="s">
        <v>89</v>
      </c>
    </row>
    <row r="161" s="13" customFormat="1">
      <c r="A161" s="13"/>
      <c r="B161" s="236"/>
      <c r="C161" s="237"/>
      <c r="D161" s="238" t="s">
        <v>151</v>
      </c>
      <c r="E161" s="239" t="s">
        <v>1</v>
      </c>
      <c r="F161" s="240" t="s">
        <v>152</v>
      </c>
      <c r="G161" s="237"/>
      <c r="H161" s="239" t="s">
        <v>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151</v>
      </c>
      <c r="AU161" s="246" t="s">
        <v>89</v>
      </c>
      <c r="AV161" s="13" t="s">
        <v>87</v>
      </c>
      <c r="AW161" s="13" t="s">
        <v>36</v>
      </c>
      <c r="AX161" s="13" t="s">
        <v>79</v>
      </c>
      <c r="AY161" s="246" t="s">
        <v>140</v>
      </c>
    </row>
    <row r="162" s="14" customFormat="1">
      <c r="A162" s="14"/>
      <c r="B162" s="247"/>
      <c r="C162" s="248"/>
      <c r="D162" s="238" t="s">
        <v>151</v>
      </c>
      <c r="E162" s="249" t="s">
        <v>1</v>
      </c>
      <c r="F162" s="250" t="s">
        <v>855</v>
      </c>
      <c r="G162" s="248"/>
      <c r="H162" s="251">
        <v>588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151</v>
      </c>
      <c r="AU162" s="257" t="s">
        <v>89</v>
      </c>
      <c r="AV162" s="14" t="s">
        <v>89</v>
      </c>
      <c r="AW162" s="14" t="s">
        <v>36</v>
      </c>
      <c r="AX162" s="14" t="s">
        <v>79</v>
      </c>
      <c r="AY162" s="257" t="s">
        <v>140</v>
      </c>
    </row>
    <row r="163" s="14" customFormat="1">
      <c r="A163" s="14"/>
      <c r="B163" s="247"/>
      <c r="C163" s="248"/>
      <c r="D163" s="238" t="s">
        <v>151</v>
      </c>
      <c r="E163" s="249" t="s">
        <v>1</v>
      </c>
      <c r="F163" s="250" t="s">
        <v>856</v>
      </c>
      <c r="G163" s="248"/>
      <c r="H163" s="251">
        <v>83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151</v>
      </c>
      <c r="AU163" s="257" t="s">
        <v>89</v>
      </c>
      <c r="AV163" s="14" t="s">
        <v>89</v>
      </c>
      <c r="AW163" s="14" t="s">
        <v>36</v>
      </c>
      <c r="AX163" s="14" t="s">
        <v>79</v>
      </c>
      <c r="AY163" s="257" t="s">
        <v>140</v>
      </c>
    </row>
    <row r="164" s="14" customFormat="1">
      <c r="A164" s="14"/>
      <c r="B164" s="247"/>
      <c r="C164" s="248"/>
      <c r="D164" s="238" t="s">
        <v>151</v>
      </c>
      <c r="E164" s="249" t="s">
        <v>1</v>
      </c>
      <c r="F164" s="250" t="s">
        <v>857</v>
      </c>
      <c r="G164" s="248"/>
      <c r="H164" s="251">
        <v>188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151</v>
      </c>
      <c r="AU164" s="257" t="s">
        <v>89</v>
      </c>
      <c r="AV164" s="14" t="s">
        <v>89</v>
      </c>
      <c r="AW164" s="14" t="s">
        <v>36</v>
      </c>
      <c r="AX164" s="14" t="s">
        <v>79</v>
      </c>
      <c r="AY164" s="257" t="s">
        <v>140</v>
      </c>
    </row>
    <row r="165" s="14" customFormat="1">
      <c r="A165" s="14"/>
      <c r="B165" s="247"/>
      <c r="C165" s="248"/>
      <c r="D165" s="238" t="s">
        <v>151</v>
      </c>
      <c r="E165" s="249" t="s">
        <v>1</v>
      </c>
      <c r="F165" s="250" t="s">
        <v>858</v>
      </c>
      <c r="G165" s="248"/>
      <c r="H165" s="251">
        <v>26.399999999999999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151</v>
      </c>
      <c r="AU165" s="257" t="s">
        <v>89</v>
      </c>
      <c r="AV165" s="14" t="s">
        <v>89</v>
      </c>
      <c r="AW165" s="14" t="s">
        <v>36</v>
      </c>
      <c r="AX165" s="14" t="s">
        <v>79</v>
      </c>
      <c r="AY165" s="257" t="s">
        <v>140</v>
      </c>
    </row>
    <row r="166" s="14" customFormat="1">
      <c r="A166" s="14"/>
      <c r="B166" s="247"/>
      <c r="C166" s="248"/>
      <c r="D166" s="238" t="s">
        <v>151</v>
      </c>
      <c r="E166" s="249" t="s">
        <v>1</v>
      </c>
      <c r="F166" s="250" t="s">
        <v>859</v>
      </c>
      <c r="G166" s="248"/>
      <c r="H166" s="251">
        <v>4.7400000000000002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151</v>
      </c>
      <c r="AU166" s="257" t="s">
        <v>89</v>
      </c>
      <c r="AV166" s="14" t="s">
        <v>89</v>
      </c>
      <c r="AW166" s="14" t="s">
        <v>36</v>
      </c>
      <c r="AX166" s="14" t="s">
        <v>79</v>
      </c>
      <c r="AY166" s="257" t="s">
        <v>140</v>
      </c>
    </row>
    <row r="167" s="15" customFormat="1">
      <c r="A167" s="15"/>
      <c r="B167" s="258"/>
      <c r="C167" s="259"/>
      <c r="D167" s="238" t="s">
        <v>151</v>
      </c>
      <c r="E167" s="260" t="s">
        <v>1</v>
      </c>
      <c r="F167" s="261" t="s">
        <v>155</v>
      </c>
      <c r="G167" s="259"/>
      <c r="H167" s="262">
        <v>890.13999999999999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151</v>
      </c>
      <c r="AU167" s="268" t="s">
        <v>89</v>
      </c>
      <c r="AV167" s="15" t="s">
        <v>147</v>
      </c>
      <c r="AW167" s="15" t="s">
        <v>36</v>
      </c>
      <c r="AX167" s="15" t="s">
        <v>87</v>
      </c>
      <c r="AY167" s="268" t="s">
        <v>140</v>
      </c>
    </row>
    <row r="168" s="2" customFormat="1" ht="33" customHeight="1">
      <c r="A168" s="38"/>
      <c r="B168" s="39"/>
      <c r="C168" s="218" t="s">
        <v>201</v>
      </c>
      <c r="D168" s="218" t="s">
        <v>142</v>
      </c>
      <c r="E168" s="219" t="s">
        <v>209</v>
      </c>
      <c r="F168" s="220" t="s">
        <v>210</v>
      </c>
      <c r="G168" s="221" t="s">
        <v>145</v>
      </c>
      <c r="H168" s="222">
        <v>31.140000000000001</v>
      </c>
      <c r="I168" s="223"/>
      <c r="J168" s="224">
        <f>ROUND(I168*H168,2)</f>
        <v>0</v>
      </c>
      <c r="K168" s="220" t="s">
        <v>146</v>
      </c>
      <c r="L168" s="44"/>
      <c r="M168" s="225" t="s">
        <v>1</v>
      </c>
      <c r="N168" s="226" t="s">
        <v>44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147</v>
      </c>
      <c r="AT168" s="229" t="s">
        <v>142</v>
      </c>
      <c r="AU168" s="229" t="s">
        <v>89</v>
      </c>
      <c r="AY168" s="17" t="s">
        <v>140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87</v>
      </c>
      <c r="BK168" s="230">
        <f>ROUND(I168*H168,2)</f>
        <v>0</v>
      </c>
      <c r="BL168" s="17" t="s">
        <v>147</v>
      </c>
      <c r="BM168" s="229" t="s">
        <v>860</v>
      </c>
    </row>
    <row r="169" s="2" customFormat="1">
      <c r="A169" s="38"/>
      <c r="B169" s="39"/>
      <c r="C169" s="40"/>
      <c r="D169" s="231" t="s">
        <v>149</v>
      </c>
      <c r="E169" s="40"/>
      <c r="F169" s="232" t="s">
        <v>212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149</v>
      </c>
      <c r="AU169" s="17" t="s">
        <v>89</v>
      </c>
    </row>
    <row r="170" s="13" customFormat="1">
      <c r="A170" s="13"/>
      <c r="B170" s="236"/>
      <c r="C170" s="237"/>
      <c r="D170" s="238" t="s">
        <v>151</v>
      </c>
      <c r="E170" s="239" t="s">
        <v>1</v>
      </c>
      <c r="F170" s="240" t="s">
        <v>861</v>
      </c>
      <c r="G170" s="237"/>
      <c r="H170" s="239" t="s">
        <v>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151</v>
      </c>
      <c r="AU170" s="246" t="s">
        <v>89</v>
      </c>
      <c r="AV170" s="13" t="s">
        <v>87</v>
      </c>
      <c r="AW170" s="13" t="s">
        <v>36</v>
      </c>
      <c r="AX170" s="13" t="s">
        <v>79</v>
      </c>
      <c r="AY170" s="246" t="s">
        <v>140</v>
      </c>
    </row>
    <row r="171" s="14" customFormat="1">
      <c r="A171" s="14"/>
      <c r="B171" s="247"/>
      <c r="C171" s="248"/>
      <c r="D171" s="238" t="s">
        <v>151</v>
      </c>
      <c r="E171" s="249" t="s">
        <v>1</v>
      </c>
      <c r="F171" s="250" t="s">
        <v>858</v>
      </c>
      <c r="G171" s="248"/>
      <c r="H171" s="251">
        <v>26.399999999999999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151</v>
      </c>
      <c r="AU171" s="257" t="s">
        <v>89</v>
      </c>
      <c r="AV171" s="14" t="s">
        <v>89</v>
      </c>
      <c r="AW171" s="14" t="s">
        <v>36</v>
      </c>
      <c r="AX171" s="14" t="s">
        <v>79</v>
      </c>
      <c r="AY171" s="257" t="s">
        <v>140</v>
      </c>
    </row>
    <row r="172" s="14" customFormat="1">
      <c r="A172" s="14"/>
      <c r="B172" s="247"/>
      <c r="C172" s="248"/>
      <c r="D172" s="238" t="s">
        <v>151</v>
      </c>
      <c r="E172" s="249" t="s">
        <v>1</v>
      </c>
      <c r="F172" s="250" t="s">
        <v>859</v>
      </c>
      <c r="G172" s="248"/>
      <c r="H172" s="251">
        <v>4.7400000000000002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151</v>
      </c>
      <c r="AU172" s="257" t="s">
        <v>89</v>
      </c>
      <c r="AV172" s="14" t="s">
        <v>89</v>
      </c>
      <c r="AW172" s="14" t="s">
        <v>36</v>
      </c>
      <c r="AX172" s="14" t="s">
        <v>79</v>
      </c>
      <c r="AY172" s="257" t="s">
        <v>140</v>
      </c>
    </row>
    <row r="173" s="15" customFormat="1">
      <c r="A173" s="15"/>
      <c r="B173" s="258"/>
      <c r="C173" s="259"/>
      <c r="D173" s="238" t="s">
        <v>151</v>
      </c>
      <c r="E173" s="260" t="s">
        <v>1</v>
      </c>
      <c r="F173" s="261" t="s">
        <v>155</v>
      </c>
      <c r="G173" s="259"/>
      <c r="H173" s="262">
        <v>31.140000000000001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151</v>
      </c>
      <c r="AU173" s="268" t="s">
        <v>89</v>
      </c>
      <c r="AV173" s="15" t="s">
        <v>147</v>
      </c>
      <c r="AW173" s="15" t="s">
        <v>36</v>
      </c>
      <c r="AX173" s="15" t="s">
        <v>87</v>
      </c>
      <c r="AY173" s="268" t="s">
        <v>140</v>
      </c>
    </row>
    <row r="174" s="2" customFormat="1" ht="24.15" customHeight="1">
      <c r="A174" s="38"/>
      <c r="B174" s="39"/>
      <c r="C174" s="218" t="s">
        <v>208</v>
      </c>
      <c r="D174" s="218" t="s">
        <v>142</v>
      </c>
      <c r="E174" s="219" t="s">
        <v>223</v>
      </c>
      <c r="F174" s="220" t="s">
        <v>224</v>
      </c>
      <c r="G174" s="221" t="s">
        <v>145</v>
      </c>
      <c r="H174" s="222">
        <v>2446</v>
      </c>
      <c r="I174" s="223"/>
      <c r="J174" s="224">
        <f>ROUND(I174*H174,2)</f>
        <v>0</v>
      </c>
      <c r="K174" s="220" t="s">
        <v>146</v>
      </c>
      <c r="L174" s="44"/>
      <c r="M174" s="225" t="s">
        <v>1</v>
      </c>
      <c r="N174" s="226" t="s">
        <v>44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147</v>
      </c>
      <c r="AT174" s="229" t="s">
        <v>142</v>
      </c>
      <c r="AU174" s="229" t="s">
        <v>89</v>
      </c>
      <c r="AY174" s="17" t="s">
        <v>140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87</v>
      </c>
      <c r="BK174" s="230">
        <f>ROUND(I174*H174,2)</f>
        <v>0</v>
      </c>
      <c r="BL174" s="17" t="s">
        <v>147</v>
      </c>
      <c r="BM174" s="229" t="s">
        <v>862</v>
      </c>
    </row>
    <row r="175" s="2" customFormat="1">
      <c r="A175" s="38"/>
      <c r="B175" s="39"/>
      <c r="C175" s="40"/>
      <c r="D175" s="231" t="s">
        <v>149</v>
      </c>
      <c r="E175" s="40"/>
      <c r="F175" s="232" t="s">
        <v>226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149</v>
      </c>
      <c r="AU175" s="17" t="s">
        <v>89</v>
      </c>
    </row>
    <row r="176" s="13" customFormat="1">
      <c r="A176" s="13"/>
      <c r="B176" s="236"/>
      <c r="C176" s="237"/>
      <c r="D176" s="238" t="s">
        <v>151</v>
      </c>
      <c r="E176" s="239" t="s">
        <v>1</v>
      </c>
      <c r="F176" s="240" t="s">
        <v>152</v>
      </c>
      <c r="G176" s="237"/>
      <c r="H176" s="239" t="s">
        <v>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151</v>
      </c>
      <c r="AU176" s="246" t="s">
        <v>89</v>
      </c>
      <c r="AV176" s="13" t="s">
        <v>87</v>
      </c>
      <c r="AW176" s="13" t="s">
        <v>36</v>
      </c>
      <c r="AX176" s="13" t="s">
        <v>79</v>
      </c>
      <c r="AY176" s="246" t="s">
        <v>140</v>
      </c>
    </row>
    <row r="177" s="14" customFormat="1">
      <c r="A177" s="14"/>
      <c r="B177" s="247"/>
      <c r="C177" s="248"/>
      <c r="D177" s="238" t="s">
        <v>151</v>
      </c>
      <c r="E177" s="249" t="s">
        <v>1</v>
      </c>
      <c r="F177" s="250" t="s">
        <v>863</v>
      </c>
      <c r="G177" s="248"/>
      <c r="H177" s="251">
        <v>2421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151</v>
      </c>
      <c r="AU177" s="257" t="s">
        <v>89</v>
      </c>
      <c r="AV177" s="14" t="s">
        <v>89</v>
      </c>
      <c r="AW177" s="14" t="s">
        <v>36</v>
      </c>
      <c r="AX177" s="14" t="s">
        <v>79</v>
      </c>
      <c r="AY177" s="257" t="s">
        <v>140</v>
      </c>
    </row>
    <row r="178" s="14" customFormat="1">
      <c r="A178" s="14"/>
      <c r="B178" s="247"/>
      <c r="C178" s="248"/>
      <c r="D178" s="238" t="s">
        <v>151</v>
      </c>
      <c r="E178" s="249" t="s">
        <v>1</v>
      </c>
      <c r="F178" s="250" t="s">
        <v>864</v>
      </c>
      <c r="G178" s="248"/>
      <c r="H178" s="251">
        <v>15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151</v>
      </c>
      <c r="AU178" s="257" t="s">
        <v>89</v>
      </c>
      <c r="AV178" s="14" t="s">
        <v>89</v>
      </c>
      <c r="AW178" s="14" t="s">
        <v>36</v>
      </c>
      <c r="AX178" s="14" t="s">
        <v>79</v>
      </c>
      <c r="AY178" s="257" t="s">
        <v>140</v>
      </c>
    </row>
    <row r="179" s="14" customFormat="1">
      <c r="A179" s="14"/>
      <c r="B179" s="247"/>
      <c r="C179" s="248"/>
      <c r="D179" s="238" t="s">
        <v>151</v>
      </c>
      <c r="E179" s="249" t="s">
        <v>1</v>
      </c>
      <c r="F179" s="250" t="s">
        <v>865</v>
      </c>
      <c r="G179" s="248"/>
      <c r="H179" s="251">
        <v>10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151</v>
      </c>
      <c r="AU179" s="257" t="s">
        <v>89</v>
      </c>
      <c r="AV179" s="14" t="s">
        <v>89</v>
      </c>
      <c r="AW179" s="14" t="s">
        <v>36</v>
      </c>
      <c r="AX179" s="14" t="s">
        <v>79</v>
      </c>
      <c r="AY179" s="257" t="s">
        <v>140</v>
      </c>
    </row>
    <row r="180" s="15" customFormat="1">
      <c r="A180" s="15"/>
      <c r="B180" s="258"/>
      <c r="C180" s="259"/>
      <c r="D180" s="238" t="s">
        <v>151</v>
      </c>
      <c r="E180" s="260" t="s">
        <v>1</v>
      </c>
      <c r="F180" s="261" t="s">
        <v>155</v>
      </c>
      <c r="G180" s="259"/>
      <c r="H180" s="262">
        <v>2446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151</v>
      </c>
      <c r="AU180" s="268" t="s">
        <v>89</v>
      </c>
      <c r="AV180" s="15" t="s">
        <v>147</v>
      </c>
      <c r="AW180" s="15" t="s">
        <v>36</v>
      </c>
      <c r="AX180" s="15" t="s">
        <v>87</v>
      </c>
      <c r="AY180" s="268" t="s">
        <v>140</v>
      </c>
    </row>
    <row r="181" s="2" customFormat="1" ht="24.15" customHeight="1">
      <c r="A181" s="38"/>
      <c r="B181" s="39"/>
      <c r="C181" s="218" t="s">
        <v>214</v>
      </c>
      <c r="D181" s="218" t="s">
        <v>142</v>
      </c>
      <c r="E181" s="219" t="s">
        <v>233</v>
      </c>
      <c r="F181" s="220" t="s">
        <v>234</v>
      </c>
      <c r="G181" s="221" t="s">
        <v>145</v>
      </c>
      <c r="H181" s="222">
        <v>45.140000000000001</v>
      </c>
      <c r="I181" s="223"/>
      <c r="J181" s="224">
        <f>ROUND(I181*H181,2)</f>
        <v>0</v>
      </c>
      <c r="K181" s="220" t="s">
        <v>146</v>
      </c>
      <c r="L181" s="44"/>
      <c r="M181" s="225" t="s">
        <v>1</v>
      </c>
      <c r="N181" s="226" t="s">
        <v>44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147</v>
      </c>
      <c r="AT181" s="229" t="s">
        <v>142</v>
      </c>
      <c r="AU181" s="229" t="s">
        <v>89</v>
      </c>
      <c r="AY181" s="17" t="s">
        <v>140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87</v>
      </c>
      <c r="BK181" s="230">
        <f>ROUND(I181*H181,2)</f>
        <v>0</v>
      </c>
      <c r="BL181" s="17" t="s">
        <v>147</v>
      </c>
      <c r="BM181" s="229" t="s">
        <v>866</v>
      </c>
    </row>
    <row r="182" s="2" customFormat="1">
      <c r="A182" s="38"/>
      <c r="B182" s="39"/>
      <c r="C182" s="40"/>
      <c r="D182" s="231" t="s">
        <v>149</v>
      </c>
      <c r="E182" s="40"/>
      <c r="F182" s="232" t="s">
        <v>236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149</v>
      </c>
      <c r="AU182" s="17" t="s">
        <v>89</v>
      </c>
    </row>
    <row r="183" s="13" customFormat="1">
      <c r="A183" s="13"/>
      <c r="B183" s="236"/>
      <c r="C183" s="237"/>
      <c r="D183" s="238" t="s">
        <v>151</v>
      </c>
      <c r="E183" s="239" t="s">
        <v>1</v>
      </c>
      <c r="F183" s="240" t="s">
        <v>152</v>
      </c>
      <c r="G183" s="237"/>
      <c r="H183" s="239" t="s">
        <v>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151</v>
      </c>
      <c r="AU183" s="246" t="s">
        <v>89</v>
      </c>
      <c r="AV183" s="13" t="s">
        <v>87</v>
      </c>
      <c r="AW183" s="13" t="s">
        <v>36</v>
      </c>
      <c r="AX183" s="13" t="s">
        <v>79</v>
      </c>
      <c r="AY183" s="246" t="s">
        <v>140</v>
      </c>
    </row>
    <row r="184" s="14" customFormat="1">
      <c r="A184" s="14"/>
      <c r="B184" s="247"/>
      <c r="C184" s="248"/>
      <c r="D184" s="238" t="s">
        <v>151</v>
      </c>
      <c r="E184" s="249" t="s">
        <v>1</v>
      </c>
      <c r="F184" s="250" t="s">
        <v>867</v>
      </c>
      <c r="G184" s="248"/>
      <c r="H184" s="251">
        <v>14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151</v>
      </c>
      <c r="AU184" s="257" t="s">
        <v>89</v>
      </c>
      <c r="AV184" s="14" t="s">
        <v>89</v>
      </c>
      <c r="AW184" s="14" t="s">
        <v>36</v>
      </c>
      <c r="AX184" s="14" t="s">
        <v>79</v>
      </c>
      <c r="AY184" s="257" t="s">
        <v>140</v>
      </c>
    </row>
    <row r="185" s="14" customFormat="1">
      <c r="A185" s="14"/>
      <c r="B185" s="247"/>
      <c r="C185" s="248"/>
      <c r="D185" s="238" t="s">
        <v>151</v>
      </c>
      <c r="E185" s="249" t="s">
        <v>1</v>
      </c>
      <c r="F185" s="250" t="s">
        <v>858</v>
      </c>
      <c r="G185" s="248"/>
      <c r="H185" s="251">
        <v>26.399999999999999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151</v>
      </c>
      <c r="AU185" s="257" t="s">
        <v>89</v>
      </c>
      <c r="AV185" s="14" t="s">
        <v>89</v>
      </c>
      <c r="AW185" s="14" t="s">
        <v>36</v>
      </c>
      <c r="AX185" s="14" t="s">
        <v>79</v>
      </c>
      <c r="AY185" s="257" t="s">
        <v>140</v>
      </c>
    </row>
    <row r="186" s="14" customFormat="1">
      <c r="A186" s="14"/>
      <c r="B186" s="247"/>
      <c r="C186" s="248"/>
      <c r="D186" s="238" t="s">
        <v>151</v>
      </c>
      <c r="E186" s="249" t="s">
        <v>1</v>
      </c>
      <c r="F186" s="250" t="s">
        <v>859</v>
      </c>
      <c r="G186" s="248"/>
      <c r="H186" s="251">
        <v>4.7400000000000002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151</v>
      </c>
      <c r="AU186" s="257" t="s">
        <v>89</v>
      </c>
      <c r="AV186" s="14" t="s">
        <v>89</v>
      </c>
      <c r="AW186" s="14" t="s">
        <v>36</v>
      </c>
      <c r="AX186" s="14" t="s">
        <v>79</v>
      </c>
      <c r="AY186" s="257" t="s">
        <v>140</v>
      </c>
    </row>
    <row r="187" s="15" customFormat="1">
      <c r="A187" s="15"/>
      <c r="B187" s="258"/>
      <c r="C187" s="259"/>
      <c r="D187" s="238" t="s">
        <v>151</v>
      </c>
      <c r="E187" s="260" t="s">
        <v>1</v>
      </c>
      <c r="F187" s="261" t="s">
        <v>155</v>
      </c>
      <c r="G187" s="259"/>
      <c r="H187" s="262">
        <v>45.140000000000001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151</v>
      </c>
      <c r="AU187" s="268" t="s">
        <v>89</v>
      </c>
      <c r="AV187" s="15" t="s">
        <v>147</v>
      </c>
      <c r="AW187" s="15" t="s">
        <v>36</v>
      </c>
      <c r="AX187" s="15" t="s">
        <v>87</v>
      </c>
      <c r="AY187" s="268" t="s">
        <v>140</v>
      </c>
    </row>
    <row r="188" s="2" customFormat="1" ht="16.5" customHeight="1">
      <c r="A188" s="38"/>
      <c r="B188" s="39"/>
      <c r="C188" s="269" t="s">
        <v>222</v>
      </c>
      <c r="D188" s="269" t="s">
        <v>239</v>
      </c>
      <c r="E188" s="270" t="s">
        <v>516</v>
      </c>
      <c r="F188" s="271" t="s">
        <v>868</v>
      </c>
      <c r="G188" s="272" t="s">
        <v>242</v>
      </c>
      <c r="H188" s="273">
        <v>62.280000000000001</v>
      </c>
      <c r="I188" s="274"/>
      <c r="J188" s="275">
        <f>ROUND(I188*H188,2)</f>
        <v>0</v>
      </c>
      <c r="K188" s="271" t="s">
        <v>146</v>
      </c>
      <c r="L188" s="276"/>
      <c r="M188" s="277" t="s">
        <v>1</v>
      </c>
      <c r="N188" s="278" t="s">
        <v>44</v>
      </c>
      <c r="O188" s="91"/>
      <c r="P188" s="227">
        <f>O188*H188</f>
        <v>0</v>
      </c>
      <c r="Q188" s="227">
        <v>1</v>
      </c>
      <c r="R188" s="227">
        <f>Q188*H188</f>
        <v>62.280000000000001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208</v>
      </c>
      <c r="AT188" s="229" t="s">
        <v>239</v>
      </c>
      <c r="AU188" s="229" t="s">
        <v>89</v>
      </c>
      <c r="AY188" s="17" t="s">
        <v>140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87</v>
      </c>
      <c r="BK188" s="230">
        <f>ROUND(I188*H188,2)</f>
        <v>0</v>
      </c>
      <c r="BL188" s="17" t="s">
        <v>147</v>
      </c>
      <c r="BM188" s="229" t="s">
        <v>869</v>
      </c>
    </row>
    <row r="189" s="13" customFormat="1">
      <c r="A189" s="13"/>
      <c r="B189" s="236"/>
      <c r="C189" s="237"/>
      <c r="D189" s="238" t="s">
        <v>151</v>
      </c>
      <c r="E189" s="239" t="s">
        <v>1</v>
      </c>
      <c r="F189" s="240" t="s">
        <v>152</v>
      </c>
      <c r="G189" s="237"/>
      <c r="H189" s="239" t="s">
        <v>1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151</v>
      </c>
      <c r="AU189" s="246" t="s">
        <v>89</v>
      </c>
      <c r="AV189" s="13" t="s">
        <v>87</v>
      </c>
      <c r="AW189" s="13" t="s">
        <v>36</v>
      </c>
      <c r="AX189" s="13" t="s">
        <v>79</v>
      </c>
      <c r="AY189" s="246" t="s">
        <v>140</v>
      </c>
    </row>
    <row r="190" s="14" customFormat="1">
      <c r="A190" s="14"/>
      <c r="B190" s="247"/>
      <c r="C190" s="248"/>
      <c r="D190" s="238" t="s">
        <v>151</v>
      </c>
      <c r="E190" s="249" t="s">
        <v>1</v>
      </c>
      <c r="F190" s="250" t="s">
        <v>858</v>
      </c>
      <c r="G190" s="248"/>
      <c r="H190" s="251">
        <v>26.399999999999999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151</v>
      </c>
      <c r="AU190" s="257" t="s">
        <v>89</v>
      </c>
      <c r="AV190" s="14" t="s">
        <v>89</v>
      </c>
      <c r="AW190" s="14" t="s">
        <v>36</v>
      </c>
      <c r="AX190" s="14" t="s">
        <v>79</v>
      </c>
      <c r="AY190" s="257" t="s">
        <v>140</v>
      </c>
    </row>
    <row r="191" s="14" customFormat="1">
      <c r="A191" s="14"/>
      <c r="B191" s="247"/>
      <c r="C191" s="248"/>
      <c r="D191" s="238" t="s">
        <v>151</v>
      </c>
      <c r="E191" s="249" t="s">
        <v>1</v>
      </c>
      <c r="F191" s="250" t="s">
        <v>870</v>
      </c>
      <c r="G191" s="248"/>
      <c r="H191" s="251">
        <v>4.7400000000000002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151</v>
      </c>
      <c r="AU191" s="257" t="s">
        <v>89</v>
      </c>
      <c r="AV191" s="14" t="s">
        <v>89</v>
      </c>
      <c r="AW191" s="14" t="s">
        <v>36</v>
      </c>
      <c r="AX191" s="14" t="s">
        <v>79</v>
      </c>
      <c r="AY191" s="257" t="s">
        <v>140</v>
      </c>
    </row>
    <row r="192" s="15" customFormat="1">
      <c r="A192" s="15"/>
      <c r="B192" s="258"/>
      <c r="C192" s="259"/>
      <c r="D192" s="238" t="s">
        <v>151</v>
      </c>
      <c r="E192" s="260" t="s">
        <v>1</v>
      </c>
      <c r="F192" s="261" t="s">
        <v>155</v>
      </c>
      <c r="G192" s="259"/>
      <c r="H192" s="262">
        <v>31.140000000000001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8" t="s">
        <v>151</v>
      </c>
      <c r="AU192" s="268" t="s">
        <v>89</v>
      </c>
      <c r="AV192" s="15" t="s">
        <v>147</v>
      </c>
      <c r="AW192" s="15" t="s">
        <v>36</v>
      </c>
      <c r="AX192" s="15" t="s">
        <v>87</v>
      </c>
      <c r="AY192" s="268" t="s">
        <v>140</v>
      </c>
    </row>
    <row r="193" s="14" customFormat="1">
      <c r="A193" s="14"/>
      <c r="B193" s="247"/>
      <c r="C193" s="248"/>
      <c r="D193" s="238" t="s">
        <v>151</v>
      </c>
      <c r="E193" s="248"/>
      <c r="F193" s="250" t="s">
        <v>871</v>
      </c>
      <c r="G193" s="248"/>
      <c r="H193" s="251">
        <v>62.280000000000001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151</v>
      </c>
      <c r="AU193" s="257" t="s">
        <v>89</v>
      </c>
      <c r="AV193" s="14" t="s">
        <v>89</v>
      </c>
      <c r="AW193" s="14" t="s">
        <v>4</v>
      </c>
      <c r="AX193" s="14" t="s">
        <v>87</v>
      </c>
      <c r="AY193" s="257" t="s">
        <v>140</v>
      </c>
    </row>
    <row r="194" s="2" customFormat="1" ht="33" customHeight="1">
      <c r="A194" s="38"/>
      <c r="B194" s="39"/>
      <c r="C194" s="218" t="s">
        <v>232</v>
      </c>
      <c r="D194" s="218" t="s">
        <v>142</v>
      </c>
      <c r="E194" s="219" t="s">
        <v>252</v>
      </c>
      <c r="F194" s="220" t="s">
        <v>253</v>
      </c>
      <c r="G194" s="221" t="s">
        <v>158</v>
      </c>
      <c r="H194" s="222">
        <v>7072</v>
      </c>
      <c r="I194" s="223"/>
      <c r="J194" s="224">
        <f>ROUND(I194*H194,2)</f>
        <v>0</v>
      </c>
      <c r="K194" s="220" t="s">
        <v>146</v>
      </c>
      <c r="L194" s="44"/>
      <c r="M194" s="225" t="s">
        <v>1</v>
      </c>
      <c r="N194" s="226" t="s">
        <v>44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147</v>
      </c>
      <c r="AT194" s="229" t="s">
        <v>142</v>
      </c>
      <c r="AU194" s="229" t="s">
        <v>89</v>
      </c>
      <c r="AY194" s="17" t="s">
        <v>140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87</v>
      </c>
      <c r="BK194" s="230">
        <f>ROUND(I194*H194,2)</f>
        <v>0</v>
      </c>
      <c r="BL194" s="17" t="s">
        <v>147</v>
      </c>
      <c r="BM194" s="229" t="s">
        <v>872</v>
      </c>
    </row>
    <row r="195" s="2" customFormat="1">
      <c r="A195" s="38"/>
      <c r="B195" s="39"/>
      <c r="C195" s="40"/>
      <c r="D195" s="231" t="s">
        <v>149</v>
      </c>
      <c r="E195" s="40"/>
      <c r="F195" s="232" t="s">
        <v>255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149</v>
      </c>
      <c r="AU195" s="17" t="s">
        <v>89</v>
      </c>
    </row>
    <row r="196" s="13" customFormat="1">
      <c r="A196" s="13"/>
      <c r="B196" s="236"/>
      <c r="C196" s="237"/>
      <c r="D196" s="238" t="s">
        <v>151</v>
      </c>
      <c r="E196" s="239" t="s">
        <v>1</v>
      </c>
      <c r="F196" s="240" t="s">
        <v>152</v>
      </c>
      <c r="G196" s="237"/>
      <c r="H196" s="239" t="s">
        <v>1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151</v>
      </c>
      <c r="AU196" s="246" t="s">
        <v>89</v>
      </c>
      <c r="AV196" s="13" t="s">
        <v>87</v>
      </c>
      <c r="AW196" s="13" t="s">
        <v>36</v>
      </c>
      <c r="AX196" s="13" t="s">
        <v>79</v>
      </c>
      <c r="AY196" s="246" t="s">
        <v>140</v>
      </c>
    </row>
    <row r="197" s="14" customFormat="1">
      <c r="A197" s="14"/>
      <c r="B197" s="247"/>
      <c r="C197" s="248"/>
      <c r="D197" s="238" t="s">
        <v>151</v>
      </c>
      <c r="E197" s="249" t="s">
        <v>1</v>
      </c>
      <c r="F197" s="250" t="s">
        <v>873</v>
      </c>
      <c r="G197" s="248"/>
      <c r="H197" s="251">
        <v>5110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151</v>
      </c>
      <c r="AU197" s="257" t="s">
        <v>89</v>
      </c>
      <c r="AV197" s="14" t="s">
        <v>89</v>
      </c>
      <c r="AW197" s="14" t="s">
        <v>36</v>
      </c>
      <c r="AX197" s="14" t="s">
        <v>79</v>
      </c>
      <c r="AY197" s="257" t="s">
        <v>140</v>
      </c>
    </row>
    <row r="198" s="14" customFormat="1">
      <c r="A198" s="14"/>
      <c r="B198" s="247"/>
      <c r="C198" s="248"/>
      <c r="D198" s="238" t="s">
        <v>151</v>
      </c>
      <c r="E198" s="249" t="s">
        <v>1</v>
      </c>
      <c r="F198" s="250" t="s">
        <v>874</v>
      </c>
      <c r="G198" s="248"/>
      <c r="H198" s="251">
        <v>88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151</v>
      </c>
      <c r="AU198" s="257" t="s">
        <v>89</v>
      </c>
      <c r="AV198" s="14" t="s">
        <v>89</v>
      </c>
      <c r="AW198" s="14" t="s">
        <v>36</v>
      </c>
      <c r="AX198" s="14" t="s">
        <v>79</v>
      </c>
      <c r="AY198" s="257" t="s">
        <v>140</v>
      </c>
    </row>
    <row r="199" s="14" customFormat="1">
      <c r="A199" s="14"/>
      <c r="B199" s="247"/>
      <c r="C199" s="248"/>
      <c r="D199" s="238" t="s">
        <v>151</v>
      </c>
      <c r="E199" s="249" t="s">
        <v>1</v>
      </c>
      <c r="F199" s="250" t="s">
        <v>875</v>
      </c>
      <c r="G199" s="248"/>
      <c r="H199" s="251">
        <v>150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151</v>
      </c>
      <c r="AU199" s="257" t="s">
        <v>89</v>
      </c>
      <c r="AV199" s="14" t="s">
        <v>89</v>
      </c>
      <c r="AW199" s="14" t="s">
        <v>36</v>
      </c>
      <c r="AX199" s="14" t="s">
        <v>79</v>
      </c>
      <c r="AY199" s="257" t="s">
        <v>140</v>
      </c>
    </row>
    <row r="200" s="14" customFormat="1">
      <c r="A200" s="14"/>
      <c r="B200" s="247"/>
      <c r="C200" s="248"/>
      <c r="D200" s="238" t="s">
        <v>151</v>
      </c>
      <c r="E200" s="249" t="s">
        <v>1</v>
      </c>
      <c r="F200" s="250" t="s">
        <v>876</v>
      </c>
      <c r="G200" s="248"/>
      <c r="H200" s="251">
        <v>1186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151</v>
      </c>
      <c r="AU200" s="257" t="s">
        <v>89</v>
      </c>
      <c r="AV200" s="14" t="s">
        <v>89</v>
      </c>
      <c r="AW200" s="14" t="s">
        <v>36</v>
      </c>
      <c r="AX200" s="14" t="s">
        <v>79</v>
      </c>
      <c r="AY200" s="257" t="s">
        <v>140</v>
      </c>
    </row>
    <row r="201" s="14" customFormat="1">
      <c r="A201" s="14"/>
      <c r="B201" s="247"/>
      <c r="C201" s="248"/>
      <c r="D201" s="238" t="s">
        <v>151</v>
      </c>
      <c r="E201" s="249" t="s">
        <v>1</v>
      </c>
      <c r="F201" s="250" t="s">
        <v>877</v>
      </c>
      <c r="G201" s="248"/>
      <c r="H201" s="251">
        <v>423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151</v>
      </c>
      <c r="AU201" s="257" t="s">
        <v>89</v>
      </c>
      <c r="AV201" s="14" t="s">
        <v>89</v>
      </c>
      <c r="AW201" s="14" t="s">
        <v>36</v>
      </c>
      <c r="AX201" s="14" t="s">
        <v>79</v>
      </c>
      <c r="AY201" s="257" t="s">
        <v>140</v>
      </c>
    </row>
    <row r="202" s="14" customFormat="1">
      <c r="A202" s="14"/>
      <c r="B202" s="247"/>
      <c r="C202" s="248"/>
      <c r="D202" s="238" t="s">
        <v>151</v>
      </c>
      <c r="E202" s="249" t="s">
        <v>1</v>
      </c>
      <c r="F202" s="250" t="s">
        <v>878</v>
      </c>
      <c r="G202" s="248"/>
      <c r="H202" s="251">
        <v>115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151</v>
      </c>
      <c r="AU202" s="257" t="s">
        <v>89</v>
      </c>
      <c r="AV202" s="14" t="s">
        <v>89</v>
      </c>
      <c r="AW202" s="14" t="s">
        <v>36</v>
      </c>
      <c r="AX202" s="14" t="s">
        <v>79</v>
      </c>
      <c r="AY202" s="257" t="s">
        <v>140</v>
      </c>
    </row>
    <row r="203" s="15" customFormat="1">
      <c r="A203" s="15"/>
      <c r="B203" s="258"/>
      <c r="C203" s="259"/>
      <c r="D203" s="238" t="s">
        <v>151</v>
      </c>
      <c r="E203" s="260" t="s">
        <v>1</v>
      </c>
      <c r="F203" s="261" t="s">
        <v>155</v>
      </c>
      <c r="G203" s="259"/>
      <c r="H203" s="262">
        <v>7072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8" t="s">
        <v>151</v>
      </c>
      <c r="AU203" s="268" t="s">
        <v>89</v>
      </c>
      <c r="AV203" s="15" t="s">
        <v>147</v>
      </c>
      <c r="AW203" s="15" t="s">
        <v>36</v>
      </c>
      <c r="AX203" s="15" t="s">
        <v>87</v>
      </c>
      <c r="AY203" s="268" t="s">
        <v>140</v>
      </c>
    </row>
    <row r="204" s="2" customFormat="1" ht="24.15" customHeight="1">
      <c r="A204" s="38"/>
      <c r="B204" s="39"/>
      <c r="C204" s="218" t="s">
        <v>238</v>
      </c>
      <c r="D204" s="218" t="s">
        <v>142</v>
      </c>
      <c r="E204" s="219" t="s">
        <v>258</v>
      </c>
      <c r="F204" s="220" t="s">
        <v>259</v>
      </c>
      <c r="G204" s="221" t="s">
        <v>158</v>
      </c>
      <c r="H204" s="222">
        <v>18744</v>
      </c>
      <c r="I204" s="223"/>
      <c r="J204" s="224">
        <f>ROUND(I204*H204,2)</f>
        <v>0</v>
      </c>
      <c r="K204" s="220" t="s">
        <v>146</v>
      </c>
      <c r="L204" s="44"/>
      <c r="M204" s="225" t="s">
        <v>1</v>
      </c>
      <c r="N204" s="226" t="s">
        <v>44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147</v>
      </c>
      <c r="AT204" s="229" t="s">
        <v>142</v>
      </c>
      <c r="AU204" s="229" t="s">
        <v>89</v>
      </c>
      <c r="AY204" s="17" t="s">
        <v>140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87</v>
      </c>
      <c r="BK204" s="230">
        <f>ROUND(I204*H204,2)</f>
        <v>0</v>
      </c>
      <c r="BL204" s="17" t="s">
        <v>147</v>
      </c>
      <c r="BM204" s="229" t="s">
        <v>879</v>
      </c>
    </row>
    <row r="205" s="2" customFormat="1">
      <c r="A205" s="38"/>
      <c r="B205" s="39"/>
      <c r="C205" s="40"/>
      <c r="D205" s="231" t="s">
        <v>149</v>
      </c>
      <c r="E205" s="40"/>
      <c r="F205" s="232" t="s">
        <v>261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149</v>
      </c>
      <c r="AU205" s="17" t="s">
        <v>89</v>
      </c>
    </row>
    <row r="206" s="13" customFormat="1">
      <c r="A206" s="13"/>
      <c r="B206" s="236"/>
      <c r="C206" s="237"/>
      <c r="D206" s="238" t="s">
        <v>151</v>
      </c>
      <c r="E206" s="239" t="s">
        <v>1</v>
      </c>
      <c r="F206" s="240" t="s">
        <v>152</v>
      </c>
      <c r="G206" s="237"/>
      <c r="H206" s="239" t="s">
        <v>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151</v>
      </c>
      <c r="AU206" s="246" t="s">
        <v>89</v>
      </c>
      <c r="AV206" s="13" t="s">
        <v>87</v>
      </c>
      <c r="AW206" s="13" t="s">
        <v>36</v>
      </c>
      <c r="AX206" s="13" t="s">
        <v>79</v>
      </c>
      <c r="AY206" s="246" t="s">
        <v>140</v>
      </c>
    </row>
    <row r="207" s="13" customFormat="1">
      <c r="A207" s="13"/>
      <c r="B207" s="236"/>
      <c r="C207" s="237"/>
      <c r="D207" s="238" t="s">
        <v>151</v>
      </c>
      <c r="E207" s="239" t="s">
        <v>1</v>
      </c>
      <c r="F207" s="240" t="s">
        <v>262</v>
      </c>
      <c r="G207" s="237"/>
      <c r="H207" s="239" t="s">
        <v>1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151</v>
      </c>
      <c r="AU207" s="246" t="s">
        <v>89</v>
      </c>
      <c r="AV207" s="13" t="s">
        <v>87</v>
      </c>
      <c r="AW207" s="13" t="s">
        <v>36</v>
      </c>
      <c r="AX207" s="13" t="s">
        <v>79</v>
      </c>
      <c r="AY207" s="246" t="s">
        <v>140</v>
      </c>
    </row>
    <row r="208" s="14" customFormat="1">
      <c r="A208" s="14"/>
      <c r="B208" s="247"/>
      <c r="C208" s="248"/>
      <c r="D208" s="238" t="s">
        <v>151</v>
      </c>
      <c r="E208" s="249" t="s">
        <v>1</v>
      </c>
      <c r="F208" s="250" t="s">
        <v>880</v>
      </c>
      <c r="G208" s="248"/>
      <c r="H208" s="251">
        <v>16782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151</v>
      </c>
      <c r="AU208" s="257" t="s">
        <v>89</v>
      </c>
      <c r="AV208" s="14" t="s">
        <v>89</v>
      </c>
      <c r="AW208" s="14" t="s">
        <v>36</v>
      </c>
      <c r="AX208" s="14" t="s">
        <v>79</v>
      </c>
      <c r="AY208" s="257" t="s">
        <v>140</v>
      </c>
    </row>
    <row r="209" s="14" customFormat="1">
      <c r="A209" s="14"/>
      <c r="B209" s="247"/>
      <c r="C209" s="248"/>
      <c r="D209" s="238" t="s">
        <v>151</v>
      </c>
      <c r="E209" s="249" t="s">
        <v>1</v>
      </c>
      <c r="F209" s="250" t="s">
        <v>881</v>
      </c>
      <c r="G209" s="248"/>
      <c r="H209" s="251">
        <v>1962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151</v>
      </c>
      <c r="AU209" s="257" t="s">
        <v>89</v>
      </c>
      <c r="AV209" s="14" t="s">
        <v>89</v>
      </c>
      <c r="AW209" s="14" t="s">
        <v>36</v>
      </c>
      <c r="AX209" s="14" t="s">
        <v>79</v>
      </c>
      <c r="AY209" s="257" t="s">
        <v>140</v>
      </c>
    </row>
    <row r="210" s="15" customFormat="1">
      <c r="A210" s="15"/>
      <c r="B210" s="258"/>
      <c r="C210" s="259"/>
      <c r="D210" s="238" t="s">
        <v>151</v>
      </c>
      <c r="E210" s="260" t="s">
        <v>1</v>
      </c>
      <c r="F210" s="261" t="s">
        <v>155</v>
      </c>
      <c r="G210" s="259"/>
      <c r="H210" s="262">
        <v>18744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8" t="s">
        <v>151</v>
      </c>
      <c r="AU210" s="268" t="s">
        <v>89</v>
      </c>
      <c r="AV210" s="15" t="s">
        <v>147</v>
      </c>
      <c r="AW210" s="15" t="s">
        <v>36</v>
      </c>
      <c r="AX210" s="15" t="s">
        <v>87</v>
      </c>
      <c r="AY210" s="268" t="s">
        <v>140</v>
      </c>
    </row>
    <row r="211" s="2" customFormat="1" ht="16.5" customHeight="1">
      <c r="A211" s="38"/>
      <c r="B211" s="39"/>
      <c r="C211" s="269" t="s">
        <v>245</v>
      </c>
      <c r="D211" s="269" t="s">
        <v>239</v>
      </c>
      <c r="E211" s="270" t="s">
        <v>266</v>
      </c>
      <c r="F211" s="271" t="s">
        <v>267</v>
      </c>
      <c r="G211" s="272" t="s">
        <v>268</v>
      </c>
      <c r="H211" s="273">
        <v>281.16000000000003</v>
      </c>
      <c r="I211" s="274"/>
      <c r="J211" s="275">
        <f>ROUND(I211*H211,2)</f>
        <v>0</v>
      </c>
      <c r="K211" s="271" t="s">
        <v>1</v>
      </c>
      <c r="L211" s="276"/>
      <c r="M211" s="277" t="s">
        <v>1</v>
      </c>
      <c r="N211" s="278" t="s">
        <v>44</v>
      </c>
      <c r="O211" s="91"/>
      <c r="P211" s="227">
        <f>O211*H211</f>
        <v>0</v>
      </c>
      <c r="Q211" s="227">
        <v>0.001</v>
      </c>
      <c r="R211" s="227">
        <f>Q211*H211</f>
        <v>0.28116000000000002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208</v>
      </c>
      <c r="AT211" s="229" t="s">
        <v>239</v>
      </c>
      <c r="AU211" s="229" t="s">
        <v>89</v>
      </c>
      <c r="AY211" s="17" t="s">
        <v>140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87</v>
      </c>
      <c r="BK211" s="230">
        <f>ROUND(I211*H211,2)</f>
        <v>0</v>
      </c>
      <c r="BL211" s="17" t="s">
        <v>147</v>
      </c>
      <c r="BM211" s="229" t="s">
        <v>882</v>
      </c>
    </row>
    <row r="212" s="14" customFormat="1">
      <c r="A212" s="14"/>
      <c r="B212" s="247"/>
      <c r="C212" s="248"/>
      <c r="D212" s="238" t="s">
        <v>151</v>
      </c>
      <c r="E212" s="248"/>
      <c r="F212" s="250" t="s">
        <v>883</v>
      </c>
      <c r="G212" s="248"/>
      <c r="H212" s="251">
        <v>281.16000000000003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151</v>
      </c>
      <c r="AU212" s="257" t="s">
        <v>89</v>
      </c>
      <c r="AV212" s="14" t="s">
        <v>89</v>
      </c>
      <c r="AW212" s="14" t="s">
        <v>4</v>
      </c>
      <c r="AX212" s="14" t="s">
        <v>87</v>
      </c>
      <c r="AY212" s="257" t="s">
        <v>140</v>
      </c>
    </row>
    <row r="213" s="2" customFormat="1" ht="24.15" customHeight="1">
      <c r="A213" s="38"/>
      <c r="B213" s="39"/>
      <c r="C213" s="218" t="s">
        <v>251</v>
      </c>
      <c r="D213" s="218" t="s">
        <v>142</v>
      </c>
      <c r="E213" s="219" t="s">
        <v>272</v>
      </c>
      <c r="F213" s="220" t="s">
        <v>273</v>
      </c>
      <c r="G213" s="221" t="s">
        <v>158</v>
      </c>
      <c r="H213" s="222">
        <v>1341</v>
      </c>
      <c r="I213" s="223"/>
      <c r="J213" s="224">
        <f>ROUND(I213*H213,2)</f>
        <v>0</v>
      </c>
      <c r="K213" s="220" t="s">
        <v>146</v>
      </c>
      <c r="L213" s="44"/>
      <c r="M213" s="225" t="s">
        <v>1</v>
      </c>
      <c r="N213" s="226" t="s">
        <v>44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147</v>
      </c>
      <c r="AT213" s="229" t="s">
        <v>142</v>
      </c>
      <c r="AU213" s="229" t="s">
        <v>89</v>
      </c>
      <c r="AY213" s="17" t="s">
        <v>140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87</v>
      </c>
      <c r="BK213" s="230">
        <f>ROUND(I213*H213,2)</f>
        <v>0</v>
      </c>
      <c r="BL213" s="17" t="s">
        <v>147</v>
      </c>
      <c r="BM213" s="229" t="s">
        <v>884</v>
      </c>
    </row>
    <row r="214" s="2" customFormat="1">
      <c r="A214" s="38"/>
      <c r="B214" s="39"/>
      <c r="C214" s="40"/>
      <c r="D214" s="231" t="s">
        <v>149</v>
      </c>
      <c r="E214" s="40"/>
      <c r="F214" s="232" t="s">
        <v>275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149</v>
      </c>
      <c r="AU214" s="17" t="s">
        <v>89</v>
      </c>
    </row>
    <row r="215" s="13" customFormat="1">
      <c r="A215" s="13"/>
      <c r="B215" s="236"/>
      <c r="C215" s="237"/>
      <c r="D215" s="238" t="s">
        <v>151</v>
      </c>
      <c r="E215" s="239" t="s">
        <v>1</v>
      </c>
      <c r="F215" s="240" t="s">
        <v>152</v>
      </c>
      <c r="G215" s="237"/>
      <c r="H215" s="239" t="s">
        <v>1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151</v>
      </c>
      <c r="AU215" s="246" t="s">
        <v>89</v>
      </c>
      <c r="AV215" s="13" t="s">
        <v>87</v>
      </c>
      <c r="AW215" s="13" t="s">
        <v>36</v>
      </c>
      <c r="AX215" s="13" t="s">
        <v>79</v>
      </c>
      <c r="AY215" s="246" t="s">
        <v>140</v>
      </c>
    </row>
    <row r="216" s="14" customFormat="1">
      <c r="A216" s="14"/>
      <c r="B216" s="247"/>
      <c r="C216" s="248"/>
      <c r="D216" s="238" t="s">
        <v>151</v>
      </c>
      <c r="E216" s="249" t="s">
        <v>1</v>
      </c>
      <c r="F216" s="250" t="s">
        <v>885</v>
      </c>
      <c r="G216" s="248"/>
      <c r="H216" s="251">
        <v>1341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151</v>
      </c>
      <c r="AU216" s="257" t="s">
        <v>89</v>
      </c>
      <c r="AV216" s="14" t="s">
        <v>89</v>
      </c>
      <c r="AW216" s="14" t="s">
        <v>36</v>
      </c>
      <c r="AX216" s="14" t="s">
        <v>79</v>
      </c>
      <c r="AY216" s="257" t="s">
        <v>140</v>
      </c>
    </row>
    <row r="217" s="15" customFormat="1">
      <c r="A217" s="15"/>
      <c r="B217" s="258"/>
      <c r="C217" s="259"/>
      <c r="D217" s="238" t="s">
        <v>151</v>
      </c>
      <c r="E217" s="260" t="s">
        <v>1</v>
      </c>
      <c r="F217" s="261" t="s">
        <v>155</v>
      </c>
      <c r="G217" s="259"/>
      <c r="H217" s="262">
        <v>1341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8" t="s">
        <v>151</v>
      </c>
      <c r="AU217" s="268" t="s">
        <v>89</v>
      </c>
      <c r="AV217" s="15" t="s">
        <v>147</v>
      </c>
      <c r="AW217" s="15" t="s">
        <v>36</v>
      </c>
      <c r="AX217" s="15" t="s">
        <v>87</v>
      </c>
      <c r="AY217" s="268" t="s">
        <v>140</v>
      </c>
    </row>
    <row r="218" s="2" customFormat="1" ht="16.5" customHeight="1">
      <c r="A218" s="38"/>
      <c r="B218" s="39"/>
      <c r="C218" s="269" t="s">
        <v>8</v>
      </c>
      <c r="D218" s="269" t="s">
        <v>239</v>
      </c>
      <c r="E218" s="270" t="s">
        <v>266</v>
      </c>
      <c r="F218" s="271" t="s">
        <v>267</v>
      </c>
      <c r="G218" s="272" t="s">
        <v>268</v>
      </c>
      <c r="H218" s="273">
        <v>20.114999999999998</v>
      </c>
      <c r="I218" s="274"/>
      <c r="J218" s="275">
        <f>ROUND(I218*H218,2)</f>
        <v>0</v>
      </c>
      <c r="K218" s="271" t="s">
        <v>1</v>
      </c>
      <c r="L218" s="276"/>
      <c r="M218" s="277" t="s">
        <v>1</v>
      </c>
      <c r="N218" s="278" t="s">
        <v>44</v>
      </c>
      <c r="O218" s="91"/>
      <c r="P218" s="227">
        <f>O218*H218</f>
        <v>0</v>
      </c>
      <c r="Q218" s="227">
        <v>0.001</v>
      </c>
      <c r="R218" s="227">
        <f>Q218*H218</f>
        <v>0.020114999999999997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208</v>
      </c>
      <c r="AT218" s="229" t="s">
        <v>239</v>
      </c>
      <c r="AU218" s="229" t="s">
        <v>89</v>
      </c>
      <c r="AY218" s="17" t="s">
        <v>140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87</v>
      </c>
      <c r="BK218" s="230">
        <f>ROUND(I218*H218,2)</f>
        <v>0</v>
      </c>
      <c r="BL218" s="17" t="s">
        <v>147</v>
      </c>
      <c r="BM218" s="229" t="s">
        <v>886</v>
      </c>
    </row>
    <row r="219" s="14" customFormat="1">
      <c r="A219" s="14"/>
      <c r="B219" s="247"/>
      <c r="C219" s="248"/>
      <c r="D219" s="238" t="s">
        <v>151</v>
      </c>
      <c r="E219" s="248"/>
      <c r="F219" s="250" t="s">
        <v>887</v>
      </c>
      <c r="G219" s="248"/>
      <c r="H219" s="251">
        <v>20.114999999999998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151</v>
      </c>
      <c r="AU219" s="257" t="s">
        <v>89</v>
      </c>
      <c r="AV219" s="14" t="s">
        <v>89</v>
      </c>
      <c r="AW219" s="14" t="s">
        <v>4</v>
      </c>
      <c r="AX219" s="14" t="s">
        <v>87</v>
      </c>
      <c r="AY219" s="257" t="s">
        <v>140</v>
      </c>
    </row>
    <row r="220" s="2" customFormat="1" ht="24.15" customHeight="1">
      <c r="A220" s="38"/>
      <c r="B220" s="39"/>
      <c r="C220" s="218" t="s">
        <v>265</v>
      </c>
      <c r="D220" s="218" t="s">
        <v>142</v>
      </c>
      <c r="E220" s="219" t="s">
        <v>281</v>
      </c>
      <c r="F220" s="220" t="s">
        <v>282</v>
      </c>
      <c r="G220" s="221" t="s">
        <v>158</v>
      </c>
      <c r="H220" s="222">
        <v>6417.5</v>
      </c>
      <c r="I220" s="223"/>
      <c r="J220" s="224">
        <f>ROUND(I220*H220,2)</f>
        <v>0</v>
      </c>
      <c r="K220" s="220" t="s">
        <v>146</v>
      </c>
      <c r="L220" s="44"/>
      <c r="M220" s="225" t="s">
        <v>1</v>
      </c>
      <c r="N220" s="226" t="s">
        <v>44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147</v>
      </c>
      <c r="AT220" s="229" t="s">
        <v>142</v>
      </c>
      <c r="AU220" s="229" t="s">
        <v>89</v>
      </c>
      <c r="AY220" s="17" t="s">
        <v>140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87</v>
      </c>
      <c r="BK220" s="230">
        <f>ROUND(I220*H220,2)</f>
        <v>0</v>
      </c>
      <c r="BL220" s="17" t="s">
        <v>147</v>
      </c>
      <c r="BM220" s="229" t="s">
        <v>888</v>
      </c>
    </row>
    <row r="221" s="2" customFormat="1">
      <c r="A221" s="38"/>
      <c r="B221" s="39"/>
      <c r="C221" s="40"/>
      <c r="D221" s="231" t="s">
        <v>149</v>
      </c>
      <c r="E221" s="40"/>
      <c r="F221" s="232" t="s">
        <v>284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149</v>
      </c>
      <c r="AU221" s="17" t="s">
        <v>89</v>
      </c>
    </row>
    <row r="222" s="13" customFormat="1">
      <c r="A222" s="13"/>
      <c r="B222" s="236"/>
      <c r="C222" s="237"/>
      <c r="D222" s="238" t="s">
        <v>151</v>
      </c>
      <c r="E222" s="239" t="s">
        <v>1</v>
      </c>
      <c r="F222" s="240" t="s">
        <v>152</v>
      </c>
      <c r="G222" s="237"/>
      <c r="H222" s="239" t="s">
        <v>1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151</v>
      </c>
      <c r="AU222" s="246" t="s">
        <v>89</v>
      </c>
      <c r="AV222" s="13" t="s">
        <v>87</v>
      </c>
      <c r="AW222" s="13" t="s">
        <v>36</v>
      </c>
      <c r="AX222" s="13" t="s">
        <v>79</v>
      </c>
      <c r="AY222" s="246" t="s">
        <v>140</v>
      </c>
    </row>
    <row r="223" s="14" customFormat="1">
      <c r="A223" s="14"/>
      <c r="B223" s="247"/>
      <c r="C223" s="248"/>
      <c r="D223" s="238" t="s">
        <v>151</v>
      </c>
      <c r="E223" s="249" t="s">
        <v>1</v>
      </c>
      <c r="F223" s="250" t="s">
        <v>889</v>
      </c>
      <c r="G223" s="248"/>
      <c r="H223" s="251">
        <v>6049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151</v>
      </c>
      <c r="AU223" s="257" t="s">
        <v>89</v>
      </c>
      <c r="AV223" s="14" t="s">
        <v>89</v>
      </c>
      <c r="AW223" s="14" t="s">
        <v>36</v>
      </c>
      <c r="AX223" s="14" t="s">
        <v>79</v>
      </c>
      <c r="AY223" s="257" t="s">
        <v>140</v>
      </c>
    </row>
    <row r="224" s="14" customFormat="1">
      <c r="A224" s="14"/>
      <c r="B224" s="247"/>
      <c r="C224" s="248"/>
      <c r="D224" s="238" t="s">
        <v>151</v>
      </c>
      <c r="E224" s="249" t="s">
        <v>1</v>
      </c>
      <c r="F224" s="250" t="s">
        <v>890</v>
      </c>
      <c r="G224" s="248"/>
      <c r="H224" s="251">
        <v>209.19999999999999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151</v>
      </c>
      <c r="AU224" s="257" t="s">
        <v>89</v>
      </c>
      <c r="AV224" s="14" t="s">
        <v>89</v>
      </c>
      <c r="AW224" s="14" t="s">
        <v>36</v>
      </c>
      <c r="AX224" s="14" t="s">
        <v>79</v>
      </c>
      <c r="AY224" s="257" t="s">
        <v>140</v>
      </c>
    </row>
    <row r="225" s="14" customFormat="1">
      <c r="A225" s="14"/>
      <c r="B225" s="247"/>
      <c r="C225" s="248"/>
      <c r="D225" s="238" t="s">
        <v>151</v>
      </c>
      <c r="E225" s="249" t="s">
        <v>1</v>
      </c>
      <c r="F225" s="250" t="s">
        <v>891</v>
      </c>
      <c r="G225" s="248"/>
      <c r="H225" s="251">
        <v>126.59999999999999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151</v>
      </c>
      <c r="AU225" s="257" t="s">
        <v>89</v>
      </c>
      <c r="AV225" s="14" t="s">
        <v>89</v>
      </c>
      <c r="AW225" s="14" t="s">
        <v>36</v>
      </c>
      <c r="AX225" s="14" t="s">
        <v>79</v>
      </c>
      <c r="AY225" s="257" t="s">
        <v>140</v>
      </c>
    </row>
    <row r="226" s="14" customFormat="1">
      <c r="A226" s="14"/>
      <c r="B226" s="247"/>
      <c r="C226" s="248"/>
      <c r="D226" s="238" t="s">
        <v>151</v>
      </c>
      <c r="E226" s="249" t="s">
        <v>1</v>
      </c>
      <c r="F226" s="250" t="s">
        <v>892</v>
      </c>
      <c r="G226" s="248"/>
      <c r="H226" s="251">
        <v>32.700000000000003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151</v>
      </c>
      <c r="AU226" s="257" t="s">
        <v>89</v>
      </c>
      <c r="AV226" s="14" t="s">
        <v>89</v>
      </c>
      <c r="AW226" s="14" t="s">
        <v>36</v>
      </c>
      <c r="AX226" s="14" t="s">
        <v>79</v>
      </c>
      <c r="AY226" s="257" t="s">
        <v>140</v>
      </c>
    </row>
    <row r="227" s="15" customFormat="1">
      <c r="A227" s="15"/>
      <c r="B227" s="258"/>
      <c r="C227" s="259"/>
      <c r="D227" s="238" t="s">
        <v>151</v>
      </c>
      <c r="E227" s="260" t="s">
        <v>1</v>
      </c>
      <c r="F227" s="261" t="s">
        <v>155</v>
      </c>
      <c r="G227" s="259"/>
      <c r="H227" s="262">
        <v>6417.5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8" t="s">
        <v>151</v>
      </c>
      <c r="AU227" s="268" t="s">
        <v>89</v>
      </c>
      <c r="AV227" s="15" t="s">
        <v>147</v>
      </c>
      <c r="AW227" s="15" t="s">
        <v>36</v>
      </c>
      <c r="AX227" s="15" t="s">
        <v>87</v>
      </c>
      <c r="AY227" s="268" t="s">
        <v>140</v>
      </c>
    </row>
    <row r="228" s="2" customFormat="1" ht="24.15" customHeight="1">
      <c r="A228" s="38"/>
      <c r="B228" s="39"/>
      <c r="C228" s="218" t="s">
        <v>271</v>
      </c>
      <c r="D228" s="218" t="s">
        <v>142</v>
      </c>
      <c r="E228" s="219" t="s">
        <v>294</v>
      </c>
      <c r="F228" s="220" t="s">
        <v>295</v>
      </c>
      <c r="G228" s="221" t="s">
        <v>158</v>
      </c>
      <c r="H228" s="222">
        <v>7114.8000000000002</v>
      </c>
      <c r="I228" s="223"/>
      <c r="J228" s="224">
        <f>ROUND(I228*H228,2)</f>
        <v>0</v>
      </c>
      <c r="K228" s="220" t="s">
        <v>146</v>
      </c>
      <c r="L228" s="44"/>
      <c r="M228" s="225" t="s">
        <v>1</v>
      </c>
      <c r="N228" s="226" t="s">
        <v>44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147</v>
      </c>
      <c r="AT228" s="229" t="s">
        <v>142</v>
      </c>
      <c r="AU228" s="229" t="s">
        <v>89</v>
      </c>
      <c r="AY228" s="17" t="s">
        <v>140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87</v>
      </c>
      <c r="BK228" s="230">
        <f>ROUND(I228*H228,2)</f>
        <v>0</v>
      </c>
      <c r="BL228" s="17" t="s">
        <v>147</v>
      </c>
      <c r="BM228" s="229" t="s">
        <v>893</v>
      </c>
    </row>
    <row r="229" s="2" customFormat="1">
      <c r="A229" s="38"/>
      <c r="B229" s="39"/>
      <c r="C229" s="40"/>
      <c r="D229" s="231" t="s">
        <v>149</v>
      </c>
      <c r="E229" s="40"/>
      <c r="F229" s="232" t="s">
        <v>297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149</v>
      </c>
      <c r="AU229" s="17" t="s">
        <v>89</v>
      </c>
    </row>
    <row r="230" s="13" customFormat="1">
      <c r="A230" s="13"/>
      <c r="B230" s="236"/>
      <c r="C230" s="237"/>
      <c r="D230" s="238" t="s">
        <v>151</v>
      </c>
      <c r="E230" s="239" t="s">
        <v>1</v>
      </c>
      <c r="F230" s="240" t="s">
        <v>152</v>
      </c>
      <c r="G230" s="237"/>
      <c r="H230" s="239" t="s">
        <v>1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151</v>
      </c>
      <c r="AU230" s="246" t="s">
        <v>89</v>
      </c>
      <c r="AV230" s="13" t="s">
        <v>87</v>
      </c>
      <c r="AW230" s="13" t="s">
        <v>36</v>
      </c>
      <c r="AX230" s="13" t="s">
        <v>79</v>
      </c>
      <c r="AY230" s="246" t="s">
        <v>140</v>
      </c>
    </row>
    <row r="231" s="14" customFormat="1">
      <c r="A231" s="14"/>
      <c r="B231" s="247"/>
      <c r="C231" s="248"/>
      <c r="D231" s="238" t="s">
        <v>151</v>
      </c>
      <c r="E231" s="249" t="s">
        <v>1</v>
      </c>
      <c r="F231" s="250" t="s">
        <v>873</v>
      </c>
      <c r="G231" s="248"/>
      <c r="H231" s="251">
        <v>5110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151</v>
      </c>
      <c r="AU231" s="257" t="s">
        <v>89</v>
      </c>
      <c r="AV231" s="14" t="s">
        <v>89</v>
      </c>
      <c r="AW231" s="14" t="s">
        <v>36</v>
      </c>
      <c r="AX231" s="14" t="s">
        <v>79</v>
      </c>
      <c r="AY231" s="257" t="s">
        <v>140</v>
      </c>
    </row>
    <row r="232" s="14" customFormat="1">
      <c r="A232" s="14"/>
      <c r="B232" s="247"/>
      <c r="C232" s="248"/>
      <c r="D232" s="238" t="s">
        <v>151</v>
      </c>
      <c r="E232" s="249" t="s">
        <v>1</v>
      </c>
      <c r="F232" s="250" t="s">
        <v>874</v>
      </c>
      <c r="G232" s="248"/>
      <c r="H232" s="251">
        <v>88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151</v>
      </c>
      <c r="AU232" s="257" t="s">
        <v>89</v>
      </c>
      <c r="AV232" s="14" t="s">
        <v>89</v>
      </c>
      <c r="AW232" s="14" t="s">
        <v>36</v>
      </c>
      <c r="AX232" s="14" t="s">
        <v>79</v>
      </c>
      <c r="AY232" s="257" t="s">
        <v>140</v>
      </c>
    </row>
    <row r="233" s="14" customFormat="1">
      <c r="A233" s="14"/>
      <c r="B233" s="247"/>
      <c r="C233" s="248"/>
      <c r="D233" s="238" t="s">
        <v>151</v>
      </c>
      <c r="E233" s="249" t="s">
        <v>1</v>
      </c>
      <c r="F233" s="250" t="s">
        <v>875</v>
      </c>
      <c r="G233" s="248"/>
      <c r="H233" s="251">
        <v>150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151</v>
      </c>
      <c r="AU233" s="257" t="s">
        <v>89</v>
      </c>
      <c r="AV233" s="14" t="s">
        <v>89</v>
      </c>
      <c r="AW233" s="14" t="s">
        <v>36</v>
      </c>
      <c r="AX233" s="14" t="s">
        <v>79</v>
      </c>
      <c r="AY233" s="257" t="s">
        <v>140</v>
      </c>
    </row>
    <row r="234" s="14" customFormat="1">
      <c r="A234" s="14"/>
      <c r="B234" s="247"/>
      <c r="C234" s="248"/>
      <c r="D234" s="238" t="s">
        <v>151</v>
      </c>
      <c r="E234" s="249" t="s">
        <v>1</v>
      </c>
      <c r="F234" s="250" t="s">
        <v>876</v>
      </c>
      <c r="G234" s="248"/>
      <c r="H234" s="251">
        <v>1186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151</v>
      </c>
      <c r="AU234" s="257" t="s">
        <v>89</v>
      </c>
      <c r="AV234" s="14" t="s">
        <v>89</v>
      </c>
      <c r="AW234" s="14" t="s">
        <v>36</v>
      </c>
      <c r="AX234" s="14" t="s">
        <v>79</v>
      </c>
      <c r="AY234" s="257" t="s">
        <v>140</v>
      </c>
    </row>
    <row r="235" s="14" customFormat="1">
      <c r="A235" s="14"/>
      <c r="B235" s="247"/>
      <c r="C235" s="248"/>
      <c r="D235" s="238" t="s">
        <v>151</v>
      </c>
      <c r="E235" s="249" t="s">
        <v>1</v>
      </c>
      <c r="F235" s="250" t="s">
        <v>877</v>
      </c>
      <c r="G235" s="248"/>
      <c r="H235" s="251">
        <v>423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151</v>
      </c>
      <c r="AU235" s="257" t="s">
        <v>89</v>
      </c>
      <c r="AV235" s="14" t="s">
        <v>89</v>
      </c>
      <c r="AW235" s="14" t="s">
        <v>36</v>
      </c>
      <c r="AX235" s="14" t="s">
        <v>79</v>
      </c>
      <c r="AY235" s="257" t="s">
        <v>140</v>
      </c>
    </row>
    <row r="236" s="14" customFormat="1">
      <c r="A236" s="14"/>
      <c r="B236" s="247"/>
      <c r="C236" s="248"/>
      <c r="D236" s="238" t="s">
        <v>151</v>
      </c>
      <c r="E236" s="249" t="s">
        <v>1</v>
      </c>
      <c r="F236" s="250" t="s">
        <v>878</v>
      </c>
      <c r="G236" s="248"/>
      <c r="H236" s="251">
        <v>115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151</v>
      </c>
      <c r="AU236" s="257" t="s">
        <v>89</v>
      </c>
      <c r="AV236" s="14" t="s">
        <v>89</v>
      </c>
      <c r="AW236" s="14" t="s">
        <v>36</v>
      </c>
      <c r="AX236" s="14" t="s">
        <v>79</v>
      </c>
      <c r="AY236" s="257" t="s">
        <v>140</v>
      </c>
    </row>
    <row r="237" s="14" customFormat="1">
      <c r="A237" s="14"/>
      <c r="B237" s="247"/>
      <c r="C237" s="248"/>
      <c r="D237" s="238" t="s">
        <v>151</v>
      </c>
      <c r="E237" s="249" t="s">
        <v>1</v>
      </c>
      <c r="F237" s="250" t="s">
        <v>544</v>
      </c>
      <c r="G237" s="248"/>
      <c r="H237" s="251">
        <v>42.799999999999997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151</v>
      </c>
      <c r="AU237" s="257" t="s">
        <v>89</v>
      </c>
      <c r="AV237" s="14" t="s">
        <v>89</v>
      </c>
      <c r="AW237" s="14" t="s">
        <v>36</v>
      </c>
      <c r="AX237" s="14" t="s">
        <v>79</v>
      </c>
      <c r="AY237" s="257" t="s">
        <v>140</v>
      </c>
    </row>
    <row r="238" s="15" customFormat="1">
      <c r="A238" s="15"/>
      <c r="B238" s="258"/>
      <c r="C238" s="259"/>
      <c r="D238" s="238" t="s">
        <v>151</v>
      </c>
      <c r="E238" s="260" t="s">
        <v>1</v>
      </c>
      <c r="F238" s="261" t="s">
        <v>155</v>
      </c>
      <c r="G238" s="259"/>
      <c r="H238" s="262">
        <v>7114.8000000000002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8" t="s">
        <v>151</v>
      </c>
      <c r="AU238" s="268" t="s">
        <v>89</v>
      </c>
      <c r="AV238" s="15" t="s">
        <v>147</v>
      </c>
      <c r="AW238" s="15" t="s">
        <v>36</v>
      </c>
      <c r="AX238" s="15" t="s">
        <v>87</v>
      </c>
      <c r="AY238" s="268" t="s">
        <v>140</v>
      </c>
    </row>
    <row r="239" s="2" customFormat="1" ht="24.15" customHeight="1">
      <c r="A239" s="38"/>
      <c r="B239" s="39"/>
      <c r="C239" s="218" t="s">
        <v>277</v>
      </c>
      <c r="D239" s="218" t="s">
        <v>142</v>
      </c>
      <c r="E239" s="219" t="s">
        <v>302</v>
      </c>
      <c r="F239" s="220" t="s">
        <v>303</v>
      </c>
      <c r="G239" s="221" t="s">
        <v>158</v>
      </c>
      <c r="H239" s="222">
        <v>468.19999999999999</v>
      </c>
      <c r="I239" s="223"/>
      <c r="J239" s="224">
        <f>ROUND(I239*H239,2)</f>
        <v>0</v>
      </c>
      <c r="K239" s="220" t="s">
        <v>146</v>
      </c>
      <c r="L239" s="44"/>
      <c r="M239" s="225" t="s">
        <v>1</v>
      </c>
      <c r="N239" s="226" t="s">
        <v>44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147</v>
      </c>
      <c r="AT239" s="229" t="s">
        <v>142</v>
      </c>
      <c r="AU239" s="229" t="s">
        <v>89</v>
      </c>
      <c r="AY239" s="17" t="s">
        <v>140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87</v>
      </c>
      <c r="BK239" s="230">
        <f>ROUND(I239*H239,2)</f>
        <v>0</v>
      </c>
      <c r="BL239" s="17" t="s">
        <v>147</v>
      </c>
      <c r="BM239" s="229" t="s">
        <v>894</v>
      </c>
    </row>
    <row r="240" s="2" customFormat="1">
      <c r="A240" s="38"/>
      <c r="B240" s="39"/>
      <c r="C240" s="40"/>
      <c r="D240" s="231" t="s">
        <v>149</v>
      </c>
      <c r="E240" s="40"/>
      <c r="F240" s="232" t="s">
        <v>305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149</v>
      </c>
      <c r="AU240" s="17" t="s">
        <v>89</v>
      </c>
    </row>
    <row r="241" s="13" customFormat="1">
      <c r="A241" s="13"/>
      <c r="B241" s="236"/>
      <c r="C241" s="237"/>
      <c r="D241" s="238" t="s">
        <v>151</v>
      </c>
      <c r="E241" s="239" t="s">
        <v>1</v>
      </c>
      <c r="F241" s="240" t="s">
        <v>152</v>
      </c>
      <c r="G241" s="237"/>
      <c r="H241" s="239" t="s">
        <v>1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151</v>
      </c>
      <c r="AU241" s="246" t="s">
        <v>89</v>
      </c>
      <c r="AV241" s="13" t="s">
        <v>87</v>
      </c>
      <c r="AW241" s="13" t="s">
        <v>36</v>
      </c>
      <c r="AX241" s="13" t="s">
        <v>79</v>
      </c>
      <c r="AY241" s="246" t="s">
        <v>140</v>
      </c>
    </row>
    <row r="242" s="14" customFormat="1">
      <c r="A242" s="14"/>
      <c r="B242" s="247"/>
      <c r="C242" s="248"/>
      <c r="D242" s="238" t="s">
        <v>151</v>
      </c>
      <c r="E242" s="249" t="s">
        <v>1</v>
      </c>
      <c r="F242" s="250" t="s">
        <v>895</v>
      </c>
      <c r="G242" s="248"/>
      <c r="H242" s="251">
        <v>80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151</v>
      </c>
      <c r="AU242" s="257" t="s">
        <v>89</v>
      </c>
      <c r="AV242" s="14" t="s">
        <v>89</v>
      </c>
      <c r="AW242" s="14" t="s">
        <v>36</v>
      </c>
      <c r="AX242" s="14" t="s">
        <v>79</v>
      </c>
      <c r="AY242" s="257" t="s">
        <v>140</v>
      </c>
    </row>
    <row r="243" s="14" customFormat="1">
      <c r="A243" s="14"/>
      <c r="B243" s="247"/>
      <c r="C243" s="248"/>
      <c r="D243" s="238" t="s">
        <v>151</v>
      </c>
      <c r="E243" s="249" t="s">
        <v>1</v>
      </c>
      <c r="F243" s="250" t="s">
        <v>896</v>
      </c>
      <c r="G243" s="248"/>
      <c r="H243" s="251">
        <v>172.80000000000001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151</v>
      </c>
      <c r="AU243" s="257" t="s">
        <v>89</v>
      </c>
      <c r="AV243" s="14" t="s">
        <v>89</v>
      </c>
      <c r="AW243" s="14" t="s">
        <v>36</v>
      </c>
      <c r="AX243" s="14" t="s">
        <v>79</v>
      </c>
      <c r="AY243" s="257" t="s">
        <v>140</v>
      </c>
    </row>
    <row r="244" s="14" customFormat="1">
      <c r="A244" s="14"/>
      <c r="B244" s="247"/>
      <c r="C244" s="248"/>
      <c r="D244" s="238" t="s">
        <v>151</v>
      </c>
      <c r="E244" s="249" t="s">
        <v>1</v>
      </c>
      <c r="F244" s="250" t="s">
        <v>897</v>
      </c>
      <c r="G244" s="248"/>
      <c r="H244" s="251">
        <v>128.5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151</v>
      </c>
      <c r="AU244" s="257" t="s">
        <v>89</v>
      </c>
      <c r="AV244" s="14" t="s">
        <v>89</v>
      </c>
      <c r="AW244" s="14" t="s">
        <v>36</v>
      </c>
      <c r="AX244" s="14" t="s">
        <v>79</v>
      </c>
      <c r="AY244" s="257" t="s">
        <v>140</v>
      </c>
    </row>
    <row r="245" s="14" customFormat="1">
      <c r="A245" s="14"/>
      <c r="B245" s="247"/>
      <c r="C245" s="248"/>
      <c r="D245" s="238" t="s">
        <v>151</v>
      </c>
      <c r="E245" s="249" t="s">
        <v>1</v>
      </c>
      <c r="F245" s="250" t="s">
        <v>898</v>
      </c>
      <c r="G245" s="248"/>
      <c r="H245" s="251">
        <v>86.900000000000006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151</v>
      </c>
      <c r="AU245" s="257" t="s">
        <v>89</v>
      </c>
      <c r="AV245" s="14" t="s">
        <v>89</v>
      </c>
      <c r="AW245" s="14" t="s">
        <v>36</v>
      </c>
      <c r="AX245" s="14" t="s">
        <v>79</v>
      </c>
      <c r="AY245" s="257" t="s">
        <v>140</v>
      </c>
    </row>
    <row r="246" s="15" customFormat="1">
      <c r="A246" s="15"/>
      <c r="B246" s="258"/>
      <c r="C246" s="259"/>
      <c r="D246" s="238" t="s">
        <v>151</v>
      </c>
      <c r="E246" s="260" t="s">
        <v>1</v>
      </c>
      <c r="F246" s="261" t="s">
        <v>155</v>
      </c>
      <c r="G246" s="259"/>
      <c r="H246" s="262">
        <v>468.19999999999999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8" t="s">
        <v>151</v>
      </c>
      <c r="AU246" s="268" t="s">
        <v>89</v>
      </c>
      <c r="AV246" s="15" t="s">
        <v>147</v>
      </c>
      <c r="AW246" s="15" t="s">
        <v>36</v>
      </c>
      <c r="AX246" s="15" t="s">
        <v>87</v>
      </c>
      <c r="AY246" s="268" t="s">
        <v>140</v>
      </c>
    </row>
    <row r="247" s="2" customFormat="1" ht="16.5" customHeight="1">
      <c r="A247" s="38"/>
      <c r="B247" s="39"/>
      <c r="C247" s="218" t="s">
        <v>280</v>
      </c>
      <c r="D247" s="218" t="s">
        <v>142</v>
      </c>
      <c r="E247" s="219" t="s">
        <v>315</v>
      </c>
      <c r="F247" s="220" t="s">
        <v>316</v>
      </c>
      <c r="G247" s="221" t="s">
        <v>158</v>
      </c>
      <c r="H247" s="222">
        <v>1502.5999999999999</v>
      </c>
      <c r="I247" s="223"/>
      <c r="J247" s="224">
        <f>ROUND(I247*H247,2)</f>
        <v>0</v>
      </c>
      <c r="K247" s="220" t="s">
        <v>146</v>
      </c>
      <c r="L247" s="44"/>
      <c r="M247" s="225" t="s">
        <v>1</v>
      </c>
      <c r="N247" s="226" t="s">
        <v>44</v>
      </c>
      <c r="O247" s="91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147</v>
      </c>
      <c r="AT247" s="229" t="s">
        <v>142</v>
      </c>
      <c r="AU247" s="229" t="s">
        <v>89</v>
      </c>
      <c r="AY247" s="17" t="s">
        <v>140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87</v>
      </c>
      <c r="BK247" s="230">
        <f>ROUND(I247*H247,2)</f>
        <v>0</v>
      </c>
      <c r="BL247" s="17" t="s">
        <v>147</v>
      </c>
      <c r="BM247" s="229" t="s">
        <v>899</v>
      </c>
    </row>
    <row r="248" s="2" customFormat="1">
      <c r="A248" s="38"/>
      <c r="B248" s="39"/>
      <c r="C248" s="40"/>
      <c r="D248" s="231" t="s">
        <v>149</v>
      </c>
      <c r="E248" s="40"/>
      <c r="F248" s="232" t="s">
        <v>318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149</v>
      </c>
      <c r="AU248" s="17" t="s">
        <v>89</v>
      </c>
    </row>
    <row r="249" s="13" customFormat="1">
      <c r="A249" s="13"/>
      <c r="B249" s="236"/>
      <c r="C249" s="237"/>
      <c r="D249" s="238" t="s">
        <v>151</v>
      </c>
      <c r="E249" s="239" t="s">
        <v>1</v>
      </c>
      <c r="F249" s="240" t="s">
        <v>152</v>
      </c>
      <c r="G249" s="237"/>
      <c r="H249" s="239" t="s">
        <v>1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151</v>
      </c>
      <c r="AU249" s="246" t="s">
        <v>89</v>
      </c>
      <c r="AV249" s="13" t="s">
        <v>87</v>
      </c>
      <c r="AW249" s="13" t="s">
        <v>36</v>
      </c>
      <c r="AX249" s="13" t="s">
        <v>79</v>
      </c>
      <c r="AY249" s="246" t="s">
        <v>140</v>
      </c>
    </row>
    <row r="250" s="14" customFormat="1">
      <c r="A250" s="14"/>
      <c r="B250" s="247"/>
      <c r="C250" s="248"/>
      <c r="D250" s="238" t="s">
        <v>151</v>
      </c>
      <c r="E250" s="249" t="s">
        <v>1</v>
      </c>
      <c r="F250" s="250" t="s">
        <v>900</v>
      </c>
      <c r="G250" s="248"/>
      <c r="H250" s="251">
        <v>1341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151</v>
      </c>
      <c r="AU250" s="257" t="s">
        <v>89</v>
      </c>
      <c r="AV250" s="14" t="s">
        <v>89</v>
      </c>
      <c r="AW250" s="14" t="s">
        <v>36</v>
      </c>
      <c r="AX250" s="14" t="s">
        <v>79</v>
      </c>
      <c r="AY250" s="257" t="s">
        <v>140</v>
      </c>
    </row>
    <row r="251" s="14" customFormat="1">
      <c r="A251" s="14"/>
      <c r="B251" s="247"/>
      <c r="C251" s="248"/>
      <c r="D251" s="238" t="s">
        <v>151</v>
      </c>
      <c r="E251" s="249" t="s">
        <v>1</v>
      </c>
      <c r="F251" s="250" t="s">
        <v>901</v>
      </c>
      <c r="G251" s="248"/>
      <c r="H251" s="251">
        <v>63.399999999999999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151</v>
      </c>
      <c r="AU251" s="257" t="s">
        <v>89</v>
      </c>
      <c r="AV251" s="14" t="s">
        <v>89</v>
      </c>
      <c r="AW251" s="14" t="s">
        <v>36</v>
      </c>
      <c r="AX251" s="14" t="s">
        <v>79</v>
      </c>
      <c r="AY251" s="257" t="s">
        <v>140</v>
      </c>
    </row>
    <row r="252" s="14" customFormat="1">
      <c r="A252" s="14"/>
      <c r="B252" s="247"/>
      <c r="C252" s="248"/>
      <c r="D252" s="238" t="s">
        <v>151</v>
      </c>
      <c r="E252" s="249" t="s">
        <v>1</v>
      </c>
      <c r="F252" s="250" t="s">
        <v>902</v>
      </c>
      <c r="G252" s="248"/>
      <c r="H252" s="251">
        <v>98.200000000000003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151</v>
      </c>
      <c r="AU252" s="257" t="s">
        <v>89</v>
      </c>
      <c r="AV252" s="14" t="s">
        <v>89</v>
      </c>
      <c r="AW252" s="14" t="s">
        <v>36</v>
      </c>
      <c r="AX252" s="14" t="s">
        <v>79</v>
      </c>
      <c r="AY252" s="257" t="s">
        <v>140</v>
      </c>
    </row>
    <row r="253" s="15" customFormat="1">
      <c r="A253" s="15"/>
      <c r="B253" s="258"/>
      <c r="C253" s="259"/>
      <c r="D253" s="238" t="s">
        <v>151</v>
      </c>
      <c r="E253" s="260" t="s">
        <v>1</v>
      </c>
      <c r="F253" s="261" t="s">
        <v>155</v>
      </c>
      <c r="G253" s="259"/>
      <c r="H253" s="262">
        <v>1502.5999999999999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8" t="s">
        <v>151</v>
      </c>
      <c r="AU253" s="268" t="s">
        <v>89</v>
      </c>
      <c r="AV253" s="15" t="s">
        <v>147</v>
      </c>
      <c r="AW253" s="15" t="s">
        <v>36</v>
      </c>
      <c r="AX253" s="15" t="s">
        <v>87</v>
      </c>
      <c r="AY253" s="268" t="s">
        <v>140</v>
      </c>
    </row>
    <row r="254" s="2" customFormat="1" ht="24.15" customHeight="1">
      <c r="A254" s="38"/>
      <c r="B254" s="39"/>
      <c r="C254" s="218" t="s">
        <v>293</v>
      </c>
      <c r="D254" s="218" t="s">
        <v>142</v>
      </c>
      <c r="E254" s="219" t="s">
        <v>323</v>
      </c>
      <c r="F254" s="220" t="s">
        <v>324</v>
      </c>
      <c r="G254" s="221" t="s">
        <v>158</v>
      </c>
      <c r="H254" s="222">
        <v>1341</v>
      </c>
      <c r="I254" s="223"/>
      <c r="J254" s="224">
        <f>ROUND(I254*H254,2)</f>
        <v>0</v>
      </c>
      <c r="K254" s="220" t="s">
        <v>146</v>
      </c>
      <c r="L254" s="44"/>
      <c r="M254" s="225" t="s">
        <v>1</v>
      </c>
      <c r="N254" s="226" t="s">
        <v>44</v>
      </c>
      <c r="O254" s="91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147</v>
      </c>
      <c r="AT254" s="229" t="s">
        <v>142</v>
      </c>
      <c r="AU254" s="229" t="s">
        <v>89</v>
      </c>
      <c r="AY254" s="17" t="s">
        <v>140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87</v>
      </c>
      <c r="BK254" s="230">
        <f>ROUND(I254*H254,2)</f>
        <v>0</v>
      </c>
      <c r="BL254" s="17" t="s">
        <v>147</v>
      </c>
      <c r="BM254" s="229" t="s">
        <v>903</v>
      </c>
    </row>
    <row r="255" s="2" customFormat="1">
      <c r="A255" s="38"/>
      <c r="B255" s="39"/>
      <c r="C255" s="40"/>
      <c r="D255" s="231" t="s">
        <v>149</v>
      </c>
      <c r="E255" s="40"/>
      <c r="F255" s="232" t="s">
        <v>326</v>
      </c>
      <c r="G255" s="40"/>
      <c r="H255" s="40"/>
      <c r="I255" s="233"/>
      <c r="J255" s="40"/>
      <c r="K255" s="40"/>
      <c r="L255" s="44"/>
      <c r="M255" s="234"/>
      <c r="N255" s="23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149</v>
      </c>
      <c r="AU255" s="17" t="s">
        <v>89</v>
      </c>
    </row>
    <row r="256" s="13" customFormat="1">
      <c r="A256" s="13"/>
      <c r="B256" s="236"/>
      <c r="C256" s="237"/>
      <c r="D256" s="238" t="s">
        <v>151</v>
      </c>
      <c r="E256" s="239" t="s">
        <v>1</v>
      </c>
      <c r="F256" s="240" t="s">
        <v>152</v>
      </c>
      <c r="G256" s="237"/>
      <c r="H256" s="239" t="s">
        <v>1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151</v>
      </c>
      <c r="AU256" s="246" t="s">
        <v>89</v>
      </c>
      <c r="AV256" s="13" t="s">
        <v>87</v>
      </c>
      <c r="AW256" s="13" t="s">
        <v>36</v>
      </c>
      <c r="AX256" s="13" t="s">
        <v>79</v>
      </c>
      <c r="AY256" s="246" t="s">
        <v>140</v>
      </c>
    </row>
    <row r="257" s="14" customFormat="1">
      <c r="A257" s="14"/>
      <c r="B257" s="247"/>
      <c r="C257" s="248"/>
      <c r="D257" s="238" t="s">
        <v>151</v>
      </c>
      <c r="E257" s="249" t="s">
        <v>1</v>
      </c>
      <c r="F257" s="250" t="s">
        <v>904</v>
      </c>
      <c r="G257" s="248"/>
      <c r="H257" s="251">
        <v>130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151</v>
      </c>
      <c r="AU257" s="257" t="s">
        <v>89</v>
      </c>
      <c r="AV257" s="14" t="s">
        <v>89</v>
      </c>
      <c r="AW257" s="14" t="s">
        <v>36</v>
      </c>
      <c r="AX257" s="14" t="s">
        <v>79</v>
      </c>
      <c r="AY257" s="257" t="s">
        <v>140</v>
      </c>
    </row>
    <row r="258" s="14" customFormat="1">
      <c r="A258" s="14"/>
      <c r="B258" s="247"/>
      <c r="C258" s="248"/>
      <c r="D258" s="238" t="s">
        <v>151</v>
      </c>
      <c r="E258" s="249" t="s">
        <v>1</v>
      </c>
      <c r="F258" s="250" t="s">
        <v>905</v>
      </c>
      <c r="G258" s="248"/>
      <c r="H258" s="251">
        <v>200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151</v>
      </c>
      <c r="AU258" s="257" t="s">
        <v>89</v>
      </c>
      <c r="AV258" s="14" t="s">
        <v>89</v>
      </c>
      <c r="AW258" s="14" t="s">
        <v>36</v>
      </c>
      <c r="AX258" s="14" t="s">
        <v>79</v>
      </c>
      <c r="AY258" s="257" t="s">
        <v>140</v>
      </c>
    </row>
    <row r="259" s="14" customFormat="1">
      <c r="A259" s="14"/>
      <c r="B259" s="247"/>
      <c r="C259" s="248"/>
      <c r="D259" s="238" t="s">
        <v>151</v>
      </c>
      <c r="E259" s="249" t="s">
        <v>1</v>
      </c>
      <c r="F259" s="250" t="s">
        <v>906</v>
      </c>
      <c r="G259" s="248"/>
      <c r="H259" s="251">
        <v>216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151</v>
      </c>
      <c r="AU259" s="257" t="s">
        <v>89</v>
      </c>
      <c r="AV259" s="14" t="s">
        <v>89</v>
      </c>
      <c r="AW259" s="14" t="s">
        <v>36</v>
      </c>
      <c r="AX259" s="14" t="s">
        <v>79</v>
      </c>
      <c r="AY259" s="257" t="s">
        <v>140</v>
      </c>
    </row>
    <row r="260" s="14" customFormat="1">
      <c r="A260" s="14"/>
      <c r="B260" s="247"/>
      <c r="C260" s="248"/>
      <c r="D260" s="238" t="s">
        <v>151</v>
      </c>
      <c r="E260" s="249" t="s">
        <v>1</v>
      </c>
      <c r="F260" s="250" t="s">
        <v>907</v>
      </c>
      <c r="G260" s="248"/>
      <c r="H260" s="251">
        <v>612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151</v>
      </c>
      <c r="AU260" s="257" t="s">
        <v>89</v>
      </c>
      <c r="AV260" s="14" t="s">
        <v>89</v>
      </c>
      <c r="AW260" s="14" t="s">
        <v>36</v>
      </c>
      <c r="AX260" s="14" t="s">
        <v>79</v>
      </c>
      <c r="AY260" s="257" t="s">
        <v>140</v>
      </c>
    </row>
    <row r="261" s="14" customFormat="1">
      <c r="A261" s="14"/>
      <c r="B261" s="247"/>
      <c r="C261" s="248"/>
      <c r="D261" s="238" t="s">
        <v>151</v>
      </c>
      <c r="E261" s="249" t="s">
        <v>1</v>
      </c>
      <c r="F261" s="250" t="s">
        <v>908</v>
      </c>
      <c r="G261" s="248"/>
      <c r="H261" s="251">
        <v>183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151</v>
      </c>
      <c r="AU261" s="257" t="s">
        <v>89</v>
      </c>
      <c r="AV261" s="14" t="s">
        <v>89</v>
      </c>
      <c r="AW261" s="14" t="s">
        <v>36</v>
      </c>
      <c r="AX261" s="14" t="s">
        <v>79</v>
      </c>
      <c r="AY261" s="257" t="s">
        <v>140</v>
      </c>
    </row>
    <row r="262" s="15" customFormat="1">
      <c r="A262" s="15"/>
      <c r="B262" s="258"/>
      <c r="C262" s="259"/>
      <c r="D262" s="238" t="s">
        <v>151</v>
      </c>
      <c r="E262" s="260" t="s">
        <v>1</v>
      </c>
      <c r="F262" s="261" t="s">
        <v>155</v>
      </c>
      <c r="G262" s="259"/>
      <c r="H262" s="262">
        <v>1341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8" t="s">
        <v>151</v>
      </c>
      <c r="AU262" s="268" t="s">
        <v>89</v>
      </c>
      <c r="AV262" s="15" t="s">
        <v>147</v>
      </c>
      <c r="AW262" s="15" t="s">
        <v>36</v>
      </c>
      <c r="AX262" s="15" t="s">
        <v>87</v>
      </c>
      <c r="AY262" s="268" t="s">
        <v>140</v>
      </c>
    </row>
    <row r="263" s="2" customFormat="1" ht="21.75" customHeight="1">
      <c r="A263" s="38"/>
      <c r="B263" s="39"/>
      <c r="C263" s="218" t="s">
        <v>7</v>
      </c>
      <c r="D263" s="218" t="s">
        <v>142</v>
      </c>
      <c r="E263" s="219" t="s">
        <v>328</v>
      </c>
      <c r="F263" s="220" t="s">
        <v>329</v>
      </c>
      <c r="G263" s="221" t="s">
        <v>158</v>
      </c>
      <c r="H263" s="222">
        <v>14782</v>
      </c>
      <c r="I263" s="223"/>
      <c r="J263" s="224">
        <f>ROUND(I263*H263,2)</f>
        <v>0</v>
      </c>
      <c r="K263" s="220" t="s">
        <v>146</v>
      </c>
      <c r="L263" s="44"/>
      <c r="M263" s="225" t="s">
        <v>1</v>
      </c>
      <c r="N263" s="226" t="s">
        <v>44</v>
      </c>
      <c r="O263" s="9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147</v>
      </c>
      <c r="AT263" s="229" t="s">
        <v>142</v>
      </c>
      <c r="AU263" s="229" t="s">
        <v>89</v>
      </c>
      <c r="AY263" s="17" t="s">
        <v>140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87</v>
      </c>
      <c r="BK263" s="230">
        <f>ROUND(I263*H263,2)</f>
        <v>0</v>
      </c>
      <c r="BL263" s="17" t="s">
        <v>147</v>
      </c>
      <c r="BM263" s="229" t="s">
        <v>909</v>
      </c>
    </row>
    <row r="264" s="2" customFormat="1">
      <c r="A264" s="38"/>
      <c r="B264" s="39"/>
      <c r="C264" s="40"/>
      <c r="D264" s="231" t="s">
        <v>149</v>
      </c>
      <c r="E264" s="40"/>
      <c r="F264" s="232" t="s">
        <v>331</v>
      </c>
      <c r="G264" s="40"/>
      <c r="H264" s="40"/>
      <c r="I264" s="233"/>
      <c r="J264" s="40"/>
      <c r="K264" s="40"/>
      <c r="L264" s="44"/>
      <c r="M264" s="234"/>
      <c r="N264" s="23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149</v>
      </c>
      <c r="AU264" s="17" t="s">
        <v>89</v>
      </c>
    </row>
    <row r="265" s="13" customFormat="1">
      <c r="A265" s="13"/>
      <c r="B265" s="236"/>
      <c r="C265" s="237"/>
      <c r="D265" s="238" t="s">
        <v>151</v>
      </c>
      <c r="E265" s="239" t="s">
        <v>1</v>
      </c>
      <c r="F265" s="240" t="s">
        <v>152</v>
      </c>
      <c r="G265" s="237"/>
      <c r="H265" s="239" t="s">
        <v>1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151</v>
      </c>
      <c r="AU265" s="246" t="s">
        <v>89</v>
      </c>
      <c r="AV265" s="13" t="s">
        <v>87</v>
      </c>
      <c r="AW265" s="13" t="s">
        <v>36</v>
      </c>
      <c r="AX265" s="13" t="s">
        <v>79</v>
      </c>
      <c r="AY265" s="246" t="s">
        <v>140</v>
      </c>
    </row>
    <row r="266" s="14" customFormat="1">
      <c r="A266" s="14"/>
      <c r="B266" s="247"/>
      <c r="C266" s="248"/>
      <c r="D266" s="238" t="s">
        <v>151</v>
      </c>
      <c r="E266" s="249" t="s">
        <v>1</v>
      </c>
      <c r="F266" s="250" t="s">
        <v>910</v>
      </c>
      <c r="G266" s="248"/>
      <c r="H266" s="251">
        <v>14782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151</v>
      </c>
      <c r="AU266" s="257" t="s">
        <v>89</v>
      </c>
      <c r="AV266" s="14" t="s">
        <v>89</v>
      </c>
      <c r="AW266" s="14" t="s">
        <v>36</v>
      </c>
      <c r="AX266" s="14" t="s">
        <v>87</v>
      </c>
      <c r="AY266" s="257" t="s">
        <v>140</v>
      </c>
    </row>
    <row r="267" s="2" customFormat="1" ht="24.15" customHeight="1">
      <c r="A267" s="38"/>
      <c r="B267" s="39"/>
      <c r="C267" s="218" t="s">
        <v>314</v>
      </c>
      <c r="D267" s="218" t="s">
        <v>142</v>
      </c>
      <c r="E267" s="219" t="s">
        <v>562</v>
      </c>
      <c r="F267" s="220" t="s">
        <v>563</v>
      </c>
      <c r="G267" s="221" t="s">
        <v>145</v>
      </c>
      <c r="H267" s="222">
        <v>11.720000000000001</v>
      </c>
      <c r="I267" s="223"/>
      <c r="J267" s="224">
        <f>ROUND(I267*H267,2)</f>
        <v>0</v>
      </c>
      <c r="K267" s="220" t="s">
        <v>146</v>
      </c>
      <c r="L267" s="44"/>
      <c r="M267" s="225" t="s">
        <v>1</v>
      </c>
      <c r="N267" s="226" t="s">
        <v>44</v>
      </c>
      <c r="O267" s="91"/>
      <c r="P267" s="227">
        <f>O267*H267</f>
        <v>0</v>
      </c>
      <c r="Q267" s="227">
        <v>2.45329</v>
      </c>
      <c r="R267" s="227">
        <f>Q267*H267</f>
        <v>28.752558800000003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147</v>
      </c>
      <c r="AT267" s="229" t="s">
        <v>142</v>
      </c>
      <c r="AU267" s="229" t="s">
        <v>89</v>
      </c>
      <c r="AY267" s="17" t="s">
        <v>140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87</v>
      </c>
      <c r="BK267" s="230">
        <f>ROUND(I267*H267,2)</f>
        <v>0</v>
      </c>
      <c r="BL267" s="17" t="s">
        <v>147</v>
      </c>
      <c r="BM267" s="229" t="s">
        <v>911</v>
      </c>
    </row>
    <row r="268" s="2" customFormat="1">
      <c r="A268" s="38"/>
      <c r="B268" s="39"/>
      <c r="C268" s="40"/>
      <c r="D268" s="231" t="s">
        <v>149</v>
      </c>
      <c r="E268" s="40"/>
      <c r="F268" s="232" t="s">
        <v>565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149</v>
      </c>
      <c r="AU268" s="17" t="s">
        <v>89</v>
      </c>
    </row>
    <row r="269" s="13" customFormat="1">
      <c r="A269" s="13"/>
      <c r="B269" s="236"/>
      <c r="C269" s="237"/>
      <c r="D269" s="238" t="s">
        <v>151</v>
      </c>
      <c r="E269" s="239" t="s">
        <v>1</v>
      </c>
      <c r="F269" s="240" t="s">
        <v>912</v>
      </c>
      <c r="G269" s="237"/>
      <c r="H269" s="239" t="s">
        <v>1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151</v>
      </c>
      <c r="AU269" s="246" t="s">
        <v>89</v>
      </c>
      <c r="AV269" s="13" t="s">
        <v>87</v>
      </c>
      <c r="AW269" s="13" t="s">
        <v>36</v>
      </c>
      <c r="AX269" s="13" t="s">
        <v>79</v>
      </c>
      <c r="AY269" s="246" t="s">
        <v>140</v>
      </c>
    </row>
    <row r="270" s="14" customFormat="1">
      <c r="A270" s="14"/>
      <c r="B270" s="247"/>
      <c r="C270" s="248"/>
      <c r="D270" s="238" t="s">
        <v>151</v>
      </c>
      <c r="E270" s="249" t="s">
        <v>1</v>
      </c>
      <c r="F270" s="250" t="s">
        <v>913</v>
      </c>
      <c r="G270" s="248"/>
      <c r="H270" s="251">
        <v>3.8599999999999999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151</v>
      </c>
      <c r="AU270" s="257" t="s">
        <v>89</v>
      </c>
      <c r="AV270" s="14" t="s">
        <v>89</v>
      </c>
      <c r="AW270" s="14" t="s">
        <v>36</v>
      </c>
      <c r="AX270" s="14" t="s">
        <v>79</v>
      </c>
      <c r="AY270" s="257" t="s">
        <v>140</v>
      </c>
    </row>
    <row r="271" s="14" customFormat="1">
      <c r="A271" s="14"/>
      <c r="B271" s="247"/>
      <c r="C271" s="248"/>
      <c r="D271" s="238" t="s">
        <v>151</v>
      </c>
      <c r="E271" s="249" t="s">
        <v>1</v>
      </c>
      <c r="F271" s="250" t="s">
        <v>914</v>
      </c>
      <c r="G271" s="248"/>
      <c r="H271" s="251">
        <v>3.8599999999999999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151</v>
      </c>
      <c r="AU271" s="257" t="s">
        <v>89</v>
      </c>
      <c r="AV271" s="14" t="s">
        <v>89</v>
      </c>
      <c r="AW271" s="14" t="s">
        <v>36</v>
      </c>
      <c r="AX271" s="14" t="s">
        <v>79</v>
      </c>
      <c r="AY271" s="257" t="s">
        <v>140</v>
      </c>
    </row>
    <row r="272" s="14" customFormat="1">
      <c r="A272" s="14"/>
      <c r="B272" s="247"/>
      <c r="C272" s="248"/>
      <c r="D272" s="238" t="s">
        <v>151</v>
      </c>
      <c r="E272" s="249" t="s">
        <v>1</v>
      </c>
      <c r="F272" s="250" t="s">
        <v>915</v>
      </c>
      <c r="G272" s="248"/>
      <c r="H272" s="251">
        <v>4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7" t="s">
        <v>151</v>
      </c>
      <c r="AU272" s="257" t="s">
        <v>89</v>
      </c>
      <c r="AV272" s="14" t="s">
        <v>89</v>
      </c>
      <c r="AW272" s="14" t="s">
        <v>36</v>
      </c>
      <c r="AX272" s="14" t="s">
        <v>79</v>
      </c>
      <c r="AY272" s="257" t="s">
        <v>140</v>
      </c>
    </row>
    <row r="273" s="15" customFormat="1">
      <c r="A273" s="15"/>
      <c r="B273" s="258"/>
      <c r="C273" s="259"/>
      <c r="D273" s="238" t="s">
        <v>151</v>
      </c>
      <c r="E273" s="260" t="s">
        <v>1</v>
      </c>
      <c r="F273" s="261" t="s">
        <v>155</v>
      </c>
      <c r="G273" s="259"/>
      <c r="H273" s="262">
        <v>11.720000000000001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8" t="s">
        <v>151</v>
      </c>
      <c r="AU273" s="268" t="s">
        <v>89</v>
      </c>
      <c r="AV273" s="15" t="s">
        <v>147</v>
      </c>
      <c r="AW273" s="15" t="s">
        <v>36</v>
      </c>
      <c r="AX273" s="15" t="s">
        <v>87</v>
      </c>
      <c r="AY273" s="268" t="s">
        <v>140</v>
      </c>
    </row>
    <row r="274" s="12" customFormat="1" ht="22.8" customHeight="1">
      <c r="A274" s="12"/>
      <c r="B274" s="202"/>
      <c r="C274" s="203"/>
      <c r="D274" s="204" t="s">
        <v>78</v>
      </c>
      <c r="E274" s="216" t="s">
        <v>163</v>
      </c>
      <c r="F274" s="216" t="s">
        <v>352</v>
      </c>
      <c r="G274" s="203"/>
      <c r="H274" s="203"/>
      <c r="I274" s="206"/>
      <c r="J274" s="217">
        <f>BK274</f>
        <v>0</v>
      </c>
      <c r="K274" s="203"/>
      <c r="L274" s="208"/>
      <c r="M274" s="209"/>
      <c r="N274" s="210"/>
      <c r="O274" s="210"/>
      <c r="P274" s="211">
        <f>SUM(P275:P307)</f>
        <v>0</v>
      </c>
      <c r="Q274" s="210"/>
      <c r="R274" s="211">
        <f>SUM(R275:R307)</f>
        <v>40.180323940000001</v>
      </c>
      <c r="S274" s="210"/>
      <c r="T274" s="212">
        <f>SUM(T275:T307)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3" t="s">
        <v>87</v>
      </c>
      <c r="AT274" s="214" t="s">
        <v>78</v>
      </c>
      <c r="AU274" s="214" t="s">
        <v>87</v>
      </c>
      <c r="AY274" s="213" t="s">
        <v>140</v>
      </c>
      <c r="BK274" s="215">
        <f>SUM(BK275:BK307)</f>
        <v>0</v>
      </c>
    </row>
    <row r="275" s="2" customFormat="1" ht="24.15" customHeight="1">
      <c r="A275" s="38"/>
      <c r="B275" s="39"/>
      <c r="C275" s="218" t="s">
        <v>322</v>
      </c>
      <c r="D275" s="218" t="s">
        <v>142</v>
      </c>
      <c r="E275" s="219" t="s">
        <v>570</v>
      </c>
      <c r="F275" s="220" t="s">
        <v>571</v>
      </c>
      <c r="G275" s="221" t="s">
        <v>145</v>
      </c>
      <c r="H275" s="222">
        <v>12.66</v>
      </c>
      <c r="I275" s="223"/>
      <c r="J275" s="224">
        <f>ROUND(I275*H275,2)</f>
        <v>0</v>
      </c>
      <c r="K275" s="220" t="s">
        <v>146</v>
      </c>
      <c r="L275" s="44"/>
      <c r="M275" s="225" t="s">
        <v>1</v>
      </c>
      <c r="N275" s="226" t="s">
        <v>44</v>
      </c>
      <c r="O275" s="91"/>
      <c r="P275" s="227">
        <f>O275*H275</f>
        <v>0</v>
      </c>
      <c r="Q275" s="227">
        <v>3.11388</v>
      </c>
      <c r="R275" s="227">
        <f>Q275*H275</f>
        <v>39.421720800000003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147</v>
      </c>
      <c r="AT275" s="229" t="s">
        <v>142</v>
      </c>
      <c r="AU275" s="229" t="s">
        <v>89</v>
      </c>
      <c r="AY275" s="17" t="s">
        <v>140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87</v>
      </c>
      <c r="BK275" s="230">
        <f>ROUND(I275*H275,2)</f>
        <v>0</v>
      </c>
      <c r="BL275" s="17" t="s">
        <v>147</v>
      </c>
      <c r="BM275" s="229" t="s">
        <v>916</v>
      </c>
    </row>
    <row r="276" s="2" customFormat="1">
      <c r="A276" s="38"/>
      <c r="B276" s="39"/>
      <c r="C276" s="40"/>
      <c r="D276" s="231" t="s">
        <v>149</v>
      </c>
      <c r="E276" s="40"/>
      <c r="F276" s="232" t="s">
        <v>573</v>
      </c>
      <c r="G276" s="40"/>
      <c r="H276" s="40"/>
      <c r="I276" s="233"/>
      <c r="J276" s="40"/>
      <c r="K276" s="40"/>
      <c r="L276" s="44"/>
      <c r="M276" s="234"/>
      <c r="N276" s="235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149</v>
      </c>
      <c r="AU276" s="17" t="s">
        <v>89</v>
      </c>
    </row>
    <row r="277" s="13" customFormat="1">
      <c r="A277" s="13"/>
      <c r="B277" s="236"/>
      <c r="C277" s="237"/>
      <c r="D277" s="238" t="s">
        <v>151</v>
      </c>
      <c r="E277" s="239" t="s">
        <v>1</v>
      </c>
      <c r="F277" s="240" t="s">
        <v>912</v>
      </c>
      <c r="G277" s="237"/>
      <c r="H277" s="239" t="s">
        <v>1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151</v>
      </c>
      <c r="AU277" s="246" t="s">
        <v>89</v>
      </c>
      <c r="AV277" s="13" t="s">
        <v>87</v>
      </c>
      <c r="AW277" s="13" t="s">
        <v>36</v>
      </c>
      <c r="AX277" s="13" t="s">
        <v>79</v>
      </c>
      <c r="AY277" s="246" t="s">
        <v>140</v>
      </c>
    </row>
    <row r="278" s="14" customFormat="1">
      <c r="A278" s="14"/>
      <c r="B278" s="247"/>
      <c r="C278" s="248"/>
      <c r="D278" s="238" t="s">
        <v>151</v>
      </c>
      <c r="E278" s="249" t="s">
        <v>1</v>
      </c>
      <c r="F278" s="250" t="s">
        <v>917</v>
      </c>
      <c r="G278" s="248"/>
      <c r="H278" s="251">
        <v>6.3300000000000001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151</v>
      </c>
      <c r="AU278" s="257" t="s">
        <v>89</v>
      </c>
      <c r="AV278" s="14" t="s">
        <v>89</v>
      </c>
      <c r="AW278" s="14" t="s">
        <v>36</v>
      </c>
      <c r="AX278" s="14" t="s">
        <v>79</v>
      </c>
      <c r="AY278" s="257" t="s">
        <v>140</v>
      </c>
    </row>
    <row r="279" s="14" customFormat="1">
      <c r="A279" s="14"/>
      <c r="B279" s="247"/>
      <c r="C279" s="248"/>
      <c r="D279" s="238" t="s">
        <v>151</v>
      </c>
      <c r="E279" s="249" t="s">
        <v>1</v>
      </c>
      <c r="F279" s="250" t="s">
        <v>918</v>
      </c>
      <c r="G279" s="248"/>
      <c r="H279" s="251">
        <v>6.3300000000000001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151</v>
      </c>
      <c r="AU279" s="257" t="s">
        <v>89</v>
      </c>
      <c r="AV279" s="14" t="s">
        <v>89</v>
      </c>
      <c r="AW279" s="14" t="s">
        <v>36</v>
      </c>
      <c r="AX279" s="14" t="s">
        <v>79</v>
      </c>
      <c r="AY279" s="257" t="s">
        <v>140</v>
      </c>
    </row>
    <row r="280" s="15" customFormat="1">
      <c r="A280" s="15"/>
      <c r="B280" s="258"/>
      <c r="C280" s="259"/>
      <c r="D280" s="238" t="s">
        <v>151</v>
      </c>
      <c r="E280" s="260" t="s">
        <v>1</v>
      </c>
      <c r="F280" s="261" t="s">
        <v>155</v>
      </c>
      <c r="G280" s="259"/>
      <c r="H280" s="262">
        <v>12.66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8" t="s">
        <v>151</v>
      </c>
      <c r="AU280" s="268" t="s">
        <v>89</v>
      </c>
      <c r="AV280" s="15" t="s">
        <v>147</v>
      </c>
      <c r="AW280" s="15" t="s">
        <v>36</v>
      </c>
      <c r="AX280" s="15" t="s">
        <v>87</v>
      </c>
      <c r="AY280" s="268" t="s">
        <v>140</v>
      </c>
    </row>
    <row r="281" s="2" customFormat="1" ht="21.75" customHeight="1">
      <c r="A281" s="38"/>
      <c r="B281" s="39"/>
      <c r="C281" s="218" t="s">
        <v>327</v>
      </c>
      <c r="D281" s="218" t="s">
        <v>142</v>
      </c>
      <c r="E281" s="219" t="s">
        <v>576</v>
      </c>
      <c r="F281" s="220" t="s">
        <v>577</v>
      </c>
      <c r="G281" s="221" t="s">
        <v>158</v>
      </c>
      <c r="H281" s="222">
        <v>30.800000000000001</v>
      </c>
      <c r="I281" s="223"/>
      <c r="J281" s="224">
        <f>ROUND(I281*H281,2)</f>
        <v>0</v>
      </c>
      <c r="K281" s="220" t="s">
        <v>146</v>
      </c>
      <c r="L281" s="44"/>
      <c r="M281" s="225" t="s">
        <v>1</v>
      </c>
      <c r="N281" s="226" t="s">
        <v>44</v>
      </c>
      <c r="O281" s="91"/>
      <c r="P281" s="227">
        <f>O281*H281</f>
        <v>0</v>
      </c>
      <c r="Q281" s="227">
        <v>0.00726</v>
      </c>
      <c r="R281" s="227">
        <f>Q281*H281</f>
        <v>0.223608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147</v>
      </c>
      <c r="AT281" s="229" t="s">
        <v>142</v>
      </c>
      <c r="AU281" s="229" t="s">
        <v>89</v>
      </c>
      <c r="AY281" s="17" t="s">
        <v>140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87</v>
      </c>
      <c r="BK281" s="230">
        <f>ROUND(I281*H281,2)</f>
        <v>0</v>
      </c>
      <c r="BL281" s="17" t="s">
        <v>147</v>
      </c>
      <c r="BM281" s="229" t="s">
        <v>919</v>
      </c>
    </row>
    <row r="282" s="2" customFormat="1">
      <c r="A282" s="38"/>
      <c r="B282" s="39"/>
      <c r="C282" s="40"/>
      <c r="D282" s="231" t="s">
        <v>149</v>
      </c>
      <c r="E282" s="40"/>
      <c r="F282" s="232" t="s">
        <v>579</v>
      </c>
      <c r="G282" s="40"/>
      <c r="H282" s="40"/>
      <c r="I282" s="233"/>
      <c r="J282" s="40"/>
      <c r="K282" s="40"/>
      <c r="L282" s="44"/>
      <c r="M282" s="234"/>
      <c r="N282" s="23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149</v>
      </c>
      <c r="AU282" s="17" t="s">
        <v>89</v>
      </c>
    </row>
    <row r="283" s="13" customFormat="1">
      <c r="A283" s="13"/>
      <c r="B283" s="236"/>
      <c r="C283" s="237"/>
      <c r="D283" s="238" t="s">
        <v>151</v>
      </c>
      <c r="E283" s="239" t="s">
        <v>1</v>
      </c>
      <c r="F283" s="240" t="s">
        <v>912</v>
      </c>
      <c r="G283" s="237"/>
      <c r="H283" s="239" t="s">
        <v>1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151</v>
      </c>
      <c r="AU283" s="246" t="s">
        <v>89</v>
      </c>
      <c r="AV283" s="13" t="s">
        <v>87</v>
      </c>
      <c r="AW283" s="13" t="s">
        <v>36</v>
      </c>
      <c r="AX283" s="13" t="s">
        <v>79</v>
      </c>
      <c r="AY283" s="246" t="s">
        <v>140</v>
      </c>
    </row>
    <row r="284" s="14" customFormat="1">
      <c r="A284" s="14"/>
      <c r="B284" s="247"/>
      <c r="C284" s="248"/>
      <c r="D284" s="238" t="s">
        <v>151</v>
      </c>
      <c r="E284" s="249" t="s">
        <v>1</v>
      </c>
      <c r="F284" s="250" t="s">
        <v>580</v>
      </c>
      <c r="G284" s="248"/>
      <c r="H284" s="251">
        <v>10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151</v>
      </c>
      <c r="AU284" s="257" t="s">
        <v>89</v>
      </c>
      <c r="AV284" s="14" t="s">
        <v>89</v>
      </c>
      <c r="AW284" s="14" t="s">
        <v>36</v>
      </c>
      <c r="AX284" s="14" t="s">
        <v>79</v>
      </c>
      <c r="AY284" s="257" t="s">
        <v>140</v>
      </c>
    </row>
    <row r="285" s="14" customFormat="1">
      <c r="A285" s="14"/>
      <c r="B285" s="247"/>
      <c r="C285" s="248"/>
      <c r="D285" s="238" t="s">
        <v>151</v>
      </c>
      <c r="E285" s="249" t="s">
        <v>1</v>
      </c>
      <c r="F285" s="250" t="s">
        <v>581</v>
      </c>
      <c r="G285" s="248"/>
      <c r="H285" s="251">
        <v>8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151</v>
      </c>
      <c r="AU285" s="257" t="s">
        <v>89</v>
      </c>
      <c r="AV285" s="14" t="s">
        <v>89</v>
      </c>
      <c r="AW285" s="14" t="s">
        <v>36</v>
      </c>
      <c r="AX285" s="14" t="s">
        <v>79</v>
      </c>
      <c r="AY285" s="257" t="s">
        <v>140</v>
      </c>
    </row>
    <row r="286" s="14" customFormat="1">
      <c r="A286" s="14"/>
      <c r="B286" s="247"/>
      <c r="C286" s="248"/>
      <c r="D286" s="238" t="s">
        <v>151</v>
      </c>
      <c r="E286" s="249" t="s">
        <v>1</v>
      </c>
      <c r="F286" s="250" t="s">
        <v>582</v>
      </c>
      <c r="G286" s="248"/>
      <c r="H286" s="251">
        <v>12.800000000000001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151</v>
      </c>
      <c r="AU286" s="257" t="s">
        <v>89</v>
      </c>
      <c r="AV286" s="14" t="s">
        <v>89</v>
      </c>
      <c r="AW286" s="14" t="s">
        <v>36</v>
      </c>
      <c r="AX286" s="14" t="s">
        <v>79</v>
      </c>
      <c r="AY286" s="257" t="s">
        <v>140</v>
      </c>
    </row>
    <row r="287" s="15" customFormat="1">
      <c r="A287" s="15"/>
      <c r="B287" s="258"/>
      <c r="C287" s="259"/>
      <c r="D287" s="238" t="s">
        <v>151</v>
      </c>
      <c r="E287" s="260" t="s">
        <v>1</v>
      </c>
      <c r="F287" s="261" t="s">
        <v>155</v>
      </c>
      <c r="G287" s="259"/>
      <c r="H287" s="262">
        <v>30.800000000000001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8" t="s">
        <v>151</v>
      </c>
      <c r="AU287" s="268" t="s">
        <v>89</v>
      </c>
      <c r="AV287" s="15" t="s">
        <v>147</v>
      </c>
      <c r="AW287" s="15" t="s">
        <v>36</v>
      </c>
      <c r="AX287" s="15" t="s">
        <v>87</v>
      </c>
      <c r="AY287" s="268" t="s">
        <v>140</v>
      </c>
    </row>
    <row r="288" s="2" customFormat="1" ht="21.75" customHeight="1">
      <c r="A288" s="38"/>
      <c r="B288" s="39"/>
      <c r="C288" s="218" t="s">
        <v>334</v>
      </c>
      <c r="D288" s="218" t="s">
        <v>142</v>
      </c>
      <c r="E288" s="219" t="s">
        <v>583</v>
      </c>
      <c r="F288" s="220" t="s">
        <v>584</v>
      </c>
      <c r="G288" s="221" t="s">
        <v>158</v>
      </c>
      <c r="H288" s="222">
        <v>30.800000000000001</v>
      </c>
      <c r="I288" s="223"/>
      <c r="J288" s="224">
        <f>ROUND(I288*H288,2)</f>
        <v>0</v>
      </c>
      <c r="K288" s="220" t="s">
        <v>146</v>
      </c>
      <c r="L288" s="44"/>
      <c r="M288" s="225" t="s">
        <v>1</v>
      </c>
      <c r="N288" s="226" t="s">
        <v>44</v>
      </c>
      <c r="O288" s="91"/>
      <c r="P288" s="227">
        <f>O288*H288</f>
        <v>0</v>
      </c>
      <c r="Q288" s="227">
        <v>0.00085999999999999998</v>
      </c>
      <c r="R288" s="227">
        <f>Q288*H288</f>
        <v>0.026488000000000001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147</v>
      </c>
      <c r="AT288" s="229" t="s">
        <v>142</v>
      </c>
      <c r="AU288" s="229" t="s">
        <v>89</v>
      </c>
      <c r="AY288" s="17" t="s">
        <v>140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87</v>
      </c>
      <c r="BK288" s="230">
        <f>ROUND(I288*H288,2)</f>
        <v>0</v>
      </c>
      <c r="BL288" s="17" t="s">
        <v>147</v>
      </c>
      <c r="BM288" s="229" t="s">
        <v>920</v>
      </c>
    </row>
    <row r="289" s="2" customFormat="1">
      <c r="A289" s="38"/>
      <c r="B289" s="39"/>
      <c r="C289" s="40"/>
      <c r="D289" s="231" t="s">
        <v>149</v>
      </c>
      <c r="E289" s="40"/>
      <c r="F289" s="232" t="s">
        <v>586</v>
      </c>
      <c r="G289" s="40"/>
      <c r="H289" s="40"/>
      <c r="I289" s="233"/>
      <c r="J289" s="40"/>
      <c r="K289" s="40"/>
      <c r="L289" s="44"/>
      <c r="M289" s="234"/>
      <c r="N289" s="23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149</v>
      </c>
      <c r="AU289" s="17" t="s">
        <v>89</v>
      </c>
    </row>
    <row r="290" s="13" customFormat="1">
      <c r="A290" s="13"/>
      <c r="B290" s="236"/>
      <c r="C290" s="237"/>
      <c r="D290" s="238" t="s">
        <v>151</v>
      </c>
      <c r="E290" s="239" t="s">
        <v>1</v>
      </c>
      <c r="F290" s="240" t="s">
        <v>912</v>
      </c>
      <c r="G290" s="237"/>
      <c r="H290" s="239" t="s">
        <v>1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151</v>
      </c>
      <c r="AU290" s="246" t="s">
        <v>89</v>
      </c>
      <c r="AV290" s="13" t="s">
        <v>87</v>
      </c>
      <c r="AW290" s="13" t="s">
        <v>36</v>
      </c>
      <c r="AX290" s="13" t="s">
        <v>79</v>
      </c>
      <c r="AY290" s="246" t="s">
        <v>140</v>
      </c>
    </row>
    <row r="291" s="14" customFormat="1">
      <c r="A291" s="14"/>
      <c r="B291" s="247"/>
      <c r="C291" s="248"/>
      <c r="D291" s="238" t="s">
        <v>151</v>
      </c>
      <c r="E291" s="249" t="s">
        <v>1</v>
      </c>
      <c r="F291" s="250" t="s">
        <v>580</v>
      </c>
      <c r="G291" s="248"/>
      <c r="H291" s="251">
        <v>10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151</v>
      </c>
      <c r="AU291" s="257" t="s">
        <v>89</v>
      </c>
      <c r="AV291" s="14" t="s">
        <v>89</v>
      </c>
      <c r="AW291" s="14" t="s">
        <v>36</v>
      </c>
      <c r="AX291" s="14" t="s">
        <v>79</v>
      </c>
      <c r="AY291" s="257" t="s">
        <v>140</v>
      </c>
    </row>
    <row r="292" s="14" customFormat="1">
      <c r="A292" s="14"/>
      <c r="B292" s="247"/>
      <c r="C292" s="248"/>
      <c r="D292" s="238" t="s">
        <v>151</v>
      </c>
      <c r="E292" s="249" t="s">
        <v>1</v>
      </c>
      <c r="F292" s="250" t="s">
        <v>581</v>
      </c>
      <c r="G292" s="248"/>
      <c r="H292" s="251">
        <v>8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151</v>
      </c>
      <c r="AU292" s="257" t="s">
        <v>89</v>
      </c>
      <c r="AV292" s="14" t="s">
        <v>89</v>
      </c>
      <c r="AW292" s="14" t="s">
        <v>36</v>
      </c>
      <c r="AX292" s="14" t="s">
        <v>79</v>
      </c>
      <c r="AY292" s="257" t="s">
        <v>140</v>
      </c>
    </row>
    <row r="293" s="14" customFormat="1">
      <c r="A293" s="14"/>
      <c r="B293" s="247"/>
      <c r="C293" s="248"/>
      <c r="D293" s="238" t="s">
        <v>151</v>
      </c>
      <c r="E293" s="249" t="s">
        <v>1</v>
      </c>
      <c r="F293" s="250" t="s">
        <v>582</v>
      </c>
      <c r="G293" s="248"/>
      <c r="H293" s="251">
        <v>12.800000000000001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151</v>
      </c>
      <c r="AU293" s="257" t="s">
        <v>89</v>
      </c>
      <c r="AV293" s="14" t="s">
        <v>89</v>
      </c>
      <c r="AW293" s="14" t="s">
        <v>36</v>
      </c>
      <c r="AX293" s="14" t="s">
        <v>79</v>
      </c>
      <c r="AY293" s="257" t="s">
        <v>140</v>
      </c>
    </row>
    <row r="294" s="15" customFormat="1">
      <c r="A294" s="15"/>
      <c r="B294" s="258"/>
      <c r="C294" s="259"/>
      <c r="D294" s="238" t="s">
        <v>151</v>
      </c>
      <c r="E294" s="260" t="s">
        <v>1</v>
      </c>
      <c r="F294" s="261" t="s">
        <v>155</v>
      </c>
      <c r="G294" s="259"/>
      <c r="H294" s="262">
        <v>30.800000000000001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8" t="s">
        <v>151</v>
      </c>
      <c r="AU294" s="268" t="s">
        <v>89</v>
      </c>
      <c r="AV294" s="15" t="s">
        <v>147</v>
      </c>
      <c r="AW294" s="15" t="s">
        <v>36</v>
      </c>
      <c r="AX294" s="15" t="s">
        <v>87</v>
      </c>
      <c r="AY294" s="268" t="s">
        <v>140</v>
      </c>
    </row>
    <row r="295" s="2" customFormat="1" ht="24.15" customHeight="1">
      <c r="A295" s="38"/>
      <c r="B295" s="39"/>
      <c r="C295" s="218" t="s">
        <v>341</v>
      </c>
      <c r="D295" s="218" t="s">
        <v>142</v>
      </c>
      <c r="E295" s="219" t="s">
        <v>587</v>
      </c>
      <c r="F295" s="220" t="s">
        <v>588</v>
      </c>
      <c r="G295" s="221" t="s">
        <v>242</v>
      </c>
      <c r="H295" s="222">
        <v>0.0030000000000000001</v>
      </c>
      <c r="I295" s="223"/>
      <c r="J295" s="224">
        <f>ROUND(I295*H295,2)</f>
        <v>0</v>
      </c>
      <c r="K295" s="220" t="s">
        <v>146</v>
      </c>
      <c r="L295" s="44"/>
      <c r="M295" s="225" t="s">
        <v>1</v>
      </c>
      <c r="N295" s="226" t="s">
        <v>44</v>
      </c>
      <c r="O295" s="91"/>
      <c r="P295" s="227">
        <f>O295*H295</f>
        <v>0</v>
      </c>
      <c r="Q295" s="227">
        <v>1.09528</v>
      </c>
      <c r="R295" s="227">
        <f>Q295*H295</f>
        <v>0.0032858400000000004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147</v>
      </c>
      <c r="AT295" s="229" t="s">
        <v>142</v>
      </c>
      <c r="AU295" s="229" t="s">
        <v>89</v>
      </c>
      <c r="AY295" s="17" t="s">
        <v>140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87</v>
      </c>
      <c r="BK295" s="230">
        <f>ROUND(I295*H295,2)</f>
        <v>0</v>
      </c>
      <c r="BL295" s="17" t="s">
        <v>147</v>
      </c>
      <c r="BM295" s="229" t="s">
        <v>921</v>
      </c>
    </row>
    <row r="296" s="2" customFormat="1">
      <c r="A296" s="38"/>
      <c r="B296" s="39"/>
      <c r="C296" s="40"/>
      <c r="D296" s="231" t="s">
        <v>149</v>
      </c>
      <c r="E296" s="40"/>
      <c r="F296" s="232" t="s">
        <v>590</v>
      </c>
      <c r="G296" s="40"/>
      <c r="H296" s="40"/>
      <c r="I296" s="233"/>
      <c r="J296" s="40"/>
      <c r="K296" s="40"/>
      <c r="L296" s="44"/>
      <c r="M296" s="234"/>
      <c r="N296" s="235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149</v>
      </c>
      <c r="AU296" s="17" t="s">
        <v>89</v>
      </c>
    </row>
    <row r="297" s="13" customFormat="1">
      <c r="A297" s="13"/>
      <c r="B297" s="236"/>
      <c r="C297" s="237"/>
      <c r="D297" s="238" t="s">
        <v>151</v>
      </c>
      <c r="E297" s="239" t="s">
        <v>1</v>
      </c>
      <c r="F297" s="240" t="s">
        <v>912</v>
      </c>
      <c r="G297" s="237"/>
      <c r="H297" s="239" t="s">
        <v>1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151</v>
      </c>
      <c r="AU297" s="246" t="s">
        <v>89</v>
      </c>
      <c r="AV297" s="13" t="s">
        <v>87</v>
      </c>
      <c r="AW297" s="13" t="s">
        <v>36</v>
      </c>
      <c r="AX297" s="13" t="s">
        <v>79</v>
      </c>
      <c r="AY297" s="246" t="s">
        <v>140</v>
      </c>
    </row>
    <row r="298" s="14" customFormat="1">
      <c r="A298" s="14"/>
      <c r="B298" s="247"/>
      <c r="C298" s="248"/>
      <c r="D298" s="238" t="s">
        <v>151</v>
      </c>
      <c r="E298" s="249" t="s">
        <v>1</v>
      </c>
      <c r="F298" s="250" t="s">
        <v>591</v>
      </c>
      <c r="G298" s="248"/>
      <c r="H298" s="251">
        <v>0.0030000000000000001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151</v>
      </c>
      <c r="AU298" s="257" t="s">
        <v>89</v>
      </c>
      <c r="AV298" s="14" t="s">
        <v>89</v>
      </c>
      <c r="AW298" s="14" t="s">
        <v>36</v>
      </c>
      <c r="AX298" s="14" t="s">
        <v>87</v>
      </c>
      <c r="AY298" s="257" t="s">
        <v>140</v>
      </c>
    </row>
    <row r="299" s="2" customFormat="1" ht="24.15" customHeight="1">
      <c r="A299" s="38"/>
      <c r="B299" s="39"/>
      <c r="C299" s="218" t="s">
        <v>347</v>
      </c>
      <c r="D299" s="218" t="s">
        <v>142</v>
      </c>
      <c r="E299" s="219" t="s">
        <v>592</v>
      </c>
      <c r="F299" s="220" t="s">
        <v>593</v>
      </c>
      <c r="G299" s="221" t="s">
        <v>242</v>
      </c>
      <c r="H299" s="222">
        <v>0.48599999999999999</v>
      </c>
      <c r="I299" s="223"/>
      <c r="J299" s="224">
        <f>ROUND(I299*H299,2)</f>
        <v>0</v>
      </c>
      <c r="K299" s="220" t="s">
        <v>146</v>
      </c>
      <c r="L299" s="44"/>
      <c r="M299" s="225" t="s">
        <v>1</v>
      </c>
      <c r="N299" s="226" t="s">
        <v>44</v>
      </c>
      <c r="O299" s="91"/>
      <c r="P299" s="227">
        <f>O299*H299</f>
        <v>0</v>
      </c>
      <c r="Q299" s="227">
        <v>1.03955</v>
      </c>
      <c r="R299" s="227">
        <f>Q299*H299</f>
        <v>0.50522129999999998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147</v>
      </c>
      <c r="AT299" s="229" t="s">
        <v>142</v>
      </c>
      <c r="AU299" s="229" t="s">
        <v>89</v>
      </c>
      <c r="AY299" s="17" t="s">
        <v>140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87</v>
      </c>
      <c r="BK299" s="230">
        <f>ROUND(I299*H299,2)</f>
        <v>0</v>
      </c>
      <c r="BL299" s="17" t="s">
        <v>147</v>
      </c>
      <c r="BM299" s="229" t="s">
        <v>922</v>
      </c>
    </row>
    <row r="300" s="2" customFormat="1">
      <c r="A300" s="38"/>
      <c r="B300" s="39"/>
      <c r="C300" s="40"/>
      <c r="D300" s="231" t="s">
        <v>149</v>
      </c>
      <c r="E300" s="40"/>
      <c r="F300" s="232" t="s">
        <v>595</v>
      </c>
      <c r="G300" s="40"/>
      <c r="H300" s="40"/>
      <c r="I300" s="233"/>
      <c r="J300" s="40"/>
      <c r="K300" s="40"/>
      <c r="L300" s="44"/>
      <c r="M300" s="234"/>
      <c r="N300" s="23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149</v>
      </c>
      <c r="AU300" s="17" t="s">
        <v>89</v>
      </c>
    </row>
    <row r="301" s="13" customFormat="1">
      <c r="A301" s="13"/>
      <c r="B301" s="236"/>
      <c r="C301" s="237"/>
      <c r="D301" s="238" t="s">
        <v>151</v>
      </c>
      <c r="E301" s="239" t="s">
        <v>1</v>
      </c>
      <c r="F301" s="240" t="s">
        <v>912</v>
      </c>
      <c r="G301" s="237"/>
      <c r="H301" s="239" t="s">
        <v>1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151</v>
      </c>
      <c r="AU301" s="246" t="s">
        <v>89</v>
      </c>
      <c r="AV301" s="13" t="s">
        <v>87</v>
      </c>
      <c r="AW301" s="13" t="s">
        <v>36</v>
      </c>
      <c r="AX301" s="13" t="s">
        <v>79</v>
      </c>
      <c r="AY301" s="246" t="s">
        <v>140</v>
      </c>
    </row>
    <row r="302" s="14" customFormat="1">
      <c r="A302" s="14"/>
      <c r="B302" s="247"/>
      <c r="C302" s="248"/>
      <c r="D302" s="238" t="s">
        <v>151</v>
      </c>
      <c r="E302" s="249" t="s">
        <v>1</v>
      </c>
      <c r="F302" s="250" t="s">
        <v>596</v>
      </c>
      <c r="G302" s="248"/>
      <c r="H302" s="251">
        <v>7.8399999999999999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151</v>
      </c>
      <c r="AU302" s="257" t="s">
        <v>89</v>
      </c>
      <c r="AV302" s="14" t="s">
        <v>89</v>
      </c>
      <c r="AW302" s="14" t="s">
        <v>36</v>
      </c>
      <c r="AX302" s="14" t="s">
        <v>79</v>
      </c>
      <c r="AY302" s="257" t="s">
        <v>140</v>
      </c>
    </row>
    <row r="303" s="14" customFormat="1">
      <c r="A303" s="14"/>
      <c r="B303" s="247"/>
      <c r="C303" s="248"/>
      <c r="D303" s="238" t="s">
        <v>151</v>
      </c>
      <c r="E303" s="249" t="s">
        <v>1</v>
      </c>
      <c r="F303" s="250" t="s">
        <v>923</v>
      </c>
      <c r="G303" s="248"/>
      <c r="H303" s="251">
        <v>30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151</v>
      </c>
      <c r="AU303" s="257" t="s">
        <v>89</v>
      </c>
      <c r="AV303" s="14" t="s">
        <v>89</v>
      </c>
      <c r="AW303" s="14" t="s">
        <v>36</v>
      </c>
      <c r="AX303" s="14" t="s">
        <v>79</v>
      </c>
      <c r="AY303" s="257" t="s">
        <v>140</v>
      </c>
    </row>
    <row r="304" s="14" customFormat="1">
      <c r="A304" s="14"/>
      <c r="B304" s="247"/>
      <c r="C304" s="248"/>
      <c r="D304" s="238" t="s">
        <v>151</v>
      </c>
      <c r="E304" s="249" t="s">
        <v>1</v>
      </c>
      <c r="F304" s="250" t="s">
        <v>598</v>
      </c>
      <c r="G304" s="248"/>
      <c r="H304" s="251">
        <v>13.720000000000001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7" t="s">
        <v>151</v>
      </c>
      <c r="AU304" s="257" t="s">
        <v>89</v>
      </c>
      <c r="AV304" s="14" t="s">
        <v>89</v>
      </c>
      <c r="AW304" s="14" t="s">
        <v>36</v>
      </c>
      <c r="AX304" s="14" t="s">
        <v>79</v>
      </c>
      <c r="AY304" s="257" t="s">
        <v>140</v>
      </c>
    </row>
    <row r="305" s="14" customFormat="1">
      <c r="A305" s="14"/>
      <c r="B305" s="247"/>
      <c r="C305" s="248"/>
      <c r="D305" s="238" t="s">
        <v>151</v>
      </c>
      <c r="E305" s="249" t="s">
        <v>1</v>
      </c>
      <c r="F305" s="250" t="s">
        <v>924</v>
      </c>
      <c r="G305" s="248"/>
      <c r="H305" s="251">
        <v>38.399999999999999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151</v>
      </c>
      <c r="AU305" s="257" t="s">
        <v>89</v>
      </c>
      <c r="AV305" s="14" t="s">
        <v>89</v>
      </c>
      <c r="AW305" s="14" t="s">
        <v>36</v>
      </c>
      <c r="AX305" s="14" t="s">
        <v>79</v>
      </c>
      <c r="AY305" s="257" t="s">
        <v>140</v>
      </c>
    </row>
    <row r="306" s="15" customFormat="1">
      <c r="A306" s="15"/>
      <c r="B306" s="258"/>
      <c r="C306" s="259"/>
      <c r="D306" s="238" t="s">
        <v>151</v>
      </c>
      <c r="E306" s="260" t="s">
        <v>1</v>
      </c>
      <c r="F306" s="261" t="s">
        <v>155</v>
      </c>
      <c r="G306" s="259"/>
      <c r="H306" s="262">
        <v>89.959999999999994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8" t="s">
        <v>151</v>
      </c>
      <c r="AU306" s="268" t="s">
        <v>89</v>
      </c>
      <c r="AV306" s="15" t="s">
        <v>147</v>
      </c>
      <c r="AW306" s="15" t="s">
        <v>36</v>
      </c>
      <c r="AX306" s="15" t="s">
        <v>79</v>
      </c>
      <c r="AY306" s="268" t="s">
        <v>140</v>
      </c>
    </row>
    <row r="307" s="14" customFormat="1">
      <c r="A307" s="14"/>
      <c r="B307" s="247"/>
      <c r="C307" s="248"/>
      <c r="D307" s="238" t="s">
        <v>151</v>
      </c>
      <c r="E307" s="249" t="s">
        <v>1</v>
      </c>
      <c r="F307" s="250" t="s">
        <v>925</v>
      </c>
      <c r="G307" s="248"/>
      <c r="H307" s="251">
        <v>0.48599999999999999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151</v>
      </c>
      <c r="AU307" s="257" t="s">
        <v>89</v>
      </c>
      <c r="AV307" s="14" t="s">
        <v>89</v>
      </c>
      <c r="AW307" s="14" t="s">
        <v>36</v>
      </c>
      <c r="AX307" s="14" t="s">
        <v>87</v>
      </c>
      <c r="AY307" s="257" t="s">
        <v>140</v>
      </c>
    </row>
    <row r="308" s="12" customFormat="1" ht="22.8" customHeight="1">
      <c r="A308" s="12"/>
      <c r="B308" s="202"/>
      <c r="C308" s="203"/>
      <c r="D308" s="204" t="s">
        <v>78</v>
      </c>
      <c r="E308" s="216" t="s">
        <v>147</v>
      </c>
      <c r="F308" s="216" t="s">
        <v>359</v>
      </c>
      <c r="G308" s="203"/>
      <c r="H308" s="203"/>
      <c r="I308" s="206"/>
      <c r="J308" s="217">
        <f>BK308</f>
        <v>0</v>
      </c>
      <c r="K308" s="203"/>
      <c r="L308" s="208"/>
      <c r="M308" s="209"/>
      <c r="N308" s="210"/>
      <c r="O308" s="210"/>
      <c r="P308" s="211">
        <f>SUM(P309:P347)</f>
        <v>0</v>
      </c>
      <c r="Q308" s="210"/>
      <c r="R308" s="211">
        <f>SUM(R309:R347)</f>
        <v>193.46479600000001</v>
      </c>
      <c r="S308" s="210"/>
      <c r="T308" s="212">
        <f>SUM(T309:T347)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3" t="s">
        <v>87</v>
      </c>
      <c r="AT308" s="214" t="s">
        <v>78</v>
      </c>
      <c r="AU308" s="214" t="s">
        <v>87</v>
      </c>
      <c r="AY308" s="213" t="s">
        <v>140</v>
      </c>
      <c r="BK308" s="215">
        <f>SUM(BK309:BK347)</f>
        <v>0</v>
      </c>
    </row>
    <row r="309" s="2" customFormat="1" ht="24.15" customHeight="1">
      <c r="A309" s="38"/>
      <c r="B309" s="39"/>
      <c r="C309" s="218" t="s">
        <v>353</v>
      </c>
      <c r="D309" s="218" t="s">
        <v>142</v>
      </c>
      <c r="E309" s="219" t="s">
        <v>601</v>
      </c>
      <c r="F309" s="220" t="s">
        <v>602</v>
      </c>
      <c r="G309" s="221" t="s">
        <v>158</v>
      </c>
      <c r="H309" s="222">
        <v>4.4000000000000004</v>
      </c>
      <c r="I309" s="223"/>
      <c r="J309" s="224">
        <f>ROUND(I309*H309,2)</f>
        <v>0</v>
      </c>
      <c r="K309" s="220" t="s">
        <v>146</v>
      </c>
      <c r="L309" s="44"/>
      <c r="M309" s="225" t="s">
        <v>1</v>
      </c>
      <c r="N309" s="226" t="s">
        <v>44</v>
      </c>
      <c r="O309" s="91"/>
      <c r="P309" s="227">
        <f>O309*H309</f>
        <v>0</v>
      </c>
      <c r="Q309" s="227">
        <v>0.24787000000000001</v>
      </c>
      <c r="R309" s="227">
        <f>Q309*H309</f>
        <v>1.0906280000000002</v>
      </c>
      <c r="S309" s="227">
        <v>0</v>
      </c>
      <c r="T309" s="22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147</v>
      </c>
      <c r="AT309" s="229" t="s">
        <v>142</v>
      </c>
      <c r="AU309" s="229" t="s">
        <v>89</v>
      </c>
      <c r="AY309" s="17" t="s">
        <v>140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87</v>
      </c>
      <c r="BK309" s="230">
        <f>ROUND(I309*H309,2)</f>
        <v>0</v>
      </c>
      <c r="BL309" s="17" t="s">
        <v>147</v>
      </c>
      <c r="BM309" s="229" t="s">
        <v>926</v>
      </c>
    </row>
    <row r="310" s="2" customFormat="1">
      <c r="A310" s="38"/>
      <c r="B310" s="39"/>
      <c r="C310" s="40"/>
      <c r="D310" s="231" t="s">
        <v>149</v>
      </c>
      <c r="E310" s="40"/>
      <c r="F310" s="232" t="s">
        <v>604</v>
      </c>
      <c r="G310" s="40"/>
      <c r="H310" s="40"/>
      <c r="I310" s="233"/>
      <c r="J310" s="40"/>
      <c r="K310" s="40"/>
      <c r="L310" s="44"/>
      <c r="M310" s="234"/>
      <c r="N310" s="235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149</v>
      </c>
      <c r="AU310" s="17" t="s">
        <v>89</v>
      </c>
    </row>
    <row r="311" s="13" customFormat="1">
      <c r="A311" s="13"/>
      <c r="B311" s="236"/>
      <c r="C311" s="237"/>
      <c r="D311" s="238" t="s">
        <v>151</v>
      </c>
      <c r="E311" s="239" t="s">
        <v>1</v>
      </c>
      <c r="F311" s="240" t="s">
        <v>927</v>
      </c>
      <c r="G311" s="237"/>
      <c r="H311" s="239" t="s">
        <v>1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151</v>
      </c>
      <c r="AU311" s="246" t="s">
        <v>89</v>
      </c>
      <c r="AV311" s="13" t="s">
        <v>87</v>
      </c>
      <c r="AW311" s="13" t="s">
        <v>36</v>
      </c>
      <c r="AX311" s="13" t="s">
        <v>79</v>
      </c>
      <c r="AY311" s="246" t="s">
        <v>140</v>
      </c>
    </row>
    <row r="312" s="14" customFormat="1">
      <c r="A312" s="14"/>
      <c r="B312" s="247"/>
      <c r="C312" s="248"/>
      <c r="D312" s="238" t="s">
        <v>151</v>
      </c>
      <c r="E312" s="249" t="s">
        <v>1</v>
      </c>
      <c r="F312" s="250" t="s">
        <v>606</v>
      </c>
      <c r="G312" s="248"/>
      <c r="H312" s="251">
        <v>4.4000000000000004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151</v>
      </c>
      <c r="AU312" s="257" t="s">
        <v>89</v>
      </c>
      <c r="AV312" s="14" t="s">
        <v>89</v>
      </c>
      <c r="AW312" s="14" t="s">
        <v>36</v>
      </c>
      <c r="AX312" s="14" t="s">
        <v>87</v>
      </c>
      <c r="AY312" s="257" t="s">
        <v>140</v>
      </c>
    </row>
    <row r="313" s="2" customFormat="1" ht="33" customHeight="1">
      <c r="A313" s="38"/>
      <c r="B313" s="39"/>
      <c r="C313" s="218" t="s">
        <v>360</v>
      </c>
      <c r="D313" s="218" t="s">
        <v>142</v>
      </c>
      <c r="E313" s="219" t="s">
        <v>607</v>
      </c>
      <c r="F313" s="220" t="s">
        <v>608</v>
      </c>
      <c r="G313" s="221" t="s">
        <v>158</v>
      </c>
      <c r="H313" s="222">
        <v>38.399999999999999</v>
      </c>
      <c r="I313" s="223"/>
      <c r="J313" s="224">
        <f>ROUND(I313*H313,2)</f>
        <v>0</v>
      </c>
      <c r="K313" s="220" t="s">
        <v>146</v>
      </c>
      <c r="L313" s="44"/>
      <c r="M313" s="225" t="s">
        <v>1</v>
      </c>
      <c r="N313" s="226" t="s">
        <v>44</v>
      </c>
      <c r="O313" s="91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147</v>
      </c>
      <c r="AT313" s="229" t="s">
        <v>142</v>
      </c>
      <c r="AU313" s="229" t="s">
        <v>89</v>
      </c>
      <c r="AY313" s="17" t="s">
        <v>140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87</v>
      </c>
      <c r="BK313" s="230">
        <f>ROUND(I313*H313,2)</f>
        <v>0</v>
      </c>
      <c r="BL313" s="17" t="s">
        <v>147</v>
      </c>
      <c r="BM313" s="229" t="s">
        <v>928</v>
      </c>
    </row>
    <row r="314" s="2" customFormat="1">
      <c r="A314" s="38"/>
      <c r="B314" s="39"/>
      <c r="C314" s="40"/>
      <c r="D314" s="231" t="s">
        <v>149</v>
      </c>
      <c r="E314" s="40"/>
      <c r="F314" s="232" t="s">
        <v>610</v>
      </c>
      <c r="G314" s="40"/>
      <c r="H314" s="40"/>
      <c r="I314" s="233"/>
      <c r="J314" s="40"/>
      <c r="K314" s="40"/>
      <c r="L314" s="44"/>
      <c r="M314" s="234"/>
      <c r="N314" s="235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149</v>
      </c>
      <c r="AU314" s="17" t="s">
        <v>89</v>
      </c>
    </row>
    <row r="315" s="13" customFormat="1">
      <c r="A315" s="13"/>
      <c r="B315" s="236"/>
      <c r="C315" s="237"/>
      <c r="D315" s="238" t="s">
        <v>151</v>
      </c>
      <c r="E315" s="239" t="s">
        <v>1</v>
      </c>
      <c r="F315" s="240" t="s">
        <v>912</v>
      </c>
      <c r="G315" s="237"/>
      <c r="H315" s="239" t="s">
        <v>1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151</v>
      </c>
      <c r="AU315" s="246" t="s">
        <v>89</v>
      </c>
      <c r="AV315" s="13" t="s">
        <v>87</v>
      </c>
      <c r="AW315" s="13" t="s">
        <v>36</v>
      </c>
      <c r="AX315" s="13" t="s">
        <v>79</v>
      </c>
      <c r="AY315" s="246" t="s">
        <v>140</v>
      </c>
    </row>
    <row r="316" s="14" customFormat="1">
      <c r="A316" s="14"/>
      <c r="B316" s="247"/>
      <c r="C316" s="248"/>
      <c r="D316" s="238" t="s">
        <v>151</v>
      </c>
      <c r="E316" s="249" t="s">
        <v>1</v>
      </c>
      <c r="F316" s="250" t="s">
        <v>929</v>
      </c>
      <c r="G316" s="248"/>
      <c r="H316" s="251">
        <v>38.399999999999999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151</v>
      </c>
      <c r="AU316" s="257" t="s">
        <v>89</v>
      </c>
      <c r="AV316" s="14" t="s">
        <v>89</v>
      </c>
      <c r="AW316" s="14" t="s">
        <v>36</v>
      </c>
      <c r="AX316" s="14" t="s">
        <v>87</v>
      </c>
      <c r="AY316" s="257" t="s">
        <v>140</v>
      </c>
    </row>
    <row r="317" s="2" customFormat="1" ht="24.15" customHeight="1">
      <c r="A317" s="38"/>
      <c r="B317" s="39"/>
      <c r="C317" s="218" t="s">
        <v>368</v>
      </c>
      <c r="D317" s="218" t="s">
        <v>142</v>
      </c>
      <c r="E317" s="219" t="s">
        <v>612</v>
      </c>
      <c r="F317" s="220" t="s">
        <v>613</v>
      </c>
      <c r="G317" s="221" t="s">
        <v>158</v>
      </c>
      <c r="H317" s="222">
        <v>38.399999999999999</v>
      </c>
      <c r="I317" s="223"/>
      <c r="J317" s="224">
        <f>ROUND(I317*H317,2)</f>
        <v>0</v>
      </c>
      <c r="K317" s="220" t="s">
        <v>146</v>
      </c>
      <c r="L317" s="44"/>
      <c r="M317" s="225" t="s">
        <v>1</v>
      </c>
      <c r="N317" s="226" t="s">
        <v>44</v>
      </c>
      <c r="O317" s="91"/>
      <c r="P317" s="227">
        <f>O317*H317</f>
        <v>0</v>
      </c>
      <c r="Q317" s="227">
        <v>0.40079999999999999</v>
      </c>
      <c r="R317" s="227">
        <f>Q317*H317</f>
        <v>15.390719999999998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147</v>
      </c>
      <c r="AT317" s="229" t="s">
        <v>142</v>
      </c>
      <c r="AU317" s="229" t="s">
        <v>89</v>
      </c>
      <c r="AY317" s="17" t="s">
        <v>140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87</v>
      </c>
      <c r="BK317" s="230">
        <f>ROUND(I317*H317,2)</f>
        <v>0</v>
      </c>
      <c r="BL317" s="17" t="s">
        <v>147</v>
      </c>
      <c r="BM317" s="229" t="s">
        <v>930</v>
      </c>
    </row>
    <row r="318" s="2" customFormat="1">
      <c r="A318" s="38"/>
      <c r="B318" s="39"/>
      <c r="C318" s="40"/>
      <c r="D318" s="231" t="s">
        <v>149</v>
      </c>
      <c r="E318" s="40"/>
      <c r="F318" s="232" t="s">
        <v>615</v>
      </c>
      <c r="G318" s="40"/>
      <c r="H318" s="40"/>
      <c r="I318" s="233"/>
      <c r="J318" s="40"/>
      <c r="K318" s="40"/>
      <c r="L318" s="44"/>
      <c r="M318" s="234"/>
      <c r="N318" s="235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149</v>
      </c>
      <c r="AU318" s="17" t="s">
        <v>89</v>
      </c>
    </row>
    <row r="319" s="13" customFormat="1">
      <c r="A319" s="13"/>
      <c r="B319" s="236"/>
      <c r="C319" s="237"/>
      <c r="D319" s="238" t="s">
        <v>151</v>
      </c>
      <c r="E319" s="239" t="s">
        <v>1</v>
      </c>
      <c r="F319" s="240" t="s">
        <v>912</v>
      </c>
      <c r="G319" s="237"/>
      <c r="H319" s="239" t="s">
        <v>1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6" t="s">
        <v>151</v>
      </c>
      <c r="AU319" s="246" t="s">
        <v>89</v>
      </c>
      <c r="AV319" s="13" t="s">
        <v>87</v>
      </c>
      <c r="AW319" s="13" t="s">
        <v>36</v>
      </c>
      <c r="AX319" s="13" t="s">
        <v>79</v>
      </c>
      <c r="AY319" s="246" t="s">
        <v>140</v>
      </c>
    </row>
    <row r="320" s="14" customFormat="1">
      <c r="A320" s="14"/>
      <c r="B320" s="247"/>
      <c r="C320" s="248"/>
      <c r="D320" s="238" t="s">
        <v>151</v>
      </c>
      <c r="E320" s="249" t="s">
        <v>1</v>
      </c>
      <c r="F320" s="250" t="s">
        <v>931</v>
      </c>
      <c r="G320" s="248"/>
      <c r="H320" s="251">
        <v>38.399999999999999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151</v>
      </c>
      <c r="AU320" s="257" t="s">
        <v>89</v>
      </c>
      <c r="AV320" s="14" t="s">
        <v>89</v>
      </c>
      <c r="AW320" s="14" t="s">
        <v>36</v>
      </c>
      <c r="AX320" s="14" t="s">
        <v>87</v>
      </c>
      <c r="AY320" s="257" t="s">
        <v>140</v>
      </c>
    </row>
    <row r="321" s="2" customFormat="1" ht="24.15" customHeight="1">
      <c r="A321" s="38"/>
      <c r="B321" s="39"/>
      <c r="C321" s="218" t="s">
        <v>375</v>
      </c>
      <c r="D321" s="218" t="s">
        <v>142</v>
      </c>
      <c r="E321" s="219" t="s">
        <v>617</v>
      </c>
      <c r="F321" s="220" t="s">
        <v>618</v>
      </c>
      <c r="G321" s="221" t="s">
        <v>619</v>
      </c>
      <c r="H321" s="222">
        <v>4</v>
      </c>
      <c r="I321" s="223"/>
      <c r="J321" s="224">
        <f>ROUND(I321*H321,2)</f>
        <v>0</v>
      </c>
      <c r="K321" s="220" t="s">
        <v>146</v>
      </c>
      <c r="L321" s="44"/>
      <c r="M321" s="225" t="s">
        <v>1</v>
      </c>
      <c r="N321" s="226" t="s">
        <v>44</v>
      </c>
      <c r="O321" s="91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9" t="s">
        <v>147</v>
      </c>
      <c r="AT321" s="229" t="s">
        <v>142</v>
      </c>
      <c r="AU321" s="229" t="s">
        <v>89</v>
      </c>
      <c r="AY321" s="17" t="s">
        <v>140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7" t="s">
        <v>87</v>
      </c>
      <c r="BK321" s="230">
        <f>ROUND(I321*H321,2)</f>
        <v>0</v>
      </c>
      <c r="BL321" s="17" t="s">
        <v>147</v>
      </c>
      <c r="BM321" s="229" t="s">
        <v>932</v>
      </c>
    </row>
    <row r="322" s="2" customFormat="1">
      <c r="A322" s="38"/>
      <c r="B322" s="39"/>
      <c r="C322" s="40"/>
      <c r="D322" s="231" t="s">
        <v>149</v>
      </c>
      <c r="E322" s="40"/>
      <c r="F322" s="232" t="s">
        <v>621</v>
      </c>
      <c r="G322" s="40"/>
      <c r="H322" s="40"/>
      <c r="I322" s="233"/>
      <c r="J322" s="40"/>
      <c r="K322" s="40"/>
      <c r="L322" s="44"/>
      <c r="M322" s="234"/>
      <c r="N322" s="235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149</v>
      </c>
      <c r="AU322" s="17" t="s">
        <v>89</v>
      </c>
    </row>
    <row r="323" s="13" customFormat="1">
      <c r="A323" s="13"/>
      <c r="B323" s="236"/>
      <c r="C323" s="237"/>
      <c r="D323" s="238" t="s">
        <v>151</v>
      </c>
      <c r="E323" s="239" t="s">
        <v>1</v>
      </c>
      <c r="F323" s="240" t="s">
        <v>912</v>
      </c>
      <c r="G323" s="237"/>
      <c r="H323" s="239" t="s">
        <v>1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151</v>
      </c>
      <c r="AU323" s="246" t="s">
        <v>89</v>
      </c>
      <c r="AV323" s="13" t="s">
        <v>87</v>
      </c>
      <c r="AW323" s="13" t="s">
        <v>36</v>
      </c>
      <c r="AX323" s="13" t="s">
        <v>79</v>
      </c>
      <c r="AY323" s="246" t="s">
        <v>140</v>
      </c>
    </row>
    <row r="324" s="14" customFormat="1">
      <c r="A324" s="14"/>
      <c r="B324" s="247"/>
      <c r="C324" s="248"/>
      <c r="D324" s="238" t="s">
        <v>151</v>
      </c>
      <c r="E324" s="249" t="s">
        <v>1</v>
      </c>
      <c r="F324" s="250" t="s">
        <v>147</v>
      </c>
      <c r="G324" s="248"/>
      <c r="H324" s="251">
        <v>4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151</v>
      </c>
      <c r="AU324" s="257" t="s">
        <v>89</v>
      </c>
      <c r="AV324" s="14" t="s">
        <v>89</v>
      </c>
      <c r="AW324" s="14" t="s">
        <v>36</v>
      </c>
      <c r="AX324" s="14" t="s">
        <v>87</v>
      </c>
      <c r="AY324" s="257" t="s">
        <v>140</v>
      </c>
    </row>
    <row r="325" s="2" customFormat="1" ht="24.15" customHeight="1">
      <c r="A325" s="38"/>
      <c r="B325" s="39"/>
      <c r="C325" s="269" t="s">
        <v>383</v>
      </c>
      <c r="D325" s="269" t="s">
        <v>239</v>
      </c>
      <c r="E325" s="270" t="s">
        <v>432</v>
      </c>
      <c r="F325" s="271" t="s">
        <v>622</v>
      </c>
      <c r="G325" s="272" t="s">
        <v>619</v>
      </c>
      <c r="H325" s="273">
        <v>4</v>
      </c>
      <c r="I325" s="274"/>
      <c r="J325" s="275">
        <f>ROUND(I325*H325,2)</f>
        <v>0</v>
      </c>
      <c r="K325" s="271" t="s">
        <v>1</v>
      </c>
      <c r="L325" s="276"/>
      <c r="M325" s="277" t="s">
        <v>1</v>
      </c>
      <c r="N325" s="278" t="s">
        <v>44</v>
      </c>
      <c r="O325" s="91"/>
      <c r="P325" s="227">
        <f>O325*H325</f>
        <v>0</v>
      </c>
      <c r="Q325" s="227">
        <v>0.042000000000000003</v>
      </c>
      <c r="R325" s="227">
        <f>Q325*H325</f>
        <v>0.16800000000000001</v>
      </c>
      <c r="S325" s="227">
        <v>0</v>
      </c>
      <c r="T325" s="22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208</v>
      </c>
      <c r="AT325" s="229" t="s">
        <v>239</v>
      </c>
      <c r="AU325" s="229" t="s">
        <v>89</v>
      </c>
      <c r="AY325" s="17" t="s">
        <v>140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87</v>
      </c>
      <c r="BK325" s="230">
        <f>ROUND(I325*H325,2)</f>
        <v>0</v>
      </c>
      <c r="BL325" s="17" t="s">
        <v>147</v>
      </c>
      <c r="BM325" s="229" t="s">
        <v>933</v>
      </c>
    </row>
    <row r="326" s="2" customFormat="1" ht="24.15" customHeight="1">
      <c r="A326" s="38"/>
      <c r="B326" s="39"/>
      <c r="C326" s="218" t="s">
        <v>389</v>
      </c>
      <c r="D326" s="218" t="s">
        <v>142</v>
      </c>
      <c r="E326" s="219" t="s">
        <v>361</v>
      </c>
      <c r="F326" s="220" t="s">
        <v>362</v>
      </c>
      <c r="G326" s="221" t="s">
        <v>145</v>
      </c>
      <c r="H326" s="222">
        <v>1.952</v>
      </c>
      <c r="I326" s="223"/>
      <c r="J326" s="224">
        <f>ROUND(I326*H326,2)</f>
        <v>0</v>
      </c>
      <c r="K326" s="220" t="s">
        <v>146</v>
      </c>
      <c r="L326" s="44"/>
      <c r="M326" s="225" t="s">
        <v>1</v>
      </c>
      <c r="N326" s="226" t="s">
        <v>44</v>
      </c>
      <c r="O326" s="91"/>
      <c r="P326" s="227">
        <f>O326*H326</f>
        <v>0</v>
      </c>
      <c r="Q326" s="227">
        <v>1.9967999999999999</v>
      </c>
      <c r="R326" s="227">
        <f>Q326*H326</f>
        <v>3.8977535999999997</v>
      </c>
      <c r="S326" s="227">
        <v>0</v>
      </c>
      <c r="T326" s="22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9" t="s">
        <v>147</v>
      </c>
      <c r="AT326" s="229" t="s">
        <v>142</v>
      </c>
      <c r="AU326" s="229" t="s">
        <v>89</v>
      </c>
      <c r="AY326" s="17" t="s">
        <v>140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7" t="s">
        <v>87</v>
      </c>
      <c r="BK326" s="230">
        <f>ROUND(I326*H326,2)</f>
        <v>0</v>
      </c>
      <c r="BL326" s="17" t="s">
        <v>147</v>
      </c>
      <c r="BM326" s="229" t="s">
        <v>934</v>
      </c>
    </row>
    <row r="327" s="2" customFormat="1">
      <c r="A327" s="38"/>
      <c r="B327" s="39"/>
      <c r="C327" s="40"/>
      <c r="D327" s="231" t="s">
        <v>149</v>
      </c>
      <c r="E327" s="40"/>
      <c r="F327" s="232" t="s">
        <v>364</v>
      </c>
      <c r="G327" s="40"/>
      <c r="H327" s="40"/>
      <c r="I327" s="233"/>
      <c r="J327" s="40"/>
      <c r="K327" s="40"/>
      <c r="L327" s="44"/>
      <c r="M327" s="234"/>
      <c r="N327" s="235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149</v>
      </c>
      <c r="AU327" s="17" t="s">
        <v>89</v>
      </c>
    </row>
    <row r="328" s="13" customFormat="1">
      <c r="A328" s="13"/>
      <c r="B328" s="236"/>
      <c r="C328" s="237"/>
      <c r="D328" s="238" t="s">
        <v>151</v>
      </c>
      <c r="E328" s="239" t="s">
        <v>1</v>
      </c>
      <c r="F328" s="240" t="s">
        <v>625</v>
      </c>
      <c r="G328" s="237"/>
      <c r="H328" s="239" t="s">
        <v>1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151</v>
      </c>
      <c r="AU328" s="246" t="s">
        <v>89</v>
      </c>
      <c r="AV328" s="13" t="s">
        <v>87</v>
      </c>
      <c r="AW328" s="13" t="s">
        <v>36</v>
      </c>
      <c r="AX328" s="13" t="s">
        <v>79</v>
      </c>
      <c r="AY328" s="246" t="s">
        <v>140</v>
      </c>
    </row>
    <row r="329" s="13" customFormat="1">
      <c r="A329" s="13"/>
      <c r="B329" s="236"/>
      <c r="C329" s="237"/>
      <c r="D329" s="238" t="s">
        <v>151</v>
      </c>
      <c r="E329" s="239" t="s">
        <v>1</v>
      </c>
      <c r="F329" s="240" t="s">
        <v>366</v>
      </c>
      <c r="G329" s="237"/>
      <c r="H329" s="239" t="s">
        <v>1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6" t="s">
        <v>151</v>
      </c>
      <c r="AU329" s="246" t="s">
        <v>89</v>
      </c>
      <c r="AV329" s="13" t="s">
        <v>87</v>
      </c>
      <c r="AW329" s="13" t="s">
        <v>36</v>
      </c>
      <c r="AX329" s="13" t="s">
        <v>79</v>
      </c>
      <c r="AY329" s="246" t="s">
        <v>140</v>
      </c>
    </row>
    <row r="330" s="14" customFormat="1">
      <c r="A330" s="14"/>
      <c r="B330" s="247"/>
      <c r="C330" s="248"/>
      <c r="D330" s="238" t="s">
        <v>151</v>
      </c>
      <c r="E330" s="249" t="s">
        <v>1</v>
      </c>
      <c r="F330" s="250" t="s">
        <v>935</v>
      </c>
      <c r="G330" s="248"/>
      <c r="H330" s="251">
        <v>1.952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7" t="s">
        <v>151</v>
      </c>
      <c r="AU330" s="257" t="s">
        <v>89</v>
      </c>
      <c r="AV330" s="14" t="s">
        <v>89</v>
      </c>
      <c r="AW330" s="14" t="s">
        <v>36</v>
      </c>
      <c r="AX330" s="14" t="s">
        <v>87</v>
      </c>
      <c r="AY330" s="257" t="s">
        <v>140</v>
      </c>
    </row>
    <row r="331" s="2" customFormat="1" ht="24.15" customHeight="1">
      <c r="A331" s="38"/>
      <c r="B331" s="39"/>
      <c r="C331" s="218" t="s">
        <v>395</v>
      </c>
      <c r="D331" s="218" t="s">
        <v>142</v>
      </c>
      <c r="E331" s="219" t="s">
        <v>369</v>
      </c>
      <c r="F331" s="220" t="s">
        <v>370</v>
      </c>
      <c r="G331" s="221" t="s">
        <v>145</v>
      </c>
      <c r="H331" s="222">
        <v>52.079999999999998</v>
      </c>
      <c r="I331" s="223"/>
      <c r="J331" s="224">
        <f>ROUND(I331*H331,2)</f>
        <v>0</v>
      </c>
      <c r="K331" s="220" t="s">
        <v>146</v>
      </c>
      <c r="L331" s="44"/>
      <c r="M331" s="225" t="s">
        <v>1</v>
      </c>
      <c r="N331" s="226" t="s">
        <v>44</v>
      </c>
      <c r="O331" s="91"/>
      <c r="P331" s="227">
        <f>O331*H331</f>
        <v>0</v>
      </c>
      <c r="Q331" s="227">
        <v>2.4340799999999998</v>
      </c>
      <c r="R331" s="227">
        <f>Q331*H331</f>
        <v>126.76688639999999</v>
      </c>
      <c r="S331" s="227">
        <v>0</v>
      </c>
      <c r="T331" s="22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9" t="s">
        <v>147</v>
      </c>
      <c r="AT331" s="229" t="s">
        <v>142</v>
      </c>
      <c r="AU331" s="229" t="s">
        <v>89</v>
      </c>
      <c r="AY331" s="17" t="s">
        <v>140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7" t="s">
        <v>87</v>
      </c>
      <c r="BK331" s="230">
        <f>ROUND(I331*H331,2)</f>
        <v>0</v>
      </c>
      <c r="BL331" s="17" t="s">
        <v>147</v>
      </c>
      <c r="BM331" s="229" t="s">
        <v>936</v>
      </c>
    </row>
    <row r="332" s="2" customFormat="1">
      <c r="A332" s="38"/>
      <c r="B332" s="39"/>
      <c r="C332" s="40"/>
      <c r="D332" s="231" t="s">
        <v>149</v>
      </c>
      <c r="E332" s="40"/>
      <c r="F332" s="232" t="s">
        <v>372</v>
      </c>
      <c r="G332" s="40"/>
      <c r="H332" s="40"/>
      <c r="I332" s="233"/>
      <c r="J332" s="40"/>
      <c r="K332" s="40"/>
      <c r="L332" s="44"/>
      <c r="M332" s="234"/>
      <c r="N332" s="235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149</v>
      </c>
      <c r="AU332" s="17" t="s">
        <v>89</v>
      </c>
    </row>
    <row r="333" s="13" customFormat="1">
      <c r="A333" s="13"/>
      <c r="B333" s="236"/>
      <c r="C333" s="237"/>
      <c r="D333" s="238" t="s">
        <v>151</v>
      </c>
      <c r="E333" s="239" t="s">
        <v>1</v>
      </c>
      <c r="F333" s="240" t="s">
        <v>937</v>
      </c>
      <c r="G333" s="237"/>
      <c r="H333" s="239" t="s">
        <v>1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6" t="s">
        <v>151</v>
      </c>
      <c r="AU333" s="246" t="s">
        <v>89</v>
      </c>
      <c r="AV333" s="13" t="s">
        <v>87</v>
      </c>
      <c r="AW333" s="13" t="s">
        <v>36</v>
      </c>
      <c r="AX333" s="13" t="s">
        <v>79</v>
      </c>
      <c r="AY333" s="246" t="s">
        <v>140</v>
      </c>
    </row>
    <row r="334" s="14" customFormat="1">
      <c r="A334" s="14"/>
      <c r="B334" s="247"/>
      <c r="C334" s="248"/>
      <c r="D334" s="238" t="s">
        <v>151</v>
      </c>
      <c r="E334" s="249" t="s">
        <v>1</v>
      </c>
      <c r="F334" s="250" t="s">
        <v>938</v>
      </c>
      <c r="G334" s="248"/>
      <c r="H334" s="251">
        <v>6.3600000000000003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151</v>
      </c>
      <c r="AU334" s="257" t="s">
        <v>89</v>
      </c>
      <c r="AV334" s="14" t="s">
        <v>89</v>
      </c>
      <c r="AW334" s="14" t="s">
        <v>36</v>
      </c>
      <c r="AX334" s="14" t="s">
        <v>79</v>
      </c>
      <c r="AY334" s="257" t="s">
        <v>140</v>
      </c>
    </row>
    <row r="335" s="14" customFormat="1">
      <c r="A335" s="14"/>
      <c r="B335" s="247"/>
      <c r="C335" s="248"/>
      <c r="D335" s="238" t="s">
        <v>151</v>
      </c>
      <c r="E335" s="249" t="s">
        <v>1</v>
      </c>
      <c r="F335" s="250" t="s">
        <v>939</v>
      </c>
      <c r="G335" s="248"/>
      <c r="H335" s="251">
        <v>6.3600000000000003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151</v>
      </c>
      <c r="AU335" s="257" t="s">
        <v>89</v>
      </c>
      <c r="AV335" s="14" t="s">
        <v>89</v>
      </c>
      <c r="AW335" s="14" t="s">
        <v>36</v>
      </c>
      <c r="AX335" s="14" t="s">
        <v>79</v>
      </c>
      <c r="AY335" s="257" t="s">
        <v>140</v>
      </c>
    </row>
    <row r="336" s="13" customFormat="1">
      <c r="A336" s="13"/>
      <c r="B336" s="236"/>
      <c r="C336" s="237"/>
      <c r="D336" s="238" t="s">
        <v>151</v>
      </c>
      <c r="E336" s="239" t="s">
        <v>1</v>
      </c>
      <c r="F336" s="240" t="s">
        <v>940</v>
      </c>
      <c r="G336" s="237"/>
      <c r="H336" s="239" t="s">
        <v>1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151</v>
      </c>
      <c r="AU336" s="246" t="s">
        <v>89</v>
      </c>
      <c r="AV336" s="13" t="s">
        <v>87</v>
      </c>
      <c r="AW336" s="13" t="s">
        <v>36</v>
      </c>
      <c r="AX336" s="13" t="s">
        <v>79</v>
      </c>
      <c r="AY336" s="246" t="s">
        <v>140</v>
      </c>
    </row>
    <row r="337" s="14" customFormat="1">
      <c r="A337" s="14"/>
      <c r="B337" s="247"/>
      <c r="C337" s="248"/>
      <c r="D337" s="238" t="s">
        <v>151</v>
      </c>
      <c r="E337" s="249" t="s">
        <v>1</v>
      </c>
      <c r="F337" s="250" t="s">
        <v>941</v>
      </c>
      <c r="G337" s="248"/>
      <c r="H337" s="251">
        <v>39.359999999999999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151</v>
      </c>
      <c r="AU337" s="257" t="s">
        <v>89</v>
      </c>
      <c r="AV337" s="14" t="s">
        <v>89</v>
      </c>
      <c r="AW337" s="14" t="s">
        <v>36</v>
      </c>
      <c r="AX337" s="14" t="s">
        <v>79</v>
      </c>
      <c r="AY337" s="257" t="s">
        <v>140</v>
      </c>
    </row>
    <row r="338" s="15" customFormat="1">
      <c r="A338" s="15"/>
      <c r="B338" s="258"/>
      <c r="C338" s="259"/>
      <c r="D338" s="238" t="s">
        <v>151</v>
      </c>
      <c r="E338" s="260" t="s">
        <v>1</v>
      </c>
      <c r="F338" s="261" t="s">
        <v>155</v>
      </c>
      <c r="G338" s="259"/>
      <c r="H338" s="262">
        <v>52.079999999999998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8" t="s">
        <v>151</v>
      </c>
      <c r="AU338" s="268" t="s">
        <v>89</v>
      </c>
      <c r="AV338" s="15" t="s">
        <v>147</v>
      </c>
      <c r="AW338" s="15" t="s">
        <v>36</v>
      </c>
      <c r="AX338" s="15" t="s">
        <v>87</v>
      </c>
      <c r="AY338" s="268" t="s">
        <v>140</v>
      </c>
    </row>
    <row r="339" s="2" customFormat="1" ht="33" customHeight="1">
      <c r="A339" s="38"/>
      <c r="B339" s="39"/>
      <c r="C339" s="218" t="s">
        <v>401</v>
      </c>
      <c r="D339" s="218" t="s">
        <v>142</v>
      </c>
      <c r="E339" s="219" t="s">
        <v>376</v>
      </c>
      <c r="F339" s="220" t="s">
        <v>377</v>
      </c>
      <c r="G339" s="221" t="s">
        <v>145</v>
      </c>
      <c r="H339" s="222">
        <v>7.9199999999999999</v>
      </c>
      <c r="I339" s="223"/>
      <c r="J339" s="224">
        <f>ROUND(I339*H339,2)</f>
        <v>0</v>
      </c>
      <c r="K339" s="220" t="s">
        <v>146</v>
      </c>
      <c r="L339" s="44"/>
      <c r="M339" s="225" t="s">
        <v>1</v>
      </c>
      <c r="N339" s="226" t="s">
        <v>44</v>
      </c>
      <c r="O339" s="91"/>
      <c r="P339" s="227">
        <f>O339*H339</f>
        <v>0</v>
      </c>
      <c r="Q339" s="227">
        <v>1.8480000000000001</v>
      </c>
      <c r="R339" s="227">
        <f>Q339*H339</f>
        <v>14.63616</v>
      </c>
      <c r="S339" s="227">
        <v>0</v>
      </c>
      <c r="T339" s="22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9" t="s">
        <v>147</v>
      </c>
      <c r="AT339" s="229" t="s">
        <v>142</v>
      </c>
      <c r="AU339" s="229" t="s">
        <v>89</v>
      </c>
      <c r="AY339" s="17" t="s">
        <v>140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7" t="s">
        <v>87</v>
      </c>
      <c r="BK339" s="230">
        <f>ROUND(I339*H339,2)</f>
        <v>0</v>
      </c>
      <c r="BL339" s="17" t="s">
        <v>147</v>
      </c>
      <c r="BM339" s="229" t="s">
        <v>942</v>
      </c>
    </row>
    <row r="340" s="2" customFormat="1">
      <c r="A340" s="38"/>
      <c r="B340" s="39"/>
      <c r="C340" s="40"/>
      <c r="D340" s="231" t="s">
        <v>149</v>
      </c>
      <c r="E340" s="40"/>
      <c r="F340" s="232" t="s">
        <v>379</v>
      </c>
      <c r="G340" s="40"/>
      <c r="H340" s="40"/>
      <c r="I340" s="233"/>
      <c r="J340" s="40"/>
      <c r="K340" s="40"/>
      <c r="L340" s="44"/>
      <c r="M340" s="234"/>
      <c r="N340" s="235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149</v>
      </c>
      <c r="AU340" s="17" t="s">
        <v>89</v>
      </c>
    </row>
    <row r="341" s="13" customFormat="1">
      <c r="A341" s="13"/>
      <c r="B341" s="236"/>
      <c r="C341" s="237"/>
      <c r="D341" s="238" t="s">
        <v>151</v>
      </c>
      <c r="E341" s="239" t="s">
        <v>1</v>
      </c>
      <c r="F341" s="240" t="s">
        <v>625</v>
      </c>
      <c r="G341" s="237"/>
      <c r="H341" s="239" t="s">
        <v>1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6" t="s">
        <v>151</v>
      </c>
      <c r="AU341" s="246" t="s">
        <v>89</v>
      </c>
      <c r="AV341" s="13" t="s">
        <v>87</v>
      </c>
      <c r="AW341" s="13" t="s">
        <v>36</v>
      </c>
      <c r="AX341" s="13" t="s">
        <v>79</v>
      </c>
      <c r="AY341" s="246" t="s">
        <v>140</v>
      </c>
    </row>
    <row r="342" s="13" customFormat="1">
      <c r="A342" s="13"/>
      <c r="B342" s="236"/>
      <c r="C342" s="237"/>
      <c r="D342" s="238" t="s">
        <v>151</v>
      </c>
      <c r="E342" s="239" t="s">
        <v>1</v>
      </c>
      <c r="F342" s="240" t="s">
        <v>636</v>
      </c>
      <c r="G342" s="237"/>
      <c r="H342" s="239" t="s">
        <v>1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151</v>
      </c>
      <c r="AU342" s="246" t="s">
        <v>89</v>
      </c>
      <c r="AV342" s="13" t="s">
        <v>87</v>
      </c>
      <c r="AW342" s="13" t="s">
        <v>36</v>
      </c>
      <c r="AX342" s="13" t="s">
        <v>79</v>
      </c>
      <c r="AY342" s="246" t="s">
        <v>140</v>
      </c>
    </row>
    <row r="343" s="14" customFormat="1">
      <c r="A343" s="14"/>
      <c r="B343" s="247"/>
      <c r="C343" s="248"/>
      <c r="D343" s="238" t="s">
        <v>151</v>
      </c>
      <c r="E343" s="249" t="s">
        <v>1</v>
      </c>
      <c r="F343" s="250" t="s">
        <v>943</v>
      </c>
      <c r="G343" s="248"/>
      <c r="H343" s="251">
        <v>7.9199999999999999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151</v>
      </c>
      <c r="AU343" s="257" t="s">
        <v>89</v>
      </c>
      <c r="AV343" s="14" t="s">
        <v>89</v>
      </c>
      <c r="AW343" s="14" t="s">
        <v>36</v>
      </c>
      <c r="AX343" s="14" t="s">
        <v>87</v>
      </c>
      <c r="AY343" s="257" t="s">
        <v>140</v>
      </c>
    </row>
    <row r="344" s="2" customFormat="1" ht="24.15" customHeight="1">
      <c r="A344" s="38"/>
      <c r="B344" s="39"/>
      <c r="C344" s="218" t="s">
        <v>406</v>
      </c>
      <c r="D344" s="218" t="s">
        <v>142</v>
      </c>
      <c r="E344" s="219" t="s">
        <v>638</v>
      </c>
      <c r="F344" s="220" t="s">
        <v>639</v>
      </c>
      <c r="G344" s="221" t="s">
        <v>158</v>
      </c>
      <c r="H344" s="222">
        <v>42.399999999999999</v>
      </c>
      <c r="I344" s="223"/>
      <c r="J344" s="224">
        <f>ROUND(I344*H344,2)</f>
        <v>0</v>
      </c>
      <c r="K344" s="220" t="s">
        <v>146</v>
      </c>
      <c r="L344" s="44"/>
      <c r="M344" s="225" t="s">
        <v>1</v>
      </c>
      <c r="N344" s="226" t="s">
        <v>44</v>
      </c>
      <c r="O344" s="91"/>
      <c r="P344" s="227">
        <f>O344*H344</f>
        <v>0</v>
      </c>
      <c r="Q344" s="227">
        <v>0.74326999999999999</v>
      </c>
      <c r="R344" s="227">
        <f>Q344*H344</f>
        <v>31.514647999999998</v>
      </c>
      <c r="S344" s="227">
        <v>0</v>
      </c>
      <c r="T344" s="22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9" t="s">
        <v>147</v>
      </c>
      <c r="AT344" s="229" t="s">
        <v>142</v>
      </c>
      <c r="AU344" s="229" t="s">
        <v>89</v>
      </c>
      <c r="AY344" s="17" t="s">
        <v>140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7" t="s">
        <v>87</v>
      </c>
      <c r="BK344" s="230">
        <f>ROUND(I344*H344,2)</f>
        <v>0</v>
      </c>
      <c r="BL344" s="17" t="s">
        <v>147</v>
      </c>
      <c r="BM344" s="229" t="s">
        <v>944</v>
      </c>
    </row>
    <row r="345" s="2" customFormat="1">
      <c r="A345" s="38"/>
      <c r="B345" s="39"/>
      <c r="C345" s="40"/>
      <c r="D345" s="231" t="s">
        <v>149</v>
      </c>
      <c r="E345" s="40"/>
      <c r="F345" s="232" t="s">
        <v>641</v>
      </c>
      <c r="G345" s="40"/>
      <c r="H345" s="40"/>
      <c r="I345" s="233"/>
      <c r="J345" s="40"/>
      <c r="K345" s="40"/>
      <c r="L345" s="44"/>
      <c r="M345" s="234"/>
      <c r="N345" s="235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149</v>
      </c>
      <c r="AU345" s="17" t="s">
        <v>89</v>
      </c>
    </row>
    <row r="346" s="13" customFormat="1">
      <c r="A346" s="13"/>
      <c r="B346" s="236"/>
      <c r="C346" s="237"/>
      <c r="D346" s="238" t="s">
        <v>151</v>
      </c>
      <c r="E346" s="239" t="s">
        <v>1</v>
      </c>
      <c r="F346" s="240" t="s">
        <v>912</v>
      </c>
      <c r="G346" s="237"/>
      <c r="H346" s="239" t="s">
        <v>1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6" t="s">
        <v>151</v>
      </c>
      <c r="AU346" s="246" t="s">
        <v>89</v>
      </c>
      <c r="AV346" s="13" t="s">
        <v>87</v>
      </c>
      <c r="AW346" s="13" t="s">
        <v>36</v>
      </c>
      <c r="AX346" s="13" t="s">
        <v>79</v>
      </c>
      <c r="AY346" s="246" t="s">
        <v>140</v>
      </c>
    </row>
    <row r="347" s="14" customFormat="1">
      <c r="A347" s="14"/>
      <c r="B347" s="247"/>
      <c r="C347" s="248"/>
      <c r="D347" s="238" t="s">
        <v>151</v>
      </c>
      <c r="E347" s="249" t="s">
        <v>1</v>
      </c>
      <c r="F347" s="250" t="s">
        <v>945</v>
      </c>
      <c r="G347" s="248"/>
      <c r="H347" s="251">
        <v>42.399999999999999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151</v>
      </c>
      <c r="AU347" s="257" t="s">
        <v>89</v>
      </c>
      <c r="AV347" s="14" t="s">
        <v>89</v>
      </c>
      <c r="AW347" s="14" t="s">
        <v>36</v>
      </c>
      <c r="AX347" s="14" t="s">
        <v>87</v>
      </c>
      <c r="AY347" s="257" t="s">
        <v>140</v>
      </c>
    </row>
    <row r="348" s="12" customFormat="1" ht="22.8" customHeight="1">
      <c r="A348" s="12"/>
      <c r="B348" s="202"/>
      <c r="C348" s="203"/>
      <c r="D348" s="204" t="s">
        <v>78</v>
      </c>
      <c r="E348" s="216" t="s">
        <v>182</v>
      </c>
      <c r="F348" s="216" t="s">
        <v>642</v>
      </c>
      <c r="G348" s="203"/>
      <c r="H348" s="203"/>
      <c r="I348" s="206"/>
      <c r="J348" s="217">
        <f>BK348</f>
        <v>0</v>
      </c>
      <c r="K348" s="203"/>
      <c r="L348" s="208"/>
      <c r="M348" s="209"/>
      <c r="N348" s="210"/>
      <c r="O348" s="210"/>
      <c r="P348" s="211">
        <f>SUM(P349:P352)</f>
        <v>0</v>
      </c>
      <c r="Q348" s="210"/>
      <c r="R348" s="211">
        <f>SUM(R349:R352)</f>
        <v>0</v>
      </c>
      <c r="S348" s="210"/>
      <c r="T348" s="212">
        <f>SUM(T349:T352)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3" t="s">
        <v>87</v>
      </c>
      <c r="AT348" s="214" t="s">
        <v>78</v>
      </c>
      <c r="AU348" s="214" t="s">
        <v>87</v>
      </c>
      <c r="AY348" s="213" t="s">
        <v>140</v>
      </c>
      <c r="BK348" s="215">
        <f>SUM(BK349:BK352)</f>
        <v>0</v>
      </c>
    </row>
    <row r="349" s="2" customFormat="1" ht="16.5" customHeight="1">
      <c r="A349" s="38"/>
      <c r="B349" s="39"/>
      <c r="C349" s="218" t="s">
        <v>412</v>
      </c>
      <c r="D349" s="218" t="s">
        <v>142</v>
      </c>
      <c r="E349" s="219" t="s">
        <v>649</v>
      </c>
      <c r="F349" s="220" t="s">
        <v>650</v>
      </c>
      <c r="G349" s="221" t="s">
        <v>158</v>
      </c>
      <c r="H349" s="222">
        <v>86.400000000000006</v>
      </c>
      <c r="I349" s="223"/>
      <c r="J349" s="224">
        <f>ROUND(I349*H349,2)</f>
        <v>0</v>
      </c>
      <c r="K349" s="220" t="s">
        <v>146</v>
      </c>
      <c r="L349" s="44"/>
      <c r="M349" s="225" t="s">
        <v>1</v>
      </c>
      <c r="N349" s="226" t="s">
        <v>44</v>
      </c>
      <c r="O349" s="91"/>
      <c r="P349" s="227">
        <f>O349*H349</f>
        <v>0</v>
      </c>
      <c r="Q349" s="227">
        <v>0</v>
      </c>
      <c r="R349" s="227">
        <f>Q349*H349</f>
        <v>0</v>
      </c>
      <c r="S349" s="227">
        <v>0</v>
      </c>
      <c r="T349" s="22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9" t="s">
        <v>147</v>
      </c>
      <c r="AT349" s="229" t="s">
        <v>142</v>
      </c>
      <c r="AU349" s="229" t="s">
        <v>89</v>
      </c>
      <c r="AY349" s="17" t="s">
        <v>140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7" t="s">
        <v>87</v>
      </c>
      <c r="BK349" s="230">
        <f>ROUND(I349*H349,2)</f>
        <v>0</v>
      </c>
      <c r="BL349" s="17" t="s">
        <v>147</v>
      </c>
      <c r="BM349" s="229" t="s">
        <v>946</v>
      </c>
    </row>
    <row r="350" s="2" customFormat="1">
      <c r="A350" s="38"/>
      <c r="B350" s="39"/>
      <c r="C350" s="40"/>
      <c r="D350" s="231" t="s">
        <v>149</v>
      </c>
      <c r="E350" s="40"/>
      <c r="F350" s="232" t="s">
        <v>652</v>
      </c>
      <c r="G350" s="40"/>
      <c r="H350" s="40"/>
      <c r="I350" s="233"/>
      <c r="J350" s="40"/>
      <c r="K350" s="40"/>
      <c r="L350" s="44"/>
      <c r="M350" s="234"/>
      <c r="N350" s="235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149</v>
      </c>
      <c r="AU350" s="17" t="s">
        <v>89</v>
      </c>
    </row>
    <row r="351" s="13" customFormat="1">
      <c r="A351" s="13"/>
      <c r="B351" s="236"/>
      <c r="C351" s="237"/>
      <c r="D351" s="238" t="s">
        <v>151</v>
      </c>
      <c r="E351" s="239" t="s">
        <v>1</v>
      </c>
      <c r="F351" s="240" t="s">
        <v>947</v>
      </c>
      <c r="G351" s="237"/>
      <c r="H351" s="239" t="s">
        <v>1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6" t="s">
        <v>151</v>
      </c>
      <c r="AU351" s="246" t="s">
        <v>89</v>
      </c>
      <c r="AV351" s="13" t="s">
        <v>87</v>
      </c>
      <c r="AW351" s="13" t="s">
        <v>36</v>
      </c>
      <c r="AX351" s="13" t="s">
        <v>79</v>
      </c>
      <c r="AY351" s="246" t="s">
        <v>140</v>
      </c>
    </row>
    <row r="352" s="14" customFormat="1">
      <c r="A352" s="14"/>
      <c r="B352" s="247"/>
      <c r="C352" s="248"/>
      <c r="D352" s="238" t="s">
        <v>151</v>
      </c>
      <c r="E352" s="249" t="s">
        <v>1</v>
      </c>
      <c r="F352" s="250" t="s">
        <v>948</v>
      </c>
      <c r="G352" s="248"/>
      <c r="H352" s="251">
        <v>86.400000000000006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151</v>
      </c>
      <c r="AU352" s="257" t="s">
        <v>89</v>
      </c>
      <c r="AV352" s="14" t="s">
        <v>89</v>
      </c>
      <c r="AW352" s="14" t="s">
        <v>36</v>
      </c>
      <c r="AX352" s="14" t="s">
        <v>87</v>
      </c>
      <c r="AY352" s="257" t="s">
        <v>140</v>
      </c>
    </row>
    <row r="353" s="12" customFormat="1" ht="22.8" customHeight="1">
      <c r="A353" s="12"/>
      <c r="B353" s="202"/>
      <c r="C353" s="203"/>
      <c r="D353" s="204" t="s">
        <v>78</v>
      </c>
      <c r="E353" s="216" t="s">
        <v>208</v>
      </c>
      <c r="F353" s="216" t="s">
        <v>382</v>
      </c>
      <c r="G353" s="203"/>
      <c r="H353" s="203"/>
      <c r="I353" s="206"/>
      <c r="J353" s="217">
        <f>BK353</f>
        <v>0</v>
      </c>
      <c r="K353" s="203"/>
      <c r="L353" s="208"/>
      <c r="M353" s="209"/>
      <c r="N353" s="210"/>
      <c r="O353" s="210"/>
      <c r="P353" s="211">
        <f>SUM(P354:P365)</f>
        <v>0</v>
      </c>
      <c r="Q353" s="210"/>
      <c r="R353" s="211">
        <f>SUM(R354:R365)</f>
        <v>1.87663</v>
      </c>
      <c r="S353" s="210"/>
      <c r="T353" s="212">
        <f>SUM(T354:T365)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3" t="s">
        <v>87</v>
      </c>
      <c r="AT353" s="214" t="s">
        <v>78</v>
      </c>
      <c r="AU353" s="214" t="s">
        <v>87</v>
      </c>
      <c r="AY353" s="213" t="s">
        <v>140</v>
      </c>
      <c r="BK353" s="215">
        <f>SUM(BK354:BK365)</f>
        <v>0</v>
      </c>
    </row>
    <row r="354" s="2" customFormat="1" ht="24.15" customHeight="1">
      <c r="A354" s="38"/>
      <c r="B354" s="39"/>
      <c r="C354" s="218" t="s">
        <v>420</v>
      </c>
      <c r="D354" s="218" t="s">
        <v>142</v>
      </c>
      <c r="E354" s="219" t="s">
        <v>655</v>
      </c>
      <c r="F354" s="220" t="s">
        <v>656</v>
      </c>
      <c r="G354" s="221" t="s">
        <v>337</v>
      </c>
      <c r="H354" s="222">
        <v>5</v>
      </c>
      <c r="I354" s="223"/>
      <c r="J354" s="224">
        <f>ROUND(I354*H354,2)</f>
        <v>0</v>
      </c>
      <c r="K354" s="220" t="s">
        <v>146</v>
      </c>
      <c r="L354" s="44"/>
      <c r="M354" s="225" t="s">
        <v>1</v>
      </c>
      <c r="N354" s="226" t="s">
        <v>44</v>
      </c>
      <c r="O354" s="91"/>
      <c r="P354" s="227">
        <f>O354*H354</f>
        <v>0</v>
      </c>
      <c r="Q354" s="227">
        <v>1.0000000000000001E-05</v>
      </c>
      <c r="R354" s="227">
        <f>Q354*H354</f>
        <v>5.0000000000000002E-05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147</v>
      </c>
      <c r="AT354" s="229" t="s">
        <v>142</v>
      </c>
      <c r="AU354" s="229" t="s">
        <v>89</v>
      </c>
      <c r="AY354" s="17" t="s">
        <v>140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87</v>
      </c>
      <c r="BK354" s="230">
        <f>ROUND(I354*H354,2)</f>
        <v>0</v>
      </c>
      <c r="BL354" s="17" t="s">
        <v>147</v>
      </c>
      <c r="BM354" s="229" t="s">
        <v>949</v>
      </c>
    </row>
    <row r="355" s="2" customFormat="1">
      <c r="A355" s="38"/>
      <c r="B355" s="39"/>
      <c r="C355" s="40"/>
      <c r="D355" s="231" t="s">
        <v>149</v>
      </c>
      <c r="E355" s="40"/>
      <c r="F355" s="232" t="s">
        <v>658</v>
      </c>
      <c r="G355" s="40"/>
      <c r="H355" s="40"/>
      <c r="I355" s="233"/>
      <c r="J355" s="40"/>
      <c r="K355" s="40"/>
      <c r="L355" s="44"/>
      <c r="M355" s="234"/>
      <c r="N355" s="235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149</v>
      </c>
      <c r="AU355" s="17" t="s">
        <v>89</v>
      </c>
    </row>
    <row r="356" s="13" customFormat="1">
      <c r="A356" s="13"/>
      <c r="B356" s="236"/>
      <c r="C356" s="237"/>
      <c r="D356" s="238" t="s">
        <v>151</v>
      </c>
      <c r="E356" s="239" t="s">
        <v>1</v>
      </c>
      <c r="F356" s="240" t="s">
        <v>912</v>
      </c>
      <c r="G356" s="237"/>
      <c r="H356" s="239" t="s">
        <v>1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6" t="s">
        <v>151</v>
      </c>
      <c r="AU356" s="246" t="s">
        <v>89</v>
      </c>
      <c r="AV356" s="13" t="s">
        <v>87</v>
      </c>
      <c r="AW356" s="13" t="s">
        <v>36</v>
      </c>
      <c r="AX356" s="13" t="s">
        <v>79</v>
      </c>
      <c r="AY356" s="246" t="s">
        <v>140</v>
      </c>
    </row>
    <row r="357" s="14" customFormat="1">
      <c r="A357" s="14"/>
      <c r="B357" s="247"/>
      <c r="C357" s="248"/>
      <c r="D357" s="238" t="s">
        <v>151</v>
      </c>
      <c r="E357" s="249" t="s">
        <v>1</v>
      </c>
      <c r="F357" s="250" t="s">
        <v>182</v>
      </c>
      <c r="G357" s="248"/>
      <c r="H357" s="251">
        <v>5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151</v>
      </c>
      <c r="AU357" s="257" t="s">
        <v>89</v>
      </c>
      <c r="AV357" s="14" t="s">
        <v>89</v>
      </c>
      <c r="AW357" s="14" t="s">
        <v>36</v>
      </c>
      <c r="AX357" s="14" t="s">
        <v>87</v>
      </c>
      <c r="AY357" s="257" t="s">
        <v>140</v>
      </c>
    </row>
    <row r="358" s="2" customFormat="1" ht="16.5" customHeight="1">
      <c r="A358" s="38"/>
      <c r="B358" s="39"/>
      <c r="C358" s="269" t="s">
        <v>426</v>
      </c>
      <c r="D358" s="269" t="s">
        <v>239</v>
      </c>
      <c r="E358" s="270" t="s">
        <v>659</v>
      </c>
      <c r="F358" s="271" t="s">
        <v>660</v>
      </c>
      <c r="G358" s="272" t="s">
        <v>337</v>
      </c>
      <c r="H358" s="273">
        <v>5.0499999999999998</v>
      </c>
      <c r="I358" s="274"/>
      <c r="J358" s="275">
        <f>ROUND(I358*H358,2)</f>
        <v>0</v>
      </c>
      <c r="K358" s="271" t="s">
        <v>146</v>
      </c>
      <c r="L358" s="276"/>
      <c r="M358" s="277" t="s">
        <v>1</v>
      </c>
      <c r="N358" s="278" t="s">
        <v>44</v>
      </c>
      <c r="O358" s="91"/>
      <c r="P358" s="227">
        <f>O358*H358</f>
        <v>0</v>
      </c>
      <c r="Q358" s="227">
        <v>0.37159999999999999</v>
      </c>
      <c r="R358" s="227">
        <f>Q358*H358</f>
        <v>1.8765799999999999</v>
      </c>
      <c r="S358" s="227">
        <v>0</v>
      </c>
      <c r="T358" s="22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9" t="s">
        <v>208</v>
      </c>
      <c r="AT358" s="229" t="s">
        <v>239</v>
      </c>
      <c r="AU358" s="229" t="s">
        <v>89</v>
      </c>
      <c r="AY358" s="17" t="s">
        <v>140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7" t="s">
        <v>87</v>
      </c>
      <c r="BK358" s="230">
        <f>ROUND(I358*H358,2)</f>
        <v>0</v>
      </c>
      <c r="BL358" s="17" t="s">
        <v>147</v>
      </c>
      <c r="BM358" s="229" t="s">
        <v>950</v>
      </c>
    </row>
    <row r="359" s="14" customFormat="1">
      <c r="A359" s="14"/>
      <c r="B359" s="247"/>
      <c r="C359" s="248"/>
      <c r="D359" s="238" t="s">
        <v>151</v>
      </c>
      <c r="E359" s="248"/>
      <c r="F359" s="250" t="s">
        <v>662</v>
      </c>
      <c r="G359" s="248"/>
      <c r="H359" s="251">
        <v>5.0499999999999998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151</v>
      </c>
      <c r="AU359" s="257" t="s">
        <v>89</v>
      </c>
      <c r="AV359" s="14" t="s">
        <v>89</v>
      </c>
      <c r="AW359" s="14" t="s">
        <v>4</v>
      </c>
      <c r="AX359" s="14" t="s">
        <v>87</v>
      </c>
      <c r="AY359" s="257" t="s">
        <v>140</v>
      </c>
    </row>
    <row r="360" s="2" customFormat="1" ht="16.5" customHeight="1">
      <c r="A360" s="38"/>
      <c r="B360" s="39"/>
      <c r="C360" s="218" t="s">
        <v>431</v>
      </c>
      <c r="D360" s="218" t="s">
        <v>142</v>
      </c>
      <c r="E360" s="219" t="s">
        <v>402</v>
      </c>
      <c r="F360" s="220" t="s">
        <v>403</v>
      </c>
      <c r="G360" s="221" t="s">
        <v>337</v>
      </c>
      <c r="H360" s="222">
        <v>70</v>
      </c>
      <c r="I360" s="223"/>
      <c r="J360" s="224">
        <f>ROUND(I360*H360,2)</f>
        <v>0</v>
      </c>
      <c r="K360" s="220" t="s">
        <v>1</v>
      </c>
      <c r="L360" s="44"/>
      <c r="M360" s="225" t="s">
        <v>1</v>
      </c>
      <c r="N360" s="226" t="s">
        <v>44</v>
      </c>
      <c r="O360" s="91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9" t="s">
        <v>147</v>
      </c>
      <c r="AT360" s="229" t="s">
        <v>142</v>
      </c>
      <c r="AU360" s="229" t="s">
        <v>89</v>
      </c>
      <c r="AY360" s="17" t="s">
        <v>140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7" t="s">
        <v>87</v>
      </c>
      <c r="BK360" s="230">
        <f>ROUND(I360*H360,2)</f>
        <v>0</v>
      </c>
      <c r="BL360" s="17" t="s">
        <v>147</v>
      </c>
      <c r="BM360" s="229" t="s">
        <v>951</v>
      </c>
    </row>
    <row r="361" s="13" customFormat="1">
      <c r="A361" s="13"/>
      <c r="B361" s="236"/>
      <c r="C361" s="237"/>
      <c r="D361" s="238" t="s">
        <v>151</v>
      </c>
      <c r="E361" s="239" t="s">
        <v>1</v>
      </c>
      <c r="F361" s="240" t="s">
        <v>152</v>
      </c>
      <c r="G361" s="237"/>
      <c r="H361" s="239" t="s">
        <v>1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151</v>
      </c>
      <c r="AU361" s="246" t="s">
        <v>89</v>
      </c>
      <c r="AV361" s="13" t="s">
        <v>87</v>
      </c>
      <c r="AW361" s="13" t="s">
        <v>36</v>
      </c>
      <c r="AX361" s="13" t="s">
        <v>79</v>
      </c>
      <c r="AY361" s="246" t="s">
        <v>140</v>
      </c>
    </row>
    <row r="362" s="14" customFormat="1">
      <c r="A362" s="14"/>
      <c r="B362" s="247"/>
      <c r="C362" s="248"/>
      <c r="D362" s="238" t="s">
        <v>151</v>
      </c>
      <c r="E362" s="249" t="s">
        <v>1</v>
      </c>
      <c r="F362" s="250" t="s">
        <v>952</v>
      </c>
      <c r="G362" s="248"/>
      <c r="H362" s="251">
        <v>70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151</v>
      </c>
      <c r="AU362" s="257" t="s">
        <v>89</v>
      </c>
      <c r="AV362" s="14" t="s">
        <v>89</v>
      </c>
      <c r="AW362" s="14" t="s">
        <v>36</v>
      </c>
      <c r="AX362" s="14" t="s">
        <v>87</v>
      </c>
      <c r="AY362" s="257" t="s">
        <v>140</v>
      </c>
    </row>
    <row r="363" s="2" customFormat="1" ht="16.5" customHeight="1">
      <c r="A363" s="38"/>
      <c r="B363" s="39"/>
      <c r="C363" s="218" t="s">
        <v>441</v>
      </c>
      <c r="D363" s="218" t="s">
        <v>142</v>
      </c>
      <c r="E363" s="219" t="s">
        <v>407</v>
      </c>
      <c r="F363" s="220" t="s">
        <v>408</v>
      </c>
      <c r="G363" s="221" t="s">
        <v>409</v>
      </c>
      <c r="H363" s="222">
        <v>30</v>
      </c>
      <c r="I363" s="223"/>
      <c r="J363" s="224">
        <f>ROUND(I363*H363,2)</f>
        <v>0</v>
      </c>
      <c r="K363" s="220" t="s">
        <v>1</v>
      </c>
      <c r="L363" s="44"/>
      <c r="M363" s="225" t="s">
        <v>1</v>
      </c>
      <c r="N363" s="226" t="s">
        <v>44</v>
      </c>
      <c r="O363" s="91"/>
      <c r="P363" s="227">
        <f>O363*H363</f>
        <v>0</v>
      </c>
      <c r="Q363" s="227">
        <v>0</v>
      </c>
      <c r="R363" s="227">
        <f>Q363*H363</f>
        <v>0</v>
      </c>
      <c r="S363" s="227">
        <v>0</v>
      </c>
      <c r="T363" s="228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9" t="s">
        <v>147</v>
      </c>
      <c r="AT363" s="229" t="s">
        <v>142</v>
      </c>
      <c r="AU363" s="229" t="s">
        <v>89</v>
      </c>
      <c r="AY363" s="17" t="s">
        <v>140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17" t="s">
        <v>87</v>
      </c>
      <c r="BK363" s="230">
        <f>ROUND(I363*H363,2)</f>
        <v>0</v>
      </c>
      <c r="BL363" s="17" t="s">
        <v>147</v>
      </c>
      <c r="BM363" s="229" t="s">
        <v>953</v>
      </c>
    </row>
    <row r="364" s="13" customFormat="1">
      <c r="A364" s="13"/>
      <c r="B364" s="236"/>
      <c r="C364" s="237"/>
      <c r="D364" s="238" t="s">
        <v>151</v>
      </c>
      <c r="E364" s="239" t="s">
        <v>1</v>
      </c>
      <c r="F364" s="240" t="s">
        <v>152</v>
      </c>
      <c r="G364" s="237"/>
      <c r="H364" s="239" t="s">
        <v>1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6" t="s">
        <v>151</v>
      </c>
      <c r="AU364" s="246" t="s">
        <v>89</v>
      </c>
      <c r="AV364" s="13" t="s">
        <v>87</v>
      </c>
      <c r="AW364" s="13" t="s">
        <v>36</v>
      </c>
      <c r="AX364" s="13" t="s">
        <v>79</v>
      </c>
      <c r="AY364" s="246" t="s">
        <v>140</v>
      </c>
    </row>
    <row r="365" s="14" customFormat="1">
      <c r="A365" s="14"/>
      <c r="B365" s="247"/>
      <c r="C365" s="248"/>
      <c r="D365" s="238" t="s">
        <v>151</v>
      </c>
      <c r="E365" s="249" t="s">
        <v>1</v>
      </c>
      <c r="F365" s="250" t="s">
        <v>368</v>
      </c>
      <c r="G365" s="248"/>
      <c r="H365" s="251">
        <v>30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151</v>
      </c>
      <c r="AU365" s="257" t="s">
        <v>89</v>
      </c>
      <c r="AV365" s="14" t="s">
        <v>89</v>
      </c>
      <c r="AW365" s="14" t="s">
        <v>36</v>
      </c>
      <c r="AX365" s="14" t="s">
        <v>87</v>
      </c>
      <c r="AY365" s="257" t="s">
        <v>140</v>
      </c>
    </row>
    <row r="366" s="12" customFormat="1" ht="22.8" customHeight="1">
      <c r="A366" s="12"/>
      <c r="B366" s="202"/>
      <c r="C366" s="203"/>
      <c r="D366" s="204" t="s">
        <v>78</v>
      </c>
      <c r="E366" s="216" t="s">
        <v>214</v>
      </c>
      <c r="F366" s="216" t="s">
        <v>411</v>
      </c>
      <c r="G366" s="203"/>
      <c r="H366" s="203"/>
      <c r="I366" s="206"/>
      <c r="J366" s="217">
        <f>BK366</f>
        <v>0</v>
      </c>
      <c r="K366" s="203"/>
      <c r="L366" s="208"/>
      <c r="M366" s="209"/>
      <c r="N366" s="210"/>
      <c r="O366" s="210"/>
      <c r="P366" s="211">
        <f>SUM(P367:P383)</f>
        <v>0</v>
      </c>
      <c r="Q366" s="210"/>
      <c r="R366" s="211">
        <f>SUM(R367:R383)</f>
        <v>3.24475976</v>
      </c>
      <c r="S366" s="210"/>
      <c r="T366" s="212">
        <f>SUM(T367:T383)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3" t="s">
        <v>87</v>
      </c>
      <c r="AT366" s="214" t="s">
        <v>78</v>
      </c>
      <c r="AU366" s="214" t="s">
        <v>87</v>
      </c>
      <c r="AY366" s="213" t="s">
        <v>140</v>
      </c>
      <c r="BK366" s="215">
        <f>SUM(BK367:BK383)</f>
        <v>0</v>
      </c>
    </row>
    <row r="367" s="2" customFormat="1" ht="24.15" customHeight="1">
      <c r="A367" s="38"/>
      <c r="B367" s="39"/>
      <c r="C367" s="218" t="s">
        <v>447</v>
      </c>
      <c r="D367" s="218" t="s">
        <v>142</v>
      </c>
      <c r="E367" s="219" t="s">
        <v>666</v>
      </c>
      <c r="F367" s="220" t="s">
        <v>667</v>
      </c>
      <c r="G367" s="221" t="s">
        <v>145</v>
      </c>
      <c r="H367" s="222">
        <v>1.28</v>
      </c>
      <c r="I367" s="223"/>
      <c r="J367" s="224">
        <f>ROUND(I367*H367,2)</f>
        <v>0</v>
      </c>
      <c r="K367" s="220" t="s">
        <v>146</v>
      </c>
      <c r="L367" s="44"/>
      <c r="M367" s="225" t="s">
        <v>1</v>
      </c>
      <c r="N367" s="226" t="s">
        <v>44</v>
      </c>
      <c r="O367" s="91"/>
      <c r="P367" s="227">
        <f>O367*H367</f>
        <v>0</v>
      </c>
      <c r="Q367" s="227">
        <v>2.46367</v>
      </c>
      <c r="R367" s="227">
        <f>Q367*H367</f>
        <v>3.1534976000000001</v>
      </c>
      <c r="S367" s="227">
        <v>0</v>
      </c>
      <c r="T367" s="228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9" t="s">
        <v>147</v>
      </c>
      <c r="AT367" s="229" t="s">
        <v>142</v>
      </c>
      <c r="AU367" s="229" t="s">
        <v>89</v>
      </c>
      <c r="AY367" s="17" t="s">
        <v>140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17" t="s">
        <v>87</v>
      </c>
      <c r="BK367" s="230">
        <f>ROUND(I367*H367,2)</f>
        <v>0</v>
      </c>
      <c r="BL367" s="17" t="s">
        <v>147</v>
      </c>
      <c r="BM367" s="229" t="s">
        <v>954</v>
      </c>
    </row>
    <row r="368" s="2" customFormat="1">
      <c r="A368" s="38"/>
      <c r="B368" s="39"/>
      <c r="C368" s="40"/>
      <c r="D368" s="231" t="s">
        <v>149</v>
      </c>
      <c r="E368" s="40"/>
      <c r="F368" s="232" t="s">
        <v>669</v>
      </c>
      <c r="G368" s="40"/>
      <c r="H368" s="40"/>
      <c r="I368" s="233"/>
      <c r="J368" s="40"/>
      <c r="K368" s="40"/>
      <c r="L368" s="44"/>
      <c r="M368" s="234"/>
      <c r="N368" s="235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149</v>
      </c>
      <c r="AU368" s="17" t="s">
        <v>89</v>
      </c>
    </row>
    <row r="369" s="13" customFormat="1">
      <c r="A369" s="13"/>
      <c r="B369" s="236"/>
      <c r="C369" s="237"/>
      <c r="D369" s="238" t="s">
        <v>151</v>
      </c>
      <c r="E369" s="239" t="s">
        <v>1</v>
      </c>
      <c r="F369" s="240" t="s">
        <v>912</v>
      </c>
      <c r="G369" s="237"/>
      <c r="H369" s="239" t="s">
        <v>1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6" t="s">
        <v>151</v>
      </c>
      <c r="AU369" s="246" t="s">
        <v>89</v>
      </c>
      <c r="AV369" s="13" t="s">
        <v>87</v>
      </c>
      <c r="AW369" s="13" t="s">
        <v>36</v>
      </c>
      <c r="AX369" s="13" t="s">
        <v>79</v>
      </c>
      <c r="AY369" s="246" t="s">
        <v>140</v>
      </c>
    </row>
    <row r="370" s="14" customFormat="1">
      <c r="A370" s="14"/>
      <c r="B370" s="247"/>
      <c r="C370" s="248"/>
      <c r="D370" s="238" t="s">
        <v>151</v>
      </c>
      <c r="E370" s="249" t="s">
        <v>1</v>
      </c>
      <c r="F370" s="250" t="s">
        <v>670</v>
      </c>
      <c r="G370" s="248"/>
      <c r="H370" s="251">
        <v>1.28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7" t="s">
        <v>151</v>
      </c>
      <c r="AU370" s="257" t="s">
        <v>89</v>
      </c>
      <c r="AV370" s="14" t="s">
        <v>89</v>
      </c>
      <c r="AW370" s="14" t="s">
        <v>36</v>
      </c>
      <c r="AX370" s="14" t="s">
        <v>87</v>
      </c>
      <c r="AY370" s="257" t="s">
        <v>140</v>
      </c>
    </row>
    <row r="371" s="2" customFormat="1" ht="24.15" customHeight="1">
      <c r="A371" s="38"/>
      <c r="B371" s="39"/>
      <c r="C371" s="218" t="s">
        <v>452</v>
      </c>
      <c r="D371" s="218" t="s">
        <v>142</v>
      </c>
      <c r="E371" s="219" t="s">
        <v>413</v>
      </c>
      <c r="F371" s="220" t="s">
        <v>414</v>
      </c>
      <c r="G371" s="221" t="s">
        <v>158</v>
      </c>
      <c r="H371" s="222">
        <v>132.26400000000001</v>
      </c>
      <c r="I371" s="223"/>
      <c r="J371" s="224">
        <f>ROUND(I371*H371,2)</f>
        <v>0</v>
      </c>
      <c r="K371" s="220" t="s">
        <v>146</v>
      </c>
      <c r="L371" s="44"/>
      <c r="M371" s="225" t="s">
        <v>1</v>
      </c>
      <c r="N371" s="226" t="s">
        <v>44</v>
      </c>
      <c r="O371" s="91"/>
      <c r="P371" s="227">
        <f>O371*H371</f>
        <v>0</v>
      </c>
      <c r="Q371" s="227">
        <v>0.00068999999999999997</v>
      </c>
      <c r="R371" s="227">
        <f>Q371*H371</f>
        <v>0.091262160000000009</v>
      </c>
      <c r="S371" s="227">
        <v>0</v>
      </c>
      <c r="T371" s="22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9" t="s">
        <v>147</v>
      </c>
      <c r="AT371" s="229" t="s">
        <v>142</v>
      </c>
      <c r="AU371" s="229" t="s">
        <v>89</v>
      </c>
      <c r="AY371" s="17" t="s">
        <v>140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7" t="s">
        <v>87</v>
      </c>
      <c r="BK371" s="230">
        <f>ROUND(I371*H371,2)</f>
        <v>0</v>
      </c>
      <c r="BL371" s="17" t="s">
        <v>147</v>
      </c>
      <c r="BM371" s="229" t="s">
        <v>955</v>
      </c>
    </row>
    <row r="372" s="2" customFormat="1">
      <c r="A372" s="38"/>
      <c r="B372" s="39"/>
      <c r="C372" s="40"/>
      <c r="D372" s="231" t="s">
        <v>149</v>
      </c>
      <c r="E372" s="40"/>
      <c r="F372" s="232" t="s">
        <v>416</v>
      </c>
      <c r="G372" s="40"/>
      <c r="H372" s="40"/>
      <c r="I372" s="233"/>
      <c r="J372" s="40"/>
      <c r="K372" s="40"/>
      <c r="L372" s="44"/>
      <c r="M372" s="234"/>
      <c r="N372" s="235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149</v>
      </c>
      <c r="AU372" s="17" t="s">
        <v>89</v>
      </c>
    </row>
    <row r="373" s="13" customFormat="1">
      <c r="A373" s="13"/>
      <c r="B373" s="236"/>
      <c r="C373" s="237"/>
      <c r="D373" s="238" t="s">
        <v>151</v>
      </c>
      <c r="E373" s="239" t="s">
        <v>1</v>
      </c>
      <c r="F373" s="240" t="s">
        <v>152</v>
      </c>
      <c r="G373" s="237"/>
      <c r="H373" s="239" t="s">
        <v>1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151</v>
      </c>
      <c r="AU373" s="246" t="s">
        <v>89</v>
      </c>
      <c r="AV373" s="13" t="s">
        <v>87</v>
      </c>
      <c r="AW373" s="13" t="s">
        <v>36</v>
      </c>
      <c r="AX373" s="13" t="s">
        <v>79</v>
      </c>
      <c r="AY373" s="246" t="s">
        <v>140</v>
      </c>
    </row>
    <row r="374" s="13" customFormat="1">
      <c r="A374" s="13"/>
      <c r="B374" s="236"/>
      <c r="C374" s="237"/>
      <c r="D374" s="238" t="s">
        <v>151</v>
      </c>
      <c r="E374" s="239" t="s">
        <v>1</v>
      </c>
      <c r="F374" s="240" t="s">
        <v>417</v>
      </c>
      <c r="G374" s="237"/>
      <c r="H374" s="239" t="s">
        <v>1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6" t="s">
        <v>151</v>
      </c>
      <c r="AU374" s="246" t="s">
        <v>89</v>
      </c>
      <c r="AV374" s="13" t="s">
        <v>87</v>
      </c>
      <c r="AW374" s="13" t="s">
        <v>36</v>
      </c>
      <c r="AX374" s="13" t="s">
        <v>79</v>
      </c>
      <c r="AY374" s="246" t="s">
        <v>140</v>
      </c>
    </row>
    <row r="375" s="14" customFormat="1">
      <c r="A375" s="14"/>
      <c r="B375" s="247"/>
      <c r="C375" s="248"/>
      <c r="D375" s="238" t="s">
        <v>151</v>
      </c>
      <c r="E375" s="249" t="s">
        <v>1</v>
      </c>
      <c r="F375" s="250" t="s">
        <v>956</v>
      </c>
      <c r="G375" s="248"/>
      <c r="H375" s="251">
        <v>90.024000000000001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7" t="s">
        <v>151</v>
      </c>
      <c r="AU375" s="257" t="s">
        <v>89</v>
      </c>
      <c r="AV375" s="14" t="s">
        <v>89</v>
      </c>
      <c r="AW375" s="14" t="s">
        <v>36</v>
      </c>
      <c r="AX375" s="14" t="s">
        <v>79</v>
      </c>
      <c r="AY375" s="257" t="s">
        <v>140</v>
      </c>
    </row>
    <row r="376" s="13" customFormat="1">
      <c r="A376" s="13"/>
      <c r="B376" s="236"/>
      <c r="C376" s="237"/>
      <c r="D376" s="238" t="s">
        <v>151</v>
      </c>
      <c r="E376" s="239" t="s">
        <v>1</v>
      </c>
      <c r="F376" s="240" t="s">
        <v>912</v>
      </c>
      <c r="G376" s="237"/>
      <c r="H376" s="239" t="s">
        <v>1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151</v>
      </c>
      <c r="AU376" s="246" t="s">
        <v>89</v>
      </c>
      <c r="AV376" s="13" t="s">
        <v>87</v>
      </c>
      <c r="AW376" s="13" t="s">
        <v>36</v>
      </c>
      <c r="AX376" s="13" t="s">
        <v>79</v>
      </c>
      <c r="AY376" s="246" t="s">
        <v>140</v>
      </c>
    </row>
    <row r="377" s="14" customFormat="1">
      <c r="A377" s="14"/>
      <c r="B377" s="247"/>
      <c r="C377" s="248"/>
      <c r="D377" s="238" t="s">
        <v>151</v>
      </c>
      <c r="E377" s="249" t="s">
        <v>1</v>
      </c>
      <c r="F377" s="250" t="s">
        <v>957</v>
      </c>
      <c r="G377" s="248"/>
      <c r="H377" s="251">
        <v>42.240000000000002</v>
      </c>
      <c r="I377" s="252"/>
      <c r="J377" s="248"/>
      <c r="K377" s="248"/>
      <c r="L377" s="253"/>
      <c r="M377" s="254"/>
      <c r="N377" s="255"/>
      <c r="O377" s="255"/>
      <c r="P377" s="255"/>
      <c r="Q377" s="255"/>
      <c r="R377" s="255"/>
      <c r="S377" s="255"/>
      <c r="T377" s="25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7" t="s">
        <v>151</v>
      </c>
      <c r="AU377" s="257" t="s">
        <v>89</v>
      </c>
      <c r="AV377" s="14" t="s">
        <v>89</v>
      </c>
      <c r="AW377" s="14" t="s">
        <v>36</v>
      </c>
      <c r="AX377" s="14" t="s">
        <v>79</v>
      </c>
      <c r="AY377" s="257" t="s">
        <v>140</v>
      </c>
    </row>
    <row r="378" s="15" customFormat="1">
      <c r="A378" s="15"/>
      <c r="B378" s="258"/>
      <c r="C378" s="259"/>
      <c r="D378" s="238" t="s">
        <v>151</v>
      </c>
      <c r="E378" s="260" t="s">
        <v>1</v>
      </c>
      <c r="F378" s="261" t="s">
        <v>155</v>
      </c>
      <c r="G378" s="259"/>
      <c r="H378" s="262">
        <v>132.26400000000001</v>
      </c>
      <c r="I378" s="263"/>
      <c r="J378" s="259"/>
      <c r="K378" s="259"/>
      <c r="L378" s="264"/>
      <c r="M378" s="265"/>
      <c r="N378" s="266"/>
      <c r="O378" s="266"/>
      <c r="P378" s="266"/>
      <c r="Q378" s="266"/>
      <c r="R378" s="266"/>
      <c r="S378" s="266"/>
      <c r="T378" s="26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8" t="s">
        <v>151</v>
      </c>
      <c r="AU378" s="268" t="s">
        <v>89</v>
      </c>
      <c r="AV378" s="15" t="s">
        <v>147</v>
      </c>
      <c r="AW378" s="15" t="s">
        <v>36</v>
      </c>
      <c r="AX378" s="15" t="s">
        <v>87</v>
      </c>
      <c r="AY378" s="268" t="s">
        <v>140</v>
      </c>
    </row>
    <row r="379" s="2" customFormat="1" ht="24.15" customHeight="1">
      <c r="A379" s="38"/>
      <c r="B379" s="39"/>
      <c r="C379" s="218" t="s">
        <v>458</v>
      </c>
      <c r="D379" s="218" t="s">
        <v>142</v>
      </c>
      <c r="E379" s="219" t="s">
        <v>432</v>
      </c>
      <c r="F379" s="220" t="s">
        <v>433</v>
      </c>
      <c r="G379" s="221" t="s">
        <v>434</v>
      </c>
      <c r="H379" s="222">
        <v>11</v>
      </c>
      <c r="I379" s="223"/>
      <c r="J379" s="224">
        <f>ROUND(I379*H379,2)</f>
        <v>0</v>
      </c>
      <c r="K379" s="220" t="s">
        <v>1</v>
      </c>
      <c r="L379" s="44"/>
      <c r="M379" s="225" t="s">
        <v>1</v>
      </c>
      <c r="N379" s="226" t="s">
        <v>44</v>
      </c>
      <c r="O379" s="91"/>
      <c r="P379" s="227">
        <f>O379*H379</f>
        <v>0</v>
      </c>
      <c r="Q379" s="227">
        <v>0</v>
      </c>
      <c r="R379" s="227">
        <f>Q379*H379</f>
        <v>0</v>
      </c>
      <c r="S379" s="227">
        <v>0</v>
      </c>
      <c r="T379" s="228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9" t="s">
        <v>147</v>
      </c>
      <c r="AT379" s="229" t="s">
        <v>142</v>
      </c>
      <c r="AU379" s="229" t="s">
        <v>89</v>
      </c>
      <c r="AY379" s="17" t="s">
        <v>140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17" t="s">
        <v>87</v>
      </c>
      <c r="BK379" s="230">
        <f>ROUND(I379*H379,2)</f>
        <v>0</v>
      </c>
      <c r="BL379" s="17" t="s">
        <v>147</v>
      </c>
      <c r="BM379" s="229" t="s">
        <v>958</v>
      </c>
    </row>
    <row r="380" s="14" customFormat="1">
      <c r="A380" s="14"/>
      <c r="B380" s="247"/>
      <c r="C380" s="248"/>
      <c r="D380" s="238" t="s">
        <v>151</v>
      </c>
      <c r="E380" s="249" t="s">
        <v>1</v>
      </c>
      <c r="F380" s="250" t="s">
        <v>690</v>
      </c>
      <c r="G380" s="248"/>
      <c r="H380" s="251">
        <v>8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7" t="s">
        <v>151</v>
      </c>
      <c r="AU380" s="257" t="s">
        <v>89</v>
      </c>
      <c r="AV380" s="14" t="s">
        <v>89</v>
      </c>
      <c r="AW380" s="14" t="s">
        <v>36</v>
      </c>
      <c r="AX380" s="14" t="s">
        <v>79</v>
      </c>
      <c r="AY380" s="257" t="s">
        <v>140</v>
      </c>
    </row>
    <row r="381" s="14" customFormat="1">
      <c r="A381" s="14"/>
      <c r="B381" s="247"/>
      <c r="C381" s="248"/>
      <c r="D381" s="238" t="s">
        <v>151</v>
      </c>
      <c r="E381" s="249" t="s">
        <v>1</v>
      </c>
      <c r="F381" s="250" t="s">
        <v>437</v>
      </c>
      <c r="G381" s="248"/>
      <c r="H381" s="251">
        <v>3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7" t="s">
        <v>151</v>
      </c>
      <c r="AU381" s="257" t="s">
        <v>89</v>
      </c>
      <c r="AV381" s="14" t="s">
        <v>89</v>
      </c>
      <c r="AW381" s="14" t="s">
        <v>36</v>
      </c>
      <c r="AX381" s="14" t="s">
        <v>79</v>
      </c>
      <c r="AY381" s="257" t="s">
        <v>140</v>
      </c>
    </row>
    <row r="382" s="15" customFormat="1">
      <c r="A382" s="15"/>
      <c r="B382" s="258"/>
      <c r="C382" s="259"/>
      <c r="D382" s="238" t="s">
        <v>151</v>
      </c>
      <c r="E382" s="260" t="s">
        <v>1</v>
      </c>
      <c r="F382" s="261" t="s">
        <v>155</v>
      </c>
      <c r="G382" s="259"/>
      <c r="H382" s="262">
        <v>11</v>
      </c>
      <c r="I382" s="263"/>
      <c r="J382" s="259"/>
      <c r="K382" s="259"/>
      <c r="L382" s="264"/>
      <c r="M382" s="265"/>
      <c r="N382" s="266"/>
      <c r="O382" s="266"/>
      <c r="P382" s="266"/>
      <c r="Q382" s="266"/>
      <c r="R382" s="266"/>
      <c r="S382" s="266"/>
      <c r="T382" s="26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8" t="s">
        <v>151</v>
      </c>
      <c r="AU382" s="268" t="s">
        <v>89</v>
      </c>
      <c r="AV382" s="15" t="s">
        <v>147</v>
      </c>
      <c r="AW382" s="15" t="s">
        <v>36</v>
      </c>
      <c r="AX382" s="15" t="s">
        <v>87</v>
      </c>
      <c r="AY382" s="268" t="s">
        <v>140</v>
      </c>
    </row>
    <row r="383" s="13" customFormat="1">
      <c r="A383" s="13"/>
      <c r="B383" s="236"/>
      <c r="C383" s="237"/>
      <c r="D383" s="238" t="s">
        <v>151</v>
      </c>
      <c r="E383" s="239" t="s">
        <v>1</v>
      </c>
      <c r="F383" s="240" t="s">
        <v>438</v>
      </c>
      <c r="G383" s="237"/>
      <c r="H383" s="239" t="s">
        <v>1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151</v>
      </c>
      <c r="AU383" s="246" t="s">
        <v>89</v>
      </c>
      <c r="AV383" s="13" t="s">
        <v>87</v>
      </c>
      <c r="AW383" s="13" t="s">
        <v>36</v>
      </c>
      <c r="AX383" s="13" t="s">
        <v>79</v>
      </c>
      <c r="AY383" s="246" t="s">
        <v>140</v>
      </c>
    </row>
    <row r="384" s="12" customFormat="1" ht="22.8" customHeight="1">
      <c r="A384" s="12"/>
      <c r="B384" s="202"/>
      <c r="C384" s="203"/>
      <c r="D384" s="204" t="s">
        <v>78</v>
      </c>
      <c r="E384" s="216" t="s">
        <v>463</v>
      </c>
      <c r="F384" s="216" t="s">
        <v>464</v>
      </c>
      <c r="G384" s="203"/>
      <c r="H384" s="203"/>
      <c r="I384" s="206"/>
      <c r="J384" s="217">
        <f>BK384</f>
        <v>0</v>
      </c>
      <c r="K384" s="203"/>
      <c r="L384" s="208"/>
      <c r="M384" s="209"/>
      <c r="N384" s="210"/>
      <c r="O384" s="210"/>
      <c r="P384" s="211">
        <f>SUM(P385:P386)</f>
        <v>0</v>
      </c>
      <c r="Q384" s="210"/>
      <c r="R384" s="211">
        <f>SUM(R385:R386)</f>
        <v>0</v>
      </c>
      <c r="S384" s="210"/>
      <c r="T384" s="212">
        <f>SUM(T385:T386)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3" t="s">
        <v>87</v>
      </c>
      <c r="AT384" s="214" t="s">
        <v>78</v>
      </c>
      <c r="AU384" s="214" t="s">
        <v>87</v>
      </c>
      <c r="AY384" s="213" t="s">
        <v>140</v>
      </c>
      <c r="BK384" s="215">
        <f>SUM(BK385:BK386)</f>
        <v>0</v>
      </c>
    </row>
    <row r="385" s="2" customFormat="1" ht="16.5" customHeight="1">
      <c r="A385" s="38"/>
      <c r="B385" s="39"/>
      <c r="C385" s="218" t="s">
        <v>465</v>
      </c>
      <c r="D385" s="218" t="s">
        <v>142</v>
      </c>
      <c r="E385" s="219" t="s">
        <v>466</v>
      </c>
      <c r="F385" s="220" t="s">
        <v>467</v>
      </c>
      <c r="G385" s="221" t="s">
        <v>242</v>
      </c>
      <c r="H385" s="222">
        <v>330.10000000000002</v>
      </c>
      <c r="I385" s="223"/>
      <c r="J385" s="224">
        <f>ROUND(I385*H385,2)</f>
        <v>0</v>
      </c>
      <c r="K385" s="220" t="s">
        <v>146</v>
      </c>
      <c r="L385" s="44"/>
      <c r="M385" s="225" t="s">
        <v>1</v>
      </c>
      <c r="N385" s="226" t="s">
        <v>44</v>
      </c>
      <c r="O385" s="91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9" t="s">
        <v>147</v>
      </c>
      <c r="AT385" s="229" t="s">
        <v>142</v>
      </c>
      <c r="AU385" s="229" t="s">
        <v>89</v>
      </c>
      <c r="AY385" s="17" t="s">
        <v>140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17" t="s">
        <v>87</v>
      </c>
      <c r="BK385" s="230">
        <f>ROUND(I385*H385,2)</f>
        <v>0</v>
      </c>
      <c r="BL385" s="17" t="s">
        <v>147</v>
      </c>
      <c r="BM385" s="229" t="s">
        <v>959</v>
      </c>
    </row>
    <row r="386" s="2" customFormat="1">
      <c r="A386" s="38"/>
      <c r="B386" s="39"/>
      <c r="C386" s="40"/>
      <c r="D386" s="231" t="s">
        <v>149</v>
      </c>
      <c r="E386" s="40"/>
      <c r="F386" s="232" t="s">
        <v>469</v>
      </c>
      <c r="G386" s="40"/>
      <c r="H386" s="40"/>
      <c r="I386" s="233"/>
      <c r="J386" s="40"/>
      <c r="K386" s="40"/>
      <c r="L386" s="44"/>
      <c r="M386" s="279"/>
      <c r="N386" s="280"/>
      <c r="O386" s="281"/>
      <c r="P386" s="281"/>
      <c r="Q386" s="281"/>
      <c r="R386" s="281"/>
      <c r="S386" s="281"/>
      <c r="T386" s="28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149</v>
      </c>
      <c r="AU386" s="17" t="s">
        <v>89</v>
      </c>
    </row>
    <row r="387" s="2" customFormat="1" ht="6.96" customHeight="1">
      <c r="A387" s="38"/>
      <c r="B387" s="66"/>
      <c r="C387" s="67"/>
      <c r="D387" s="67"/>
      <c r="E387" s="67"/>
      <c r="F387" s="67"/>
      <c r="G387" s="67"/>
      <c r="H387" s="67"/>
      <c r="I387" s="67"/>
      <c r="J387" s="67"/>
      <c r="K387" s="67"/>
      <c r="L387" s="44"/>
      <c r="M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</row>
  </sheetData>
  <sheetProtection sheet="1" autoFilter="0" formatColumns="0" formatRows="0" objects="1" scenarios="1" spinCount="100000" saltValue="BFlhf3zx4S0duvH4kbB/krFH3Q9bMXcoCol+AiCdbTWfG4BLASOUSu4ooJUK6H8ssPMpkt+IvOTleszbPbz0Kg==" hashValue="8N5vqAly5er8e/T2u+nBRSaiqKrMlSDTHGmsvZZPthl03JMm1R+Cw2u4J/VNqoppNmKkfbkdtKmuBGMYpJ3yjA==" algorithmName="SHA-512" password="CC35"/>
  <autoFilter ref="C123:K38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1_01/121151123"/>
    <hyperlink ref="F132" r:id="rId2" display="https://podminky.urs.cz/item/CS_URS_2021_01/121151125"/>
    <hyperlink ref="F141" r:id="rId3" display="https://podminky.urs.cz/item/CS_URS_2021_01/124253101"/>
    <hyperlink ref="F150" r:id="rId4" display="https://podminky.urs.cz/item/CS_URS_2021_01/162251102"/>
    <hyperlink ref="F154" r:id="rId5" display="https://podminky.urs.cz/item/CS_URS_2021_01/162351103"/>
    <hyperlink ref="F160" r:id="rId6" display="https://podminky.urs.cz/item/CS_URS_2021_01/167151111"/>
    <hyperlink ref="F169" r:id="rId7" display="https://podminky.urs.cz/item/CS_URS_2021_01/162751117"/>
    <hyperlink ref="F175" r:id="rId8" display="https://podminky.urs.cz/item/CS_URS_2021_01/171151103"/>
    <hyperlink ref="F182" r:id="rId9" display="https://podminky.urs.cz/item/CS_URS_2021_01/174151101"/>
    <hyperlink ref="F195" r:id="rId10" display="https://podminky.urs.cz/item/CS_URS_2021_01/181351115"/>
    <hyperlink ref="F205" r:id="rId11" display="https://podminky.urs.cz/item/CS_URS_2021_01/181451121"/>
    <hyperlink ref="F214" r:id="rId12" display="https://podminky.urs.cz/item/CS_URS_2021_01/181451122"/>
    <hyperlink ref="F221" r:id="rId13" display="https://podminky.urs.cz/item/CS_URS_2021_01/181951111"/>
    <hyperlink ref="F229" r:id="rId14" display="https://podminky.urs.cz/item/CS_URS_2021_01/181951112"/>
    <hyperlink ref="F240" r:id="rId15" display="https://podminky.urs.cz/item/CS_URS_2021_01/182151111"/>
    <hyperlink ref="F248" r:id="rId16" display="https://podminky.urs.cz/item/CS_URS_2021_01/182251101"/>
    <hyperlink ref="F255" r:id="rId17" display="https://podminky.urs.cz/item/CS_URS_2021_01/182351135"/>
    <hyperlink ref="F264" r:id="rId18" display="https://podminky.urs.cz/item/CS_URS_2021_01/183403152"/>
    <hyperlink ref="F268" r:id="rId19" display="https://podminky.urs.cz/item/CS_URS_2021_01/274322511"/>
    <hyperlink ref="F276" r:id="rId20" display="https://podminky.urs.cz/item/CS_URS_2021_01/321213345"/>
    <hyperlink ref="F282" r:id="rId21" display="https://podminky.urs.cz/item/CS_URS_2021_01/321351010"/>
    <hyperlink ref="F289" r:id="rId22" display="https://podminky.urs.cz/item/CS_URS_2021_01/321352010"/>
    <hyperlink ref="F296" r:id="rId23" display="https://podminky.urs.cz/item/CS_URS_2021_01/321366111"/>
    <hyperlink ref="F300" r:id="rId24" display="https://podminky.urs.cz/item/CS_URS_2021_01/321368211"/>
    <hyperlink ref="F310" r:id="rId25" display="https://podminky.urs.cz/item/CS_URS_2021_01/451315117"/>
    <hyperlink ref="F314" r:id="rId26" display="https://podminky.urs.cz/item/CS_URS_2021_01/451316113"/>
    <hyperlink ref="F318" r:id="rId27" display="https://podminky.urs.cz/item/CS_URS_2021_01/451571223"/>
    <hyperlink ref="F322" r:id="rId28" display="https://podminky.urs.cz/item/CS_URS_2021_01/452921111"/>
    <hyperlink ref="F327" r:id="rId29" display="https://podminky.urs.cz/item/CS_URS_2021_01/461211711"/>
    <hyperlink ref="F332" r:id="rId30" display="https://podminky.urs.cz/item/CS_URS_2021_01/462512270"/>
    <hyperlink ref="F340" r:id="rId31" display="https://podminky.urs.cz/item/CS_URS_2021_01/463211151"/>
    <hyperlink ref="F345" r:id="rId32" display="https://podminky.urs.cz/item/CS_URS_2021_01/465513127"/>
    <hyperlink ref="F350" r:id="rId33" display="https://podminky.urs.cz/item/CS_URS_2021_01/564861111"/>
    <hyperlink ref="F355" r:id="rId34" display="https://podminky.urs.cz/item/CS_URS_2021_01/812422121"/>
    <hyperlink ref="F368" r:id="rId35" display="https://podminky.urs.cz/item/CS_URS_2021_01/919535556"/>
    <hyperlink ref="F372" r:id="rId36" display="https://podminky.urs.cz/item/CS_URS_2021_01/919726123"/>
    <hyperlink ref="F386" r:id="rId37" display="https://podminky.urs.cz/item/CS_URS_2021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108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Revitalizace Rudoltičky a přítoků aktualizace 02/2023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960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25. 10. 2023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ROUND((SUM(BE122:BE283)),  2)</f>
        <v>0</v>
      </c>
      <c r="G33" s="38"/>
      <c r="H33" s="38"/>
      <c r="I33" s="155">
        <v>0.20999999999999999</v>
      </c>
      <c r="J33" s="154">
        <f>ROUND(((SUM(BE122:BE283))*I33),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ROUND((SUM(BF122:BF283)),  2)</f>
        <v>0</v>
      </c>
      <c r="G34" s="38"/>
      <c r="H34" s="38"/>
      <c r="I34" s="155">
        <v>0.14999999999999999</v>
      </c>
      <c r="J34" s="154">
        <f>ROUND(((SUM(BF122:BF283))*I34),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ROUND((SUM(BG122:BG283)),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ROUND((SUM(BH122:BH283)),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ROUND((SUM(BI122:BI283)),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Revitalizace Rudoltičky a přítoků aktualizace 02/2023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05 - Pravostranný přítok 2, ř.km 0,00-0,50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Ostrov u Lanškrouna</v>
      </c>
      <c r="G89" s="40"/>
      <c r="H89" s="40"/>
      <c r="I89" s="32" t="s">
        <v>22</v>
      </c>
      <c r="J89" s="79" t="str">
        <f>IF(J12="","",J12)</f>
        <v>25. 10. 2023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Ostrov</v>
      </c>
      <c r="G91" s="40"/>
      <c r="H91" s="40"/>
      <c r="I91" s="32" t="s">
        <v>32</v>
      </c>
      <c r="J91" s="36" t="str">
        <f>E21</f>
        <v>Envicons,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Envicons,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114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79"/>
      <c r="C97" s="180"/>
      <c r="D97" s="181" t="s">
        <v>116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117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120</v>
      </c>
      <c r="E99" s="188"/>
      <c r="F99" s="188"/>
      <c r="G99" s="188"/>
      <c r="H99" s="188"/>
      <c r="I99" s="188"/>
      <c r="J99" s="189">
        <f>J247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121</v>
      </c>
      <c r="E100" s="188"/>
      <c r="F100" s="188"/>
      <c r="G100" s="188"/>
      <c r="H100" s="188"/>
      <c r="I100" s="188"/>
      <c r="J100" s="189">
        <f>J262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122</v>
      </c>
      <c r="E101" s="188"/>
      <c r="F101" s="188"/>
      <c r="G101" s="188"/>
      <c r="H101" s="188"/>
      <c r="I101" s="188"/>
      <c r="J101" s="189">
        <f>J269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124</v>
      </c>
      <c r="E102" s="188"/>
      <c r="F102" s="188"/>
      <c r="G102" s="188"/>
      <c r="H102" s="188"/>
      <c r="I102" s="188"/>
      <c r="J102" s="189">
        <f>J281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Revitalizace Rudoltičky a přítoků aktualizace 02/2023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05 - Pravostranný přítok 2, ř.km 0,00-0,50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Ostrov u Lanškrouna</v>
      </c>
      <c r="G116" s="40"/>
      <c r="H116" s="40"/>
      <c r="I116" s="32" t="s">
        <v>22</v>
      </c>
      <c r="J116" s="79" t="str">
        <f>IF(J12="","",J12)</f>
        <v>25. 10. 2023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Obec Ostrov</v>
      </c>
      <c r="G118" s="40"/>
      <c r="H118" s="40"/>
      <c r="I118" s="32" t="s">
        <v>32</v>
      </c>
      <c r="J118" s="36" t="str">
        <f>E21</f>
        <v>Envicons,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40"/>
      <c r="E119" s="40"/>
      <c r="F119" s="27" t="str">
        <f>IF(E18="","",E18)</f>
        <v>Vyplň údaj</v>
      </c>
      <c r="G119" s="40"/>
      <c r="H119" s="40"/>
      <c r="I119" s="32" t="s">
        <v>37</v>
      </c>
      <c r="J119" s="36" t="str">
        <f>E24</f>
        <v>Envicons,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126</v>
      </c>
      <c r="D121" s="194" t="s">
        <v>64</v>
      </c>
      <c r="E121" s="194" t="s">
        <v>60</v>
      </c>
      <c r="F121" s="194" t="s">
        <v>61</v>
      </c>
      <c r="G121" s="194" t="s">
        <v>127</v>
      </c>
      <c r="H121" s="194" t="s">
        <v>128</v>
      </c>
      <c r="I121" s="194" t="s">
        <v>129</v>
      </c>
      <c r="J121" s="194" t="s">
        <v>113</v>
      </c>
      <c r="K121" s="195" t="s">
        <v>130</v>
      </c>
      <c r="L121" s="196"/>
      <c r="M121" s="100" t="s">
        <v>1</v>
      </c>
      <c r="N121" s="101" t="s">
        <v>43</v>
      </c>
      <c r="O121" s="101" t="s">
        <v>131</v>
      </c>
      <c r="P121" s="101" t="s">
        <v>132</v>
      </c>
      <c r="Q121" s="101" t="s">
        <v>133</v>
      </c>
      <c r="R121" s="101" t="s">
        <v>134</v>
      </c>
      <c r="S121" s="101" t="s">
        <v>135</v>
      </c>
      <c r="T121" s="102" t="s">
        <v>136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137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</f>
        <v>0</v>
      </c>
      <c r="Q122" s="104"/>
      <c r="R122" s="199">
        <f>R123</f>
        <v>148.35307662</v>
      </c>
      <c r="S122" s="104"/>
      <c r="T122" s="200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78</v>
      </c>
      <c r="AU122" s="17" t="s">
        <v>115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78</v>
      </c>
      <c r="E123" s="205" t="s">
        <v>138</v>
      </c>
      <c r="F123" s="205" t="s">
        <v>139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P124+P247+P262+P269+P281</f>
        <v>0</v>
      </c>
      <c r="Q123" s="210"/>
      <c r="R123" s="211">
        <f>R124+R247+R262+R269+R281</f>
        <v>148.35307662</v>
      </c>
      <c r="S123" s="210"/>
      <c r="T123" s="212">
        <f>T124+T247+T262+T269+T281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87</v>
      </c>
      <c r="AT123" s="214" t="s">
        <v>78</v>
      </c>
      <c r="AU123" s="214" t="s">
        <v>79</v>
      </c>
      <c r="AY123" s="213" t="s">
        <v>140</v>
      </c>
      <c r="BK123" s="215">
        <f>BK124+BK247+BK262+BK269+BK281</f>
        <v>0</v>
      </c>
    </row>
    <row r="124" s="12" customFormat="1" ht="22.8" customHeight="1">
      <c r="A124" s="12"/>
      <c r="B124" s="202"/>
      <c r="C124" s="203"/>
      <c r="D124" s="204" t="s">
        <v>78</v>
      </c>
      <c r="E124" s="216" t="s">
        <v>87</v>
      </c>
      <c r="F124" s="216" t="s">
        <v>141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SUM(P125:P246)</f>
        <v>0</v>
      </c>
      <c r="Q124" s="210"/>
      <c r="R124" s="211">
        <f>SUM(R125:R246)</f>
        <v>44.497079999999997</v>
      </c>
      <c r="S124" s="210"/>
      <c r="T124" s="212">
        <f>SUM(T125:T246)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87</v>
      </c>
      <c r="AT124" s="214" t="s">
        <v>78</v>
      </c>
      <c r="AU124" s="214" t="s">
        <v>87</v>
      </c>
      <c r="AY124" s="213" t="s">
        <v>140</v>
      </c>
      <c r="BK124" s="215">
        <f>SUM(BK125:BK246)</f>
        <v>0</v>
      </c>
    </row>
    <row r="125" s="2" customFormat="1" ht="24.15" customHeight="1">
      <c r="A125" s="38"/>
      <c r="B125" s="39"/>
      <c r="C125" s="218" t="s">
        <v>87</v>
      </c>
      <c r="D125" s="218" t="s">
        <v>142</v>
      </c>
      <c r="E125" s="219" t="s">
        <v>156</v>
      </c>
      <c r="F125" s="220" t="s">
        <v>157</v>
      </c>
      <c r="G125" s="221" t="s">
        <v>158</v>
      </c>
      <c r="H125" s="222">
        <v>533</v>
      </c>
      <c r="I125" s="223"/>
      <c r="J125" s="224">
        <f>ROUND(I125*H125,2)</f>
        <v>0</v>
      </c>
      <c r="K125" s="220" t="s">
        <v>146</v>
      </c>
      <c r="L125" s="44"/>
      <c r="M125" s="225" t="s">
        <v>1</v>
      </c>
      <c r="N125" s="226" t="s">
        <v>44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147</v>
      </c>
      <c r="AT125" s="229" t="s">
        <v>142</v>
      </c>
      <c r="AU125" s="229" t="s">
        <v>89</v>
      </c>
      <c r="AY125" s="17" t="s">
        <v>140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87</v>
      </c>
      <c r="BK125" s="230">
        <f>ROUND(I125*H125,2)</f>
        <v>0</v>
      </c>
      <c r="BL125" s="17" t="s">
        <v>147</v>
      </c>
      <c r="BM125" s="229" t="s">
        <v>961</v>
      </c>
    </row>
    <row r="126" s="2" customFormat="1">
      <c r="A126" s="38"/>
      <c r="B126" s="39"/>
      <c r="C126" s="40"/>
      <c r="D126" s="231" t="s">
        <v>149</v>
      </c>
      <c r="E126" s="40"/>
      <c r="F126" s="232" t="s">
        <v>160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149</v>
      </c>
      <c r="AU126" s="17" t="s">
        <v>89</v>
      </c>
    </row>
    <row r="127" s="13" customFormat="1">
      <c r="A127" s="13"/>
      <c r="B127" s="236"/>
      <c r="C127" s="237"/>
      <c r="D127" s="238" t="s">
        <v>151</v>
      </c>
      <c r="E127" s="239" t="s">
        <v>1</v>
      </c>
      <c r="F127" s="240" t="s">
        <v>152</v>
      </c>
      <c r="G127" s="237"/>
      <c r="H127" s="239" t="s">
        <v>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151</v>
      </c>
      <c r="AU127" s="246" t="s">
        <v>89</v>
      </c>
      <c r="AV127" s="13" t="s">
        <v>87</v>
      </c>
      <c r="AW127" s="13" t="s">
        <v>36</v>
      </c>
      <c r="AX127" s="13" t="s">
        <v>79</v>
      </c>
      <c r="AY127" s="246" t="s">
        <v>140</v>
      </c>
    </row>
    <row r="128" s="14" customFormat="1">
      <c r="A128" s="14"/>
      <c r="B128" s="247"/>
      <c r="C128" s="248"/>
      <c r="D128" s="238" t="s">
        <v>151</v>
      </c>
      <c r="E128" s="249" t="s">
        <v>1</v>
      </c>
      <c r="F128" s="250" t="s">
        <v>962</v>
      </c>
      <c r="G128" s="248"/>
      <c r="H128" s="251">
        <v>533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151</v>
      </c>
      <c r="AU128" s="257" t="s">
        <v>89</v>
      </c>
      <c r="AV128" s="14" t="s">
        <v>89</v>
      </c>
      <c r="AW128" s="14" t="s">
        <v>36</v>
      </c>
      <c r="AX128" s="14" t="s">
        <v>87</v>
      </c>
      <c r="AY128" s="257" t="s">
        <v>140</v>
      </c>
    </row>
    <row r="129" s="2" customFormat="1" ht="24.15" customHeight="1">
      <c r="A129" s="38"/>
      <c r="B129" s="39"/>
      <c r="C129" s="218" t="s">
        <v>89</v>
      </c>
      <c r="D129" s="218" t="s">
        <v>142</v>
      </c>
      <c r="E129" s="219" t="s">
        <v>963</v>
      </c>
      <c r="F129" s="220" t="s">
        <v>964</v>
      </c>
      <c r="G129" s="221" t="s">
        <v>158</v>
      </c>
      <c r="H129" s="222">
        <v>3206</v>
      </c>
      <c r="I129" s="223"/>
      <c r="J129" s="224">
        <f>ROUND(I129*H129,2)</f>
        <v>0</v>
      </c>
      <c r="K129" s="220" t="s">
        <v>146</v>
      </c>
      <c r="L129" s="44"/>
      <c r="M129" s="225" t="s">
        <v>1</v>
      </c>
      <c r="N129" s="226" t="s">
        <v>44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147</v>
      </c>
      <c r="AT129" s="229" t="s">
        <v>142</v>
      </c>
      <c r="AU129" s="229" t="s">
        <v>89</v>
      </c>
      <c r="AY129" s="17" t="s">
        <v>140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87</v>
      </c>
      <c r="BK129" s="230">
        <f>ROUND(I129*H129,2)</f>
        <v>0</v>
      </c>
      <c r="BL129" s="17" t="s">
        <v>147</v>
      </c>
      <c r="BM129" s="229" t="s">
        <v>965</v>
      </c>
    </row>
    <row r="130" s="2" customFormat="1">
      <c r="A130" s="38"/>
      <c r="B130" s="39"/>
      <c r="C130" s="40"/>
      <c r="D130" s="231" t="s">
        <v>149</v>
      </c>
      <c r="E130" s="40"/>
      <c r="F130" s="232" t="s">
        <v>966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149</v>
      </c>
      <c r="AU130" s="17" t="s">
        <v>89</v>
      </c>
    </row>
    <row r="131" s="13" customFormat="1">
      <c r="A131" s="13"/>
      <c r="B131" s="236"/>
      <c r="C131" s="237"/>
      <c r="D131" s="238" t="s">
        <v>151</v>
      </c>
      <c r="E131" s="239" t="s">
        <v>1</v>
      </c>
      <c r="F131" s="240" t="s">
        <v>152</v>
      </c>
      <c r="G131" s="237"/>
      <c r="H131" s="239" t="s">
        <v>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151</v>
      </c>
      <c r="AU131" s="246" t="s">
        <v>89</v>
      </c>
      <c r="AV131" s="13" t="s">
        <v>87</v>
      </c>
      <c r="AW131" s="13" t="s">
        <v>36</v>
      </c>
      <c r="AX131" s="13" t="s">
        <v>79</v>
      </c>
      <c r="AY131" s="246" t="s">
        <v>140</v>
      </c>
    </row>
    <row r="132" s="14" customFormat="1">
      <c r="A132" s="14"/>
      <c r="B132" s="247"/>
      <c r="C132" s="248"/>
      <c r="D132" s="238" t="s">
        <v>151</v>
      </c>
      <c r="E132" s="249" t="s">
        <v>1</v>
      </c>
      <c r="F132" s="250" t="s">
        <v>967</v>
      </c>
      <c r="G132" s="248"/>
      <c r="H132" s="251">
        <v>1920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151</v>
      </c>
      <c r="AU132" s="257" t="s">
        <v>89</v>
      </c>
      <c r="AV132" s="14" t="s">
        <v>89</v>
      </c>
      <c r="AW132" s="14" t="s">
        <v>36</v>
      </c>
      <c r="AX132" s="14" t="s">
        <v>79</v>
      </c>
      <c r="AY132" s="257" t="s">
        <v>140</v>
      </c>
    </row>
    <row r="133" s="14" customFormat="1">
      <c r="A133" s="14"/>
      <c r="B133" s="247"/>
      <c r="C133" s="248"/>
      <c r="D133" s="238" t="s">
        <v>151</v>
      </c>
      <c r="E133" s="249" t="s">
        <v>1</v>
      </c>
      <c r="F133" s="250" t="s">
        <v>968</v>
      </c>
      <c r="G133" s="248"/>
      <c r="H133" s="251">
        <v>910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151</v>
      </c>
      <c r="AU133" s="257" t="s">
        <v>89</v>
      </c>
      <c r="AV133" s="14" t="s">
        <v>89</v>
      </c>
      <c r="AW133" s="14" t="s">
        <v>36</v>
      </c>
      <c r="AX133" s="14" t="s">
        <v>79</v>
      </c>
      <c r="AY133" s="257" t="s">
        <v>140</v>
      </c>
    </row>
    <row r="134" s="14" customFormat="1">
      <c r="A134" s="14"/>
      <c r="B134" s="247"/>
      <c r="C134" s="248"/>
      <c r="D134" s="238" t="s">
        <v>151</v>
      </c>
      <c r="E134" s="249" t="s">
        <v>1</v>
      </c>
      <c r="F134" s="250" t="s">
        <v>969</v>
      </c>
      <c r="G134" s="248"/>
      <c r="H134" s="251">
        <v>376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151</v>
      </c>
      <c r="AU134" s="257" t="s">
        <v>89</v>
      </c>
      <c r="AV134" s="14" t="s">
        <v>89</v>
      </c>
      <c r="AW134" s="14" t="s">
        <v>36</v>
      </c>
      <c r="AX134" s="14" t="s">
        <v>79</v>
      </c>
      <c r="AY134" s="257" t="s">
        <v>140</v>
      </c>
    </row>
    <row r="135" s="15" customFormat="1">
      <c r="A135" s="15"/>
      <c r="B135" s="258"/>
      <c r="C135" s="259"/>
      <c r="D135" s="238" t="s">
        <v>151</v>
      </c>
      <c r="E135" s="260" t="s">
        <v>1</v>
      </c>
      <c r="F135" s="261" t="s">
        <v>155</v>
      </c>
      <c r="G135" s="259"/>
      <c r="H135" s="262">
        <v>3206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8" t="s">
        <v>151</v>
      </c>
      <c r="AU135" s="268" t="s">
        <v>89</v>
      </c>
      <c r="AV135" s="15" t="s">
        <v>147</v>
      </c>
      <c r="AW135" s="15" t="s">
        <v>36</v>
      </c>
      <c r="AX135" s="15" t="s">
        <v>87</v>
      </c>
      <c r="AY135" s="268" t="s">
        <v>140</v>
      </c>
    </row>
    <row r="136" s="2" customFormat="1" ht="24.15" customHeight="1">
      <c r="A136" s="38"/>
      <c r="B136" s="39"/>
      <c r="C136" s="218" t="s">
        <v>163</v>
      </c>
      <c r="D136" s="218" t="s">
        <v>142</v>
      </c>
      <c r="E136" s="219" t="s">
        <v>164</v>
      </c>
      <c r="F136" s="220" t="s">
        <v>165</v>
      </c>
      <c r="G136" s="221" t="s">
        <v>158</v>
      </c>
      <c r="H136" s="222">
        <v>1000</v>
      </c>
      <c r="I136" s="223"/>
      <c r="J136" s="224">
        <f>ROUND(I136*H136,2)</f>
        <v>0</v>
      </c>
      <c r="K136" s="220" t="s">
        <v>146</v>
      </c>
      <c r="L136" s="44"/>
      <c r="M136" s="225" t="s">
        <v>1</v>
      </c>
      <c r="N136" s="226" t="s">
        <v>44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147</v>
      </c>
      <c r="AT136" s="229" t="s">
        <v>142</v>
      </c>
      <c r="AU136" s="229" t="s">
        <v>89</v>
      </c>
      <c r="AY136" s="17" t="s">
        <v>140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87</v>
      </c>
      <c r="BK136" s="230">
        <f>ROUND(I136*H136,2)</f>
        <v>0</v>
      </c>
      <c r="BL136" s="17" t="s">
        <v>147</v>
      </c>
      <c r="BM136" s="229" t="s">
        <v>970</v>
      </c>
    </row>
    <row r="137" s="2" customFormat="1">
      <c r="A137" s="38"/>
      <c r="B137" s="39"/>
      <c r="C137" s="40"/>
      <c r="D137" s="231" t="s">
        <v>149</v>
      </c>
      <c r="E137" s="40"/>
      <c r="F137" s="232" t="s">
        <v>167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149</v>
      </c>
      <c r="AU137" s="17" t="s">
        <v>89</v>
      </c>
    </row>
    <row r="138" s="13" customFormat="1">
      <c r="A138" s="13"/>
      <c r="B138" s="236"/>
      <c r="C138" s="237"/>
      <c r="D138" s="238" t="s">
        <v>151</v>
      </c>
      <c r="E138" s="239" t="s">
        <v>1</v>
      </c>
      <c r="F138" s="240" t="s">
        <v>152</v>
      </c>
      <c r="G138" s="237"/>
      <c r="H138" s="239" t="s">
        <v>1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151</v>
      </c>
      <c r="AU138" s="246" t="s">
        <v>89</v>
      </c>
      <c r="AV138" s="13" t="s">
        <v>87</v>
      </c>
      <c r="AW138" s="13" t="s">
        <v>36</v>
      </c>
      <c r="AX138" s="13" t="s">
        <v>79</v>
      </c>
      <c r="AY138" s="246" t="s">
        <v>140</v>
      </c>
    </row>
    <row r="139" s="14" customFormat="1">
      <c r="A139" s="14"/>
      <c r="B139" s="247"/>
      <c r="C139" s="248"/>
      <c r="D139" s="238" t="s">
        <v>151</v>
      </c>
      <c r="E139" s="249" t="s">
        <v>1</v>
      </c>
      <c r="F139" s="250" t="s">
        <v>971</v>
      </c>
      <c r="G139" s="248"/>
      <c r="H139" s="251">
        <v>330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151</v>
      </c>
      <c r="AU139" s="257" t="s">
        <v>89</v>
      </c>
      <c r="AV139" s="14" t="s">
        <v>89</v>
      </c>
      <c r="AW139" s="14" t="s">
        <v>36</v>
      </c>
      <c r="AX139" s="14" t="s">
        <v>79</v>
      </c>
      <c r="AY139" s="257" t="s">
        <v>140</v>
      </c>
    </row>
    <row r="140" s="14" customFormat="1">
      <c r="A140" s="14"/>
      <c r="B140" s="247"/>
      <c r="C140" s="248"/>
      <c r="D140" s="238" t="s">
        <v>151</v>
      </c>
      <c r="E140" s="249" t="s">
        <v>1</v>
      </c>
      <c r="F140" s="250" t="s">
        <v>972</v>
      </c>
      <c r="G140" s="248"/>
      <c r="H140" s="251">
        <v>670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151</v>
      </c>
      <c r="AU140" s="257" t="s">
        <v>89</v>
      </c>
      <c r="AV140" s="14" t="s">
        <v>89</v>
      </c>
      <c r="AW140" s="14" t="s">
        <v>36</v>
      </c>
      <c r="AX140" s="14" t="s">
        <v>79</v>
      </c>
      <c r="AY140" s="257" t="s">
        <v>140</v>
      </c>
    </row>
    <row r="141" s="15" customFormat="1">
      <c r="A141" s="15"/>
      <c r="B141" s="258"/>
      <c r="C141" s="259"/>
      <c r="D141" s="238" t="s">
        <v>151</v>
      </c>
      <c r="E141" s="260" t="s">
        <v>1</v>
      </c>
      <c r="F141" s="261" t="s">
        <v>155</v>
      </c>
      <c r="G141" s="259"/>
      <c r="H141" s="262">
        <v>1000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151</v>
      </c>
      <c r="AU141" s="268" t="s">
        <v>89</v>
      </c>
      <c r="AV141" s="15" t="s">
        <v>147</v>
      </c>
      <c r="AW141" s="15" t="s">
        <v>36</v>
      </c>
      <c r="AX141" s="15" t="s">
        <v>87</v>
      </c>
      <c r="AY141" s="268" t="s">
        <v>140</v>
      </c>
    </row>
    <row r="142" s="2" customFormat="1" ht="33" customHeight="1">
      <c r="A142" s="38"/>
      <c r="B142" s="39"/>
      <c r="C142" s="218" t="s">
        <v>147</v>
      </c>
      <c r="D142" s="218" t="s">
        <v>142</v>
      </c>
      <c r="E142" s="219" t="s">
        <v>840</v>
      </c>
      <c r="F142" s="220" t="s">
        <v>841</v>
      </c>
      <c r="G142" s="221" t="s">
        <v>145</v>
      </c>
      <c r="H142" s="222">
        <v>736</v>
      </c>
      <c r="I142" s="223"/>
      <c r="J142" s="224">
        <f>ROUND(I142*H142,2)</f>
        <v>0</v>
      </c>
      <c r="K142" s="220" t="s">
        <v>146</v>
      </c>
      <c r="L142" s="44"/>
      <c r="M142" s="225" t="s">
        <v>1</v>
      </c>
      <c r="N142" s="226" t="s">
        <v>44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147</v>
      </c>
      <c r="AT142" s="229" t="s">
        <v>142</v>
      </c>
      <c r="AU142" s="229" t="s">
        <v>89</v>
      </c>
      <c r="AY142" s="17" t="s">
        <v>140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87</v>
      </c>
      <c r="BK142" s="230">
        <f>ROUND(I142*H142,2)</f>
        <v>0</v>
      </c>
      <c r="BL142" s="17" t="s">
        <v>147</v>
      </c>
      <c r="BM142" s="229" t="s">
        <v>973</v>
      </c>
    </row>
    <row r="143" s="2" customFormat="1">
      <c r="A143" s="38"/>
      <c r="B143" s="39"/>
      <c r="C143" s="40"/>
      <c r="D143" s="231" t="s">
        <v>149</v>
      </c>
      <c r="E143" s="40"/>
      <c r="F143" s="232" t="s">
        <v>843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149</v>
      </c>
      <c r="AU143" s="17" t="s">
        <v>89</v>
      </c>
    </row>
    <row r="144" s="13" customFormat="1">
      <c r="A144" s="13"/>
      <c r="B144" s="236"/>
      <c r="C144" s="237"/>
      <c r="D144" s="238" t="s">
        <v>151</v>
      </c>
      <c r="E144" s="239" t="s">
        <v>1</v>
      </c>
      <c r="F144" s="240" t="s">
        <v>152</v>
      </c>
      <c r="G144" s="237"/>
      <c r="H144" s="239" t="s">
        <v>1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151</v>
      </c>
      <c r="AU144" s="246" t="s">
        <v>89</v>
      </c>
      <c r="AV144" s="13" t="s">
        <v>87</v>
      </c>
      <c r="AW144" s="13" t="s">
        <v>36</v>
      </c>
      <c r="AX144" s="13" t="s">
        <v>79</v>
      </c>
      <c r="AY144" s="246" t="s">
        <v>140</v>
      </c>
    </row>
    <row r="145" s="14" customFormat="1">
      <c r="A145" s="14"/>
      <c r="B145" s="247"/>
      <c r="C145" s="248"/>
      <c r="D145" s="238" t="s">
        <v>151</v>
      </c>
      <c r="E145" s="249" t="s">
        <v>1</v>
      </c>
      <c r="F145" s="250" t="s">
        <v>974</v>
      </c>
      <c r="G145" s="248"/>
      <c r="H145" s="251">
        <v>66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151</v>
      </c>
      <c r="AU145" s="257" t="s">
        <v>89</v>
      </c>
      <c r="AV145" s="14" t="s">
        <v>89</v>
      </c>
      <c r="AW145" s="14" t="s">
        <v>36</v>
      </c>
      <c r="AX145" s="14" t="s">
        <v>79</v>
      </c>
      <c r="AY145" s="257" t="s">
        <v>140</v>
      </c>
    </row>
    <row r="146" s="14" customFormat="1">
      <c r="A146" s="14"/>
      <c r="B146" s="247"/>
      <c r="C146" s="248"/>
      <c r="D146" s="238" t="s">
        <v>151</v>
      </c>
      <c r="E146" s="249" t="s">
        <v>1</v>
      </c>
      <c r="F146" s="250" t="s">
        <v>975</v>
      </c>
      <c r="G146" s="248"/>
      <c r="H146" s="251">
        <v>670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151</v>
      </c>
      <c r="AU146" s="257" t="s">
        <v>89</v>
      </c>
      <c r="AV146" s="14" t="s">
        <v>89</v>
      </c>
      <c r="AW146" s="14" t="s">
        <v>36</v>
      </c>
      <c r="AX146" s="14" t="s">
        <v>79</v>
      </c>
      <c r="AY146" s="257" t="s">
        <v>140</v>
      </c>
    </row>
    <row r="147" s="15" customFormat="1">
      <c r="A147" s="15"/>
      <c r="B147" s="258"/>
      <c r="C147" s="259"/>
      <c r="D147" s="238" t="s">
        <v>151</v>
      </c>
      <c r="E147" s="260" t="s">
        <v>1</v>
      </c>
      <c r="F147" s="261" t="s">
        <v>155</v>
      </c>
      <c r="G147" s="259"/>
      <c r="H147" s="262">
        <v>736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151</v>
      </c>
      <c r="AU147" s="268" t="s">
        <v>89</v>
      </c>
      <c r="AV147" s="15" t="s">
        <v>147</v>
      </c>
      <c r="AW147" s="15" t="s">
        <v>36</v>
      </c>
      <c r="AX147" s="15" t="s">
        <v>87</v>
      </c>
      <c r="AY147" s="268" t="s">
        <v>140</v>
      </c>
    </row>
    <row r="148" s="2" customFormat="1" ht="24.15" customHeight="1">
      <c r="A148" s="38"/>
      <c r="B148" s="39"/>
      <c r="C148" s="218" t="s">
        <v>182</v>
      </c>
      <c r="D148" s="218" t="s">
        <v>142</v>
      </c>
      <c r="E148" s="219" t="s">
        <v>491</v>
      </c>
      <c r="F148" s="220" t="s">
        <v>492</v>
      </c>
      <c r="G148" s="221" t="s">
        <v>145</v>
      </c>
      <c r="H148" s="222">
        <v>66</v>
      </c>
      <c r="I148" s="223"/>
      <c r="J148" s="224">
        <f>ROUND(I148*H148,2)</f>
        <v>0</v>
      </c>
      <c r="K148" s="220" t="s">
        <v>146</v>
      </c>
      <c r="L148" s="44"/>
      <c r="M148" s="225" t="s">
        <v>1</v>
      </c>
      <c r="N148" s="226" t="s">
        <v>44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147</v>
      </c>
      <c r="AT148" s="229" t="s">
        <v>142</v>
      </c>
      <c r="AU148" s="229" t="s">
        <v>89</v>
      </c>
      <c r="AY148" s="17" t="s">
        <v>140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87</v>
      </c>
      <c r="BK148" s="230">
        <f>ROUND(I148*H148,2)</f>
        <v>0</v>
      </c>
      <c r="BL148" s="17" t="s">
        <v>147</v>
      </c>
      <c r="BM148" s="229" t="s">
        <v>976</v>
      </c>
    </row>
    <row r="149" s="2" customFormat="1">
      <c r="A149" s="38"/>
      <c r="B149" s="39"/>
      <c r="C149" s="40"/>
      <c r="D149" s="231" t="s">
        <v>149</v>
      </c>
      <c r="E149" s="40"/>
      <c r="F149" s="232" t="s">
        <v>494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149</v>
      </c>
      <c r="AU149" s="17" t="s">
        <v>89</v>
      </c>
    </row>
    <row r="150" s="13" customFormat="1">
      <c r="A150" s="13"/>
      <c r="B150" s="236"/>
      <c r="C150" s="237"/>
      <c r="D150" s="238" t="s">
        <v>151</v>
      </c>
      <c r="E150" s="239" t="s">
        <v>1</v>
      </c>
      <c r="F150" s="240" t="s">
        <v>152</v>
      </c>
      <c r="G150" s="237"/>
      <c r="H150" s="239" t="s">
        <v>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151</v>
      </c>
      <c r="AU150" s="246" t="s">
        <v>89</v>
      </c>
      <c r="AV150" s="13" t="s">
        <v>87</v>
      </c>
      <c r="AW150" s="13" t="s">
        <v>36</v>
      </c>
      <c r="AX150" s="13" t="s">
        <v>79</v>
      </c>
      <c r="AY150" s="246" t="s">
        <v>140</v>
      </c>
    </row>
    <row r="151" s="14" customFormat="1">
      <c r="A151" s="14"/>
      <c r="B151" s="247"/>
      <c r="C151" s="248"/>
      <c r="D151" s="238" t="s">
        <v>151</v>
      </c>
      <c r="E151" s="249" t="s">
        <v>1</v>
      </c>
      <c r="F151" s="250" t="s">
        <v>977</v>
      </c>
      <c r="G151" s="248"/>
      <c r="H151" s="251">
        <v>66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151</v>
      </c>
      <c r="AU151" s="257" t="s">
        <v>89</v>
      </c>
      <c r="AV151" s="14" t="s">
        <v>89</v>
      </c>
      <c r="AW151" s="14" t="s">
        <v>36</v>
      </c>
      <c r="AX151" s="14" t="s">
        <v>87</v>
      </c>
      <c r="AY151" s="257" t="s">
        <v>140</v>
      </c>
    </row>
    <row r="152" s="2" customFormat="1" ht="33" customHeight="1">
      <c r="A152" s="38"/>
      <c r="B152" s="39"/>
      <c r="C152" s="218" t="s">
        <v>195</v>
      </c>
      <c r="D152" s="218" t="s">
        <v>142</v>
      </c>
      <c r="E152" s="219" t="s">
        <v>196</v>
      </c>
      <c r="F152" s="220" t="s">
        <v>197</v>
      </c>
      <c r="G152" s="221" t="s">
        <v>145</v>
      </c>
      <c r="H152" s="222">
        <v>2103</v>
      </c>
      <c r="I152" s="223"/>
      <c r="J152" s="224">
        <f>ROUND(I152*H152,2)</f>
        <v>0</v>
      </c>
      <c r="K152" s="220" t="s">
        <v>146</v>
      </c>
      <c r="L152" s="44"/>
      <c r="M152" s="225" t="s">
        <v>1</v>
      </c>
      <c r="N152" s="226" t="s">
        <v>44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147</v>
      </c>
      <c r="AT152" s="229" t="s">
        <v>142</v>
      </c>
      <c r="AU152" s="229" t="s">
        <v>89</v>
      </c>
      <c r="AY152" s="17" t="s">
        <v>140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87</v>
      </c>
      <c r="BK152" s="230">
        <f>ROUND(I152*H152,2)</f>
        <v>0</v>
      </c>
      <c r="BL152" s="17" t="s">
        <v>147</v>
      </c>
      <c r="BM152" s="229" t="s">
        <v>978</v>
      </c>
    </row>
    <row r="153" s="2" customFormat="1">
      <c r="A153" s="38"/>
      <c r="B153" s="39"/>
      <c r="C153" s="40"/>
      <c r="D153" s="231" t="s">
        <v>149</v>
      </c>
      <c r="E153" s="40"/>
      <c r="F153" s="232" t="s">
        <v>199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149</v>
      </c>
      <c r="AU153" s="17" t="s">
        <v>89</v>
      </c>
    </row>
    <row r="154" s="13" customFormat="1">
      <c r="A154" s="13"/>
      <c r="B154" s="236"/>
      <c r="C154" s="237"/>
      <c r="D154" s="238" t="s">
        <v>151</v>
      </c>
      <c r="E154" s="239" t="s">
        <v>1</v>
      </c>
      <c r="F154" s="240" t="s">
        <v>152</v>
      </c>
      <c r="G154" s="237"/>
      <c r="H154" s="239" t="s">
        <v>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151</v>
      </c>
      <c r="AU154" s="246" t="s">
        <v>89</v>
      </c>
      <c r="AV154" s="13" t="s">
        <v>87</v>
      </c>
      <c r="AW154" s="13" t="s">
        <v>36</v>
      </c>
      <c r="AX154" s="13" t="s">
        <v>79</v>
      </c>
      <c r="AY154" s="246" t="s">
        <v>140</v>
      </c>
    </row>
    <row r="155" s="14" customFormat="1">
      <c r="A155" s="14"/>
      <c r="B155" s="247"/>
      <c r="C155" s="248"/>
      <c r="D155" s="238" t="s">
        <v>151</v>
      </c>
      <c r="E155" s="249" t="s">
        <v>1</v>
      </c>
      <c r="F155" s="250" t="s">
        <v>979</v>
      </c>
      <c r="G155" s="248"/>
      <c r="H155" s="251">
        <v>1433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151</v>
      </c>
      <c r="AU155" s="257" t="s">
        <v>89</v>
      </c>
      <c r="AV155" s="14" t="s">
        <v>89</v>
      </c>
      <c r="AW155" s="14" t="s">
        <v>36</v>
      </c>
      <c r="AX155" s="14" t="s">
        <v>79</v>
      </c>
      <c r="AY155" s="257" t="s">
        <v>140</v>
      </c>
    </row>
    <row r="156" s="14" customFormat="1">
      <c r="A156" s="14"/>
      <c r="B156" s="247"/>
      <c r="C156" s="248"/>
      <c r="D156" s="238" t="s">
        <v>151</v>
      </c>
      <c r="E156" s="249" t="s">
        <v>1</v>
      </c>
      <c r="F156" s="250" t="s">
        <v>980</v>
      </c>
      <c r="G156" s="248"/>
      <c r="H156" s="251">
        <v>670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151</v>
      </c>
      <c r="AU156" s="257" t="s">
        <v>89</v>
      </c>
      <c r="AV156" s="14" t="s">
        <v>89</v>
      </c>
      <c r="AW156" s="14" t="s">
        <v>36</v>
      </c>
      <c r="AX156" s="14" t="s">
        <v>79</v>
      </c>
      <c r="AY156" s="257" t="s">
        <v>140</v>
      </c>
    </row>
    <row r="157" s="15" customFormat="1">
      <c r="A157" s="15"/>
      <c r="B157" s="258"/>
      <c r="C157" s="259"/>
      <c r="D157" s="238" t="s">
        <v>151</v>
      </c>
      <c r="E157" s="260" t="s">
        <v>1</v>
      </c>
      <c r="F157" s="261" t="s">
        <v>155</v>
      </c>
      <c r="G157" s="259"/>
      <c r="H157" s="262">
        <v>2103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151</v>
      </c>
      <c r="AU157" s="268" t="s">
        <v>89</v>
      </c>
      <c r="AV157" s="15" t="s">
        <v>147</v>
      </c>
      <c r="AW157" s="15" t="s">
        <v>36</v>
      </c>
      <c r="AX157" s="15" t="s">
        <v>87</v>
      </c>
      <c r="AY157" s="268" t="s">
        <v>140</v>
      </c>
    </row>
    <row r="158" s="2" customFormat="1" ht="33" customHeight="1">
      <c r="A158" s="38"/>
      <c r="B158" s="39"/>
      <c r="C158" s="218" t="s">
        <v>201</v>
      </c>
      <c r="D158" s="218" t="s">
        <v>142</v>
      </c>
      <c r="E158" s="219" t="s">
        <v>209</v>
      </c>
      <c r="F158" s="220" t="s">
        <v>210</v>
      </c>
      <c r="G158" s="221" t="s">
        <v>145</v>
      </c>
      <c r="H158" s="222">
        <v>22.199999999999999</v>
      </c>
      <c r="I158" s="223"/>
      <c r="J158" s="224">
        <f>ROUND(I158*H158,2)</f>
        <v>0</v>
      </c>
      <c r="K158" s="220" t="s">
        <v>146</v>
      </c>
      <c r="L158" s="44"/>
      <c r="M158" s="225" t="s">
        <v>1</v>
      </c>
      <c r="N158" s="226" t="s">
        <v>44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147</v>
      </c>
      <c r="AT158" s="229" t="s">
        <v>142</v>
      </c>
      <c r="AU158" s="229" t="s">
        <v>89</v>
      </c>
      <c r="AY158" s="17" t="s">
        <v>140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87</v>
      </c>
      <c r="BK158" s="230">
        <f>ROUND(I158*H158,2)</f>
        <v>0</v>
      </c>
      <c r="BL158" s="17" t="s">
        <v>147</v>
      </c>
      <c r="BM158" s="229" t="s">
        <v>981</v>
      </c>
    </row>
    <row r="159" s="2" customFormat="1">
      <c r="A159" s="38"/>
      <c r="B159" s="39"/>
      <c r="C159" s="40"/>
      <c r="D159" s="231" t="s">
        <v>149</v>
      </c>
      <c r="E159" s="40"/>
      <c r="F159" s="232" t="s">
        <v>212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149</v>
      </c>
      <c r="AU159" s="17" t="s">
        <v>89</v>
      </c>
    </row>
    <row r="160" s="13" customFormat="1">
      <c r="A160" s="13"/>
      <c r="B160" s="236"/>
      <c r="C160" s="237"/>
      <c r="D160" s="238" t="s">
        <v>151</v>
      </c>
      <c r="E160" s="239" t="s">
        <v>1</v>
      </c>
      <c r="F160" s="240" t="s">
        <v>152</v>
      </c>
      <c r="G160" s="237"/>
      <c r="H160" s="239" t="s">
        <v>1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151</v>
      </c>
      <c r="AU160" s="246" t="s">
        <v>89</v>
      </c>
      <c r="AV160" s="13" t="s">
        <v>87</v>
      </c>
      <c r="AW160" s="13" t="s">
        <v>36</v>
      </c>
      <c r="AX160" s="13" t="s">
        <v>79</v>
      </c>
      <c r="AY160" s="246" t="s">
        <v>140</v>
      </c>
    </row>
    <row r="161" s="14" customFormat="1">
      <c r="A161" s="14"/>
      <c r="B161" s="247"/>
      <c r="C161" s="248"/>
      <c r="D161" s="238" t="s">
        <v>151</v>
      </c>
      <c r="E161" s="249" t="s">
        <v>1</v>
      </c>
      <c r="F161" s="250" t="s">
        <v>213</v>
      </c>
      <c r="G161" s="248"/>
      <c r="H161" s="251">
        <v>22.199999999999999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151</v>
      </c>
      <c r="AU161" s="257" t="s">
        <v>89</v>
      </c>
      <c r="AV161" s="14" t="s">
        <v>89</v>
      </c>
      <c r="AW161" s="14" t="s">
        <v>36</v>
      </c>
      <c r="AX161" s="14" t="s">
        <v>87</v>
      </c>
      <c r="AY161" s="257" t="s">
        <v>140</v>
      </c>
    </row>
    <row r="162" s="2" customFormat="1" ht="24.15" customHeight="1">
      <c r="A162" s="38"/>
      <c r="B162" s="39"/>
      <c r="C162" s="218" t="s">
        <v>208</v>
      </c>
      <c r="D162" s="218" t="s">
        <v>142</v>
      </c>
      <c r="E162" s="219" t="s">
        <v>215</v>
      </c>
      <c r="F162" s="220" t="s">
        <v>216</v>
      </c>
      <c r="G162" s="221" t="s">
        <v>145</v>
      </c>
      <c r="H162" s="222">
        <v>2191.1999999999998</v>
      </c>
      <c r="I162" s="223"/>
      <c r="J162" s="224">
        <f>ROUND(I162*H162,2)</f>
        <v>0</v>
      </c>
      <c r="K162" s="220" t="s">
        <v>146</v>
      </c>
      <c r="L162" s="44"/>
      <c r="M162" s="225" t="s">
        <v>1</v>
      </c>
      <c r="N162" s="226" t="s">
        <v>44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147</v>
      </c>
      <c r="AT162" s="229" t="s">
        <v>142</v>
      </c>
      <c r="AU162" s="229" t="s">
        <v>89</v>
      </c>
      <c r="AY162" s="17" t="s">
        <v>140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87</v>
      </c>
      <c r="BK162" s="230">
        <f>ROUND(I162*H162,2)</f>
        <v>0</v>
      </c>
      <c r="BL162" s="17" t="s">
        <v>147</v>
      </c>
      <c r="BM162" s="229" t="s">
        <v>982</v>
      </c>
    </row>
    <row r="163" s="2" customFormat="1">
      <c r="A163" s="38"/>
      <c r="B163" s="39"/>
      <c r="C163" s="40"/>
      <c r="D163" s="231" t="s">
        <v>149</v>
      </c>
      <c r="E163" s="40"/>
      <c r="F163" s="232" t="s">
        <v>218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149</v>
      </c>
      <c r="AU163" s="17" t="s">
        <v>89</v>
      </c>
    </row>
    <row r="164" s="13" customFormat="1">
      <c r="A164" s="13"/>
      <c r="B164" s="236"/>
      <c r="C164" s="237"/>
      <c r="D164" s="238" t="s">
        <v>151</v>
      </c>
      <c r="E164" s="239" t="s">
        <v>1</v>
      </c>
      <c r="F164" s="240" t="s">
        <v>152</v>
      </c>
      <c r="G164" s="237"/>
      <c r="H164" s="239" t="s">
        <v>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151</v>
      </c>
      <c r="AU164" s="246" t="s">
        <v>89</v>
      </c>
      <c r="AV164" s="13" t="s">
        <v>87</v>
      </c>
      <c r="AW164" s="13" t="s">
        <v>36</v>
      </c>
      <c r="AX164" s="13" t="s">
        <v>79</v>
      </c>
      <c r="AY164" s="246" t="s">
        <v>140</v>
      </c>
    </row>
    <row r="165" s="14" customFormat="1">
      <c r="A165" s="14"/>
      <c r="B165" s="247"/>
      <c r="C165" s="248"/>
      <c r="D165" s="238" t="s">
        <v>151</v>
      </c>
      <c r="E165" s="249" t="s">
        <v>1</v>
      </c>
      <c r="F165" s="250" t="s">
        <v>983</v>
      </c>
      <c r="G165" s="248"/>
      <c r="H165" s="251">
        <v>66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151</v>
      </c>
      <c r="AU165" s="257" t="s">
        <v>89</v>
      </c>
      <c r="AV165" s="14" t="s">
        <v>89</v>
      </c>
      <c r="AW165" s="14" t="s">
        <v>36</v>
      </c>
      <c r="AX165" s="14" t="s">
        <v>79</v>
      </c>
      <c r="AY165" s="257" t="s">
        <v>140</v>
      </c>
    </row>
    <row r="166" s="14" customFormat="1">
      <c r="A166" s="14"/>
      <c r="B166" s="247"/>
      <c r="C166" s="248"/>
      <c r="D166" s="238" t="s">
        <v>151</v>
      </c>
      <c r="E166" s="249" t="s">
        <v>1</v>
      </c>
      <c r="F166" s="250" t="s">
        <v>984</v>
      </c>
      <c r="G166" s="248"/>
      <c r="H166" s="251">
        <v>670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151</v>
      </c>
      <c r="AU166" s="257" t="s">
        <v>89</v>
      </c>
      <c r="AV166" s="14" t="s">
        <v>89</v>
      </c>
      <c r="AW166" s="14" t="s">
        <v>36</v>
      </c>
      <c r="AX166" s="14" t="s">
        <v>79</v>
      </c>
      <c r="AY166" s="257" t="s">
        <v>140</v>
      </c>
    </row>
    <row r="167" s="14" customFormat="1">
      <c r="A167" s="14"/>
      <c r="B167" s="247"/>
      <c r="C167" s="248"/>
      <c r="D167" s="238" t="s">
        <v>151</v>
      </c>
      <c r="E167" s="249" t="s">
        <v>1</v>
      </c>
      <c r="F167" s="250" t="s">
        <v>979</v>
      </c>
      <c r="G167" s="248"/>
      <c r="H167" s="251">
        <v>1433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151</v>
      </c>
      <c r="AU167" s="257" t="s">
        <v>89</v>
      </c>
      <c r="AV167" s="14" t="s">
        <v>89</v>
      </c>
      <c r="AW167" s="14" t="s">
        <v>36</v>
      </c>
      <c r="AX167" s="14" t="s">
        <v>79</v>
      </c>
      <c r="AY167" s="257" t="s">
        <v>140</v>
      </c>
    </row>
    <row r="168" s="14" customFormat="1">
      <c r="A168" s="14"/>
      <c r="B168" s="247"/>
      <c r="C168" s="248"/>
      <c r="D168" s="238" t="s">
        <v>151</v>
      </c>
      <c r="E168" s="249" t="s">
        <v>1</v>
      </c>
      <c r="F168" s="250" t="s">
        <v>985</v>
      </c>
      <c r="G168" s="248"/>
      <c r="H168" s="251">
        <v>22.199999999999999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151</v>
      </c>
      <c r="AU168" s="257" t="s">
        <v>89</v>
      </c>
      <c r="AV168" s="14" t="s">
        <v>89</v>
      </c>
      <c r="AW168" s="14" t="s">
        <v>36</v>
      </c>
      <c r="AX168" s="14" t="s">
        <v>79</v>
      </c>
      <c r="AY168" s="257" t="s">
        <v>140</v>
      </c>
    </row>
    <row r="169" s="15" customFormat="1">
      <c r="A169" s="15"/>
      <c r="B169" s="258"/>
      <c r="C169" s="259"/>
      <c r="D169" s="238" t="s">
        <v>151</v>
      </c>
      <c r="E169" s="260" t="s">
        <v>1</v>
      </c>
      <c r="F169" s="261" t="s">
        <v>155</v>
      </c>
      <c r="G169" s="259"/>
      <c r="H169" s="262">
        <v>2191.1999999999998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8" t="s">
        <v>151</v>
      </c>
      <c r="AU169" s="268" t="s">
        <v>89</v>
      </c>
      <c r="AV169" s="15" t="s">
        <v>147</v>
      </c>
      <c r="AW169" s="15" t="s">
        <v>36</v>
      </c>
      <c r="AX169" s="15" t="s">
        <v>87</v>
      </c>
      <c r="AY169" s="268" t="s">
        <v>140</v>
      </c>
    </row>
    <row r="170" s="2" customFormat="1" ht="24.15" customHeight="1">
      <c r="A170" s="38"/>
      <c r="B170" s="39"/>
      <c r="C170" s="218" t="s">
        <v>214</v>
      </c>
      <c r="D170" s="218" t="s">
        <v>142</v>
      </c>
      <c r="E170" s="219" t="s">
        <v>223</v>
      </c>
      <c r="F170" s="220" t="s">
        <v>224</v>
      </c>
      <c r="G170" s="221" t="s">
        <v>145</v>
      </c>
      <c r="H170" s="222">
        <v>960</v>
      </c>
      <c r="I170" s="223"/>
      <c r="J170" s="224">
        <f>ROUND(I170*H170,2)</f>
        <v>0</v>
      </c>
      <c r="K170" s="220" t="s">
        <v>146</v>
      </c>
      <c r="L170" s="44"/>
      <c r="M170" s="225" t="s">
        <v>1</v>
      </c>
      <c r="N170" s="226" t="s">
        <v>44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147</v>
      </c>
      <c r="AT170" s="229" t="s">
        <v>142</v>
      </c>
      <c r="AU170" s="229" t="s">
        <v>89</v>
      </c>
      <c r="AY170" s="17" t="s">
        <v>140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87</v>
      </c>
      <c r="BK170" s="230">
        <f>ROUND(I170*H170,2)</f>
        <v>0</v>
      </c>
      <c r="BL170" s="17" t="s">
        <v>147</v>
      </c>
      <c r="BM170" s="229" t="s">
        <v>986</v>
      </c>
    </row>
    <row r="171" s="2" customFormat="1">
      <c r="A171" s="38"/>
      <c r="B171" s="39"/>
      <c r="C171" s="40"/>
      <c r="D171" s="231" t="s">
        <v>149</v>
      </c>
      <c r="E171" s="40"/>
      <c r="F171" s="232" t="s">
        <v>226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149</v>
      </c>
      <c r="AU171" s="17" t="s">
        <v>89</v>
      </c>
    </row>
    <row r="172" s="13" customFormat="1">
      <c r="A172" s="13"/>
      <c r="B172" s="236"/>
      <c r="C172" s="237"/>
      <c r="D172" s="238" t="s">
        <v>151</v>
      </c>
      <c r="E172" s="239" t="s">
        <v>1</v>
      </c>
      <c r="F172" s="240" t="s">
        <v>152</v>
      </c>
      <c r="G172" s="237"/>
      <c r="H172" s="239" t="s">
        <v>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151</v>
      </c>
      <c r="AU172" s="246" t="s">
        <v>89</v>
      </c>
      <c r="AV172" s="13" t="s">
        <v>87</v>
      </c>
      <c r="AW172" s="13" t="s">
        <v>36</v>
      </c>
      <c r="AX172" s="13" t="s">
        <v>79</v>
      </c>
      <c r="AY172" s="246" t="s">
        <v>140</v>
      </c>
    </row>
    <row r="173" s="14" customFormat="1">
      <c r="A173" s="14"/>
      <c r="B173" s="247"/>
      <c r="C173" s="248"/>
      <c r="D173" s="238" t="s">
        <v>151</v>
      </c>
      <c r="E173" s="249" t="s">
        <v>1</v>
      </c>
      <c r="F173" s="250" t="s">
        <v>987</v>
      </c>
      <c r="G173" s="248"/>
      <c r="H173" s="251">
        <v>290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151</v>
      </c>
      <c r="AU173" s="257" t="s">
        <v>89</v>
      </c>
      <c r="AV173" s="14" t="s">
        <v>89</v>
      </c>
      <c r="AW173" s="14" t="s">
        <v>36</v>
      </c>
      <c r="AX173" s="14" t="s">
        <v>79</v>
      </c>
      <c r="AY173" s="257" t="s">
        <v>140</v>
      </c>
    </row>
    <row r="174" s="14" customFormat="1">
      <c r="A174" s="14"/>
      <c r="B174" s="247"/>
      <c r="C174" s="248"/>
      <c r="D174" s="238" t="s">
        <v>151</v>
      </c>
      <c r="E174" s="249" t="s">
        <v>1</v>
      </c>
      <c r="F174" s="250" t="s">
        <v>988</v>
      </c>
      <c r="G174" s="248"/>
      <c r="H174" s="251">
        <v>670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151</v>
      </c>
      <c r="AU174" s="257" t="s">
        <v>89</v>
      </c>
      <c r="AV174" s="14" t="s">
        <v>89</v>
      </c>
      <c r="AW174" s="14" t="s">
        <v>36</v>
      </c>
      <c r="AX174" s="14" t="s">
        <v>79</v>
      </c>
      <c r="AY174" s="257" t="s">
        <v>140</v>
      </c>
    </row>
    <row r="175" s="15" customFormat="1">
      <c r="A175" s="15"/>
      <c r="B175" s="258"/>
      <c r="C175" s="259"/>
      <c r="D175" s="238" t="s">
        <v>151</v>
      </c>
      <c r="E175" s="260" t="s">
        <v>1</v>
      </c>
      <c r="F175" s="261" t="s">
        <v>155</v>
      </c>
      <c r="G175" s="259"/>
      <c r="H175" s="262">
        <v>960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8" t="s">
        <v>151</v>
      </c>
      <c r="AU175" s="268" t="s">
        <v>89</v>
      </c>
      <c r="AV175" s="15" t="s">
        <v>147</v>
      </c>
      <c r="AW175" s="15" t="s">
        <v>36</v>
      </c>
      <c r="AX175" s="15" t="s">
        <v>87</v>
      </c>
      <c r="AY175" s="268" t="s">
        <v>140</v>
      </c>
    </row>
    <row r="176" s="2" customFormat="1" ht="24.15" customHeight="1">
      <c r="A176" s="38"/>
      <c r="B176" s="39"/>
      <c r="C176" s="218" t="s">
        <v>222</v>
      </c>
      <c r="D176" s="218" t="s">
        <v>142</v>
      </c>
      <c r="E176" s="219" t="s">
        <v>233</v>
      </c>
      <c r="F176" s="220" t="s">
        <v>234</v>
      </c>
      <c r="G176" s="221" t="s">
        <v>145</v>
      </c>
      <c r="H176" s="222">
        <v>22.199999999999999</v>
      </c>
      <c r="I176" s="223"/>
      <c r="J176" s="224">
        <f>ROUND(I176*H176,2)</f>
        <v>0</v>
      </c>
      <c r="K176" s="220" t="s">
        <v>146</v>
      </c>
      <c r="L176" s="44"/>
      <c r="M176" s="225" t="s">
        <v>1</v>
      </c>
      <c r="N176" s="226" t="s">
        <v>44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147</v>
      </c>
      <c r="AT176" s="229" t="s">
        <v>142</v>
      </c>
      <c r="AU176" s="229" t="s">
        <v>89</v>
      </c>
      <c r="AY176" s="17" t="s">
        <v>140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87</v>
      </c>
      <c r="BK176" s="230">
        <f>ROUND(I176*H176,2)</f>
        <v>0</v>
      </c>
      <c r="BL176" s="17" t="s">
        <v>147</v>
      </c>
      <c r="BM176" s="229" t="s">
        <v>989</v>
      </c>
    </row>
    <row r="177" s="2" customFormat="1">
      <c r="A177" s="38"/>
      <c r="B177" s="39"/>
      <c r="C177" s="40"/>
      <c r="D177" s="231" t="s">
        <v>149</v>
      </c>
      <c r="E177" s="40"/>
      <c r="F177" s="232" t="s">
        <v>236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149</v>
      </c>
      <c r="AU177" s="17" t="s">
        <v>89</v>
      </c>
    </row>
    <row r="178" s="13" customFormat="1">
      <c r="A178" s="13"/>
      <c r="B178" s="236"/>
      <c r="C178" s="237"/>
      <c r="D178" s="238" t="s">
        <v>151</v>
      </c>
      <c r="E178" s="239" t="s">
        <v>1</v>
      </c>
      <c r="F178" s="240" t="s">
        <v>152</v>
      </c>
      <c r="G178" s="237"/>
      <c r="H178" s="239" t="s">
        <v>1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151</v>
      </c>
      <c r="AU178" s="246" t="s">
        <v>89</v>
      </c>
      <c r="AV178" s="13" t="s">
        <v>87</v>
      </c>
      <c r="AW178" s="13" t="s">
        <v>36</v>
      </c>
      <c r="AX178" s="13" t="s">
        <v>79</v>
      </c>
      <c r="AY178" s="246" t="s">
        <v>140</v>
      </c>
    </row>
    <row r="179" s="14" customFormat="1">
      <c r="A179" s="14"/>
      <c r="B179" s="247"/>
      <c r="C179" s="248"/>
      <c r="D179" s="238" t="s">
        <v>151</v>
      </c>
      <c r="E179" s="249" t="s">
        <v>1</v>
      </c>
      <c r="F179" s="250" t="s">
        <v>990</v>
      </c>
      <c r="G179" s="248"/>
      <c r="H179" s="251">
        <v>22.199999999999999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151</v>
      </c>
      <c r="AU179" s="257" t="s">
        <v>89</v>
      </c>
      <c r="AV179" s="14" t="s">
        <v>89</v>
      </c>
      <c r="AW179" s="14" t="s">
        <v>36</v>
      </c>
      <c r="AX179" s="14" t="s">
        <v>87</v>
      </c>
      <c r="AY179" s="257" t="s">
        <v>140</v>
      </c>
    </row>
    <row r="180" s="2" customFormat="1" ht="16.5" customHeight="1">
      <c r="A180" s="38"/>
      <c r="B180" s="39"/>
      <c r="C180" s="269" t="s">
        <v>232</v>
      </c>
      <c r="D180" s="269" t="s">
        <v>239</v>
      </c>
      <c r="E180" s="270" t="s">
        <v>516</v>
      </c>
      <c r="F180" s="271" t="s">
        <v>241</v>
      </c>
      <c r="G180" s="272" t="s">
        <v>242</v>
      </c>
      <c r="H180" s="273">
        <v>44.399999999999999</v>
      </c>
      <c r="I180" s="274"/>
      <c r="J180" s="275">
        <f>ROUND(I180*H180,2)</f>
        <v>0</v>
      </c>
      <c r="K180" s="271" t="s">
        <v>146</v>
      </c>
      <c r="L180" s="276"/>
      <c r="M180" s="277" t="s">
        <v>1</v>
      </c>
      <c r="N180" s="278" t="s">
        <v>44</v>
      </c>
      <c r="O180" s="91"/>
      <c r="P180" s="227">
        <f>O180*H180</f>
        <v>0</v>
      </c>
      <c r="Q180" s="227">
        <v>1</v>
      </c>
      <c r="R180" s="227">
        <f>Q180*H180</f>
        <v>44.399999999999999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208</v>
      </c>
      <c r="AT180" s="229" t="s">
        <v>239</v>
      </c>
      <c r="AU180" s="229" t="s">
        <v>89</v>
      </c>
      <c r="AY180" s="17" t="s">
        <v>140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87</v>
      </c>
      <c r="BK180" s="230">
        <f>ROUND(I180*H180,2)</f>
        <v>0</v>
      </c>
      <c r="BL180" s="17" t="s">
        <v>147</v>
      </c>
      <c r="BM180" s="229" t="s">
        <v>991</v>
      </c>
    </row>
    <row r="181" s="14" customFormat="1">
      <c r="A181" s="14"/>
      <c r="B181" s="247"/>
      <c r="C181" s="248"/>
      <c r="D181" s="238" t="s">
        <v>151</v>
      </c>
      <c r="E181" s="248"/>
      <c r="F181" s="250" t="s">
        <v>244</v>
      </c>
      <c r="G181" s="248"/>
      <c r="H181" s="251">
        <v>44.399999999999999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151</v>
      </c>
      <c r="AU181" s="257" t="s">
        <v>89</v>
      </c>
      <c r="AV181" s="14" t="s">
        <v>89</v>
      </c>
      <c r="AW181" s="14" t="s">
        <v>4</v>
      </c>
      <c r="AX181" s="14" t="s">
        <v>87</v>
      </c>
      <c r="AY181" s="257" t="s">
        <v>140</v>
      </c>
    </row>
    <row r="182" s="2" customFormat="1" ht="33" customHeight="1">
      <c r="A182" s="38"/>
      <c r="B182" s="39"/>
      <c r="C182" s="218" t="s">
        <v>238</v>
      </c>
      <c r="D182" s="218" t="s">
        <v>142</v>
      </c>
      <c r="E182" s="219" t="s">
        <v>252</v>
      </c>
      <c r="F182" s="220" t="s">
        <v>253</v>
      </c>
      <c r="G182" s="221" t="s">
        <v>158</v>
      </c>
      <c r="H182" s="222">
        <v>4116</v>
      </c>
      <c r="I182" s="223"/>
      <c r="J182" s="224">
        <f>ROUND(I182*H182,2)</f>
        <v>0</v>
      </c>
      <c r="K182" s="220" t="s">
        <v>146</v>
      </c>
      <c r="L182" s="44"/>
      <c r="M182" s="225" t="s">
        <v>1</v>
      </c>
      <c r="N182" s="226" t="s">
        <v>44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147</v>
      </c>
      <c r="AT182" s="229" t="s">
        <v>142</v>
      </c>
      <c r="AU182" s="229" t="s">
        <v>89</v>
      </c>
      <c r="AY182" s="17" t="s">
        <v>140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87</v>
      </c>
      <c r="BK182" s="230">
        <f>ROUND(I182*H182,2)</f>
        <v>0</v>
      </c>
      <c r="BL182" s="17" t="s">
        <v>147</v>
      </c>
      <c r="BM182" s="229" t="s">
        <v>992</v>
      </c>
    </row>
    <row r="183" s="2" customFormat="1">
      <c r="A183" s="38"/>
      <c r="B183" s="39"/>
      <c r="C183" s="40"/>
      <c r="D183" s="231" t="s">
        <v>149</v>
      </c>
      <c r="E183" s="40"/>
      <c r="F183" s="232" t="s">
        <v>255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149</v>
      </c>
      <c r="AU183" s="17" t="s">
        <v>89</v>
      </c>
    </row>
    <row r="184" s="13" customFormat="1">
      <c r="A184" s="13"/>
      <c r="B184" s="236"/>
      <c r="C184" s="237"/>
      <c r="D184" s="238" t="s">
        <v>151</v>
      </c>
      <c r="E184" s="239" t="s">
        <v>1</v>
      </c>
      <c r="F184" s="240" t="s">
        <v>152</v>
      </c>
      <c r="G184" s="237"/>
      <c r="H184" s="239" t="s">
        <v>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151</v>
      </c>
      <c r="AU184" s="246" t="s">
        <v>89</v>
      </c>
      <c r="AV184" s="13" t="s">
        <v>87</v>
      </c>
      <c r="AW184" s="13" t="s">
        <v>36</v>
      </c>
      <c r="AX184" s="13" t="s">
        <v>79</v>
      </c>
      <c r="AY184" s="246" t="s">
        <v>140</v>
      </c>
    </row>
    <row r="185" s="14" customFormat="1">
      <c r="A185" s="14"/>
      <c r="B185" s="247"/>
      <c r="C185" s="248"/>
      <c r="D185" s="238" t="s">
        <v>151</v>
      </c>
      <c r="E185" s="249" t="s">
        <v>1</v>
      </c>
      <c r="F185" s="250" t="s">
        <v>993</v>
      </c>
      <c r="G185" s="248"/>
      <c r="H185" s="251">
        <v>2422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151</v>
      </c>
      <c r="AU185" s="257" t="s">
        <v>89</v>
      </c>
      <c r="AV185" s="14" t="s">
        <v>89</v>
      </c>
      <c r="AW185" s="14" t="s">
        <v>36</v>
      </c>
      <c r="AX185" s="14" t="s">
        <v>79</v>
      </c>
      <c r="AY185" s="257" t="s">
        <v>140</v>
      </c>
    </row>
    <row r="186" s="14" customFormat="1">
      <c r="A186" s="14"/>
      <c r="B186" s="247"/>
      <c r="C186" s="248"/>
      <c r="D186" s="238" t="s">
        <v>151</v>
      </c>
      <c r="E186" s="249" t="s">
        <v>1</v>
      </c>
      <c r="F186" s="250" t="s">
        <v>994</v>
      </c>
      <c r="G186" s="248"/>
      <c r="H186" s="251">
        <v>261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151</v>
      </c>
      <c r="AU186" s="257" t="s">
        <v>89</v>
      </c>
      <c r="AV186" s="14" t="s">
        <v>89</v>
      </c>
      <c r="AW186" s="14" t="s">
        <v>36</v>
      </c>
      <c r="AX186" s="14" t="s">
        <v>79</v>
      </c>
      <c r="AY186" s="257" t="s">
        <v>140</v>
      </c>
    </row>
    <row r="187" s="14" customFormat="1">
      <c r="A187" s="14"/>
      <c r="B187" s="247"/>
      <c r="C187" s="248"/>
      <c r="D187" s="238" t="s">
        <v>151</v>
      </c>
      <c r="E187" s="249" t="s">
        <v>1</v>
      </c>
      <c r="F187" s="250" t="s">
        <v>995</v>
      </c>
      <c r="G187" s="248"/>
      <c r="H187" s="251">
        <v>140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151</v>
      </c>
      <c r="AU187" s="257" t="s">
        <v>89</v>
      </c>
      <c r="AV187" s="14" t="s">
        <v>89</v>
      </c>
      <c r="AW187" s="14" t="s">
        <v>36</v>
      </c>
      <c r="AX187" s="14" t="s">
        <v>79</v>
      </c>
      <c r="AY187" s="257" t="s">
        <v>140</v>
      </c>
    </row>
    <row r="188" s="14" customFormat="1">
      <c r="A188" s="14"/>
      <c r="B188" s="247"/>
      <c r="C188" s="248"/>
      <c r="D188" s="238" t="s">
        <v>151</v>
      </c>
      <c r="E188" s="249" t="s">
        <v>1</v>
      </c>
      <c r="F188" s="250" t="s">
        <v>996</v>
      </c>
      <c r="G188" s="248"/>
      <c r="H188" s="251">
        <v>220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151</v>
      </c>
      <c r="AU188" s="257" t="s">
        <v>89</v>
      </c>
      <c r="AV188" s="14" t="s">
        <v>89</v>
      </c>
      <c r="AW188" s="14" t="s">
        <v>36</v>
      </c>
      <c r="AX188" s="14" t="s">
        <v>79</v>
      </c>
      <c r="AY188" s="257" t="s">
        <v>140</v>
      </c>
    </row>
    <row r="189" s="14" customFormat="1">
      <c r="A189" s="14"/>
      <c r="B189" s="247"/>
      <c r="C189" s="248"/>
      <c r="D189" s="238" t="s">
        <v>151</v>
      </c>
      <c r="E189" s="249" t="s">
        <v>1</v>
      </c>
      <c r="F189" s="250" t="s">
        <v>997</v>
      </c>
      <c r="G189" s="248"/>
      <c r="H189" s="251">
        <v>1073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151</v>
      </c>
      <c r="AU189" s="257" t="s">
        <v>89</v>
      </c>
      <c r="AV189" s="14" t="s">
        <v>89</v>
      </c>
      <c r="AW189" s="14" t="s">
        <v>36</v>
      </c>
      <c r="AX189" s="14" t="s">
        <v>79</v>
      </c>
      <c r="AY189" s="257" t="s">
        <v>140</v>
      </c>
    </row>
    <row r="190" s="15" customFormat="1">
      <c r="A190" s="15"/>
      <c r="B190" s="258"/>
      <c r="C190" s="259"/>
      <c r="D190" s="238" t="s">
        <v>151</v>
      </c>
      <c r="E190" s="260" t="s">
        <v>1</v>
      </c>
      <c r="F190" s="261" t="s">
        <v>155</v>
      </c>
      <c r="G190" s="259"/>
      <c r="H190" s="262">
        <v>4116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151</v>
      </c>
      <c r="AU190" s="268" t="s">
        <v>89</v>
      </c>
      <c r="AV190" s="15" t="s">
        <v>147</v>
      </c>
      <c r="AW190" s="15" t="s">
        <v>36</v>
      </c>
      <c r="AX190" s="15" t="s">
        <v>87</v>
      </c>
      <c r="AY190" s="268" t="s">
        <v>140</v>
      </c>
    </row>
    <row r="191" s="2" customFormat="1" ht="24.15" customHeight="1">
      <c r="A191" s="38"/>
      <c r="B191" s="39"/>
      <c r="C191" s="218" t="s">
        <v>245</v>
      </c>
      <c r="D191" s="218" t="s">
        <v>142</v>
      </c>
      <c r="E191" s="219" t="s">
        <v>769</v>
      </c>
      <c r="F191" s="220" t="s">
        <v>770</v>
      </c>
      <c r="G191" s="221" t="s">
        <v>158</v>
      </c>
      <c r="H191" s="222">
        <v>555</v>
      </c>
      <c r="I191" s="223"/>
      <c r="J191" s="224">
        <f>ROUND(I191*H191,2)</f>
        <v>0</v>
      </c>
      <c r="K191" s="220" t="s">
        <v>146</v>
      </c>
      <c r="L191" s="44"/>
      <c r="M191" s="225" t="s">
        <v>1</v>
      </c>
      <c r="N191" s="226" t="s">
        <v>44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147</v>
      </c>
      <c r="AT191" s="229" t="s">
        <v>142</v>
      </c>
      <c r="AU191" s="229" t="s">
        <v>89</v>
      </c>
      <c r="AY191" s="17" t="s">
        <v>140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87</v>
      </c>
      <c r="BK191" s="230">
        <f>ROUND(I191*H191,2)</f>
        <v>0</v>
      </c>
      <c r="BL191" s="17" t="s">
        <v>147</v>
      </c>
      <c r="BM191" s="229" t="s">
        <v>998</v>
      </c>
    </row>
    <row r="192" s="2" customFormat="1">
      <c r="A192" s="38"/>
      <c r="B192" s="39"/>
      <c r="C192" s="40"/>
      <c r="D192" s="231" t="s">
        <v>149</v>
      </c>
      <c r="E192" s="40"/>
      <c r="F192" s="232" t="s">
        <v>772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149</v>
      </c>
      <c r="AU192" s="17" t="s">
        <v>89</v>
      </c>
    </row>
    <row r="193" s="13" customFormat="1">
      <c r="A193" s="13"/>
      <c r="B193" s="236"/>
      <c r="C193" s="237"/>
      <c r="D193" s="238" t="s">
        <v>151</v>
      </c>
      <c r="E193" s="239" t="s">
        <v>1</v>
      </c>
      <c r="F193" s="240" t="s">
        <v>152</v>
      </c>
      <c r="G193" s="237"/>
      <c r="H193" s="239" t="s">
        <v>1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151</v>
      </c>
      <c r="AU193" s="246" t="s">
        <v>89</v>
      </c>
      <c r="AV193" s="13" t="s">
        <v>87</v>
      </c>
      <c r="AW193" s="13" t="s">
        <v>36</v>
      </c>
      <c r="AX193" s="13" t="s">
        <v>79</v>
      </c>
      <c r="AY193" s="246" t="s">
        <v>140</v>
      </c>
    </row>
    <row r="194" s="14" customFormat="1">
      <c r="A194" s="14"/>
      <c r="B194" s="247"/>
      <c r="C194" s="248"/>
      <c r="D194" s="238" t="s">
        <v>151</v>
      </c>
      <c r="E194" s="249" t="s">
        <v>1</v>
      </c>
      <c r="F194" s="250" t="s">
        <v>999</v>
      </c>
      <c r="G194" s="248"/>
      <c r="H194" s="251">
        <v>259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151</v>
      </c>
      <c r="AU194" s="257" t="s">
        <v>89</v>
      </c>
      <c r="AV194" s="14" t="s">
        <v>89</v>
      </c>
      <c r="AW194" s="14" t="s">
        <v>36</v>
      </c>
      <c r="AX194" s="14" t="s">
        <v>79</v>
      </c>
      <c r="AY194" s="257" t="s">
        <v>140</v>
      </c>
    </row>
    <row r="195" s="14" customFormat="1">
      <c r="A195" s="14"/>
      <c r="B195" s="247"/>
      <c r="C195" s="248"/>
      <c r="D195" s="238" t="s">
        <v>151</v>
      </c>
      <c r="E195" s="249" t="s">
        <v>1</v>
      </c>
      <c r="F195" s="250" t="s">
        <v>995</v>
      </c>
      <c r="G195" s="248"/>
      <c r="H195" s="251">
        <v>140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151</v>
      </c>
      <c r="AU195" s="257" t="s">
        <v>89</v>
      </c>
      <c r="AV195" s="14" t="s">
        <v>89</v>
      </c>
      <c r="AW195" s="14" t="s">
        <v>36</v>
      </c>
      <c r="AX195" s="14" t="s">
        <v>79</v>
      </c>
      <c r="AY195" s="257" t="s">
        <v>140</v>
      </c>
    </row>
    <row r="196" s="14" customFormat="1">
      <c r="A196" s="14"/>
      <c r="B196" s="247"/>
      <c r="C196" s="248"/>
      <c r="D196" s="238" t="s">
        <v>151</v>
      </c>
      <c r="E196" s="249" t="s">
        <v>1</v>
      </c>
      <c r="F196" s="250" t="s">
        <v>1000</v>
      </c>
      <c r="G196" s="248"/>
      <c r="H196" s="251">
        <v>156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151</v>
      </c>
      <c r="AU196" s="257" t="s">
        <v>89</v>
      </c>
      <c r="AV196" s="14" t="s">
        <v>89</v>
      </c>
      <c r="AW196" s="14" t="s">
        <v>36</v>
      </c>
      <c r="AX196" s="14" t="s">
        <v>79</v>
      </c>
      <c r="AY196" s="257" t="s">
        <v>140</v>
      </c>
    </row>
    <row r="197" s="15" customFormat="1">
      <c r="A197" s="15"/>
      <c r="B197" s="258"/>
      <c r="C197" s="259"/>
      <c r="D197" s="238" t="s">
        <v>151</v>
      </c>
      <c r="E197" s="260" t="s">
        <v>1</v>
      </c>
      <c r="F197" s="261" t="s">
        <v>155</v>
      </c>
      <c r="G197" s="259"/>
      <c r="H197" s="262">
        <v>555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151</v>
      </c>
      <c r="AU197" s="268" t="s">
        <v>89</v>
      </c>
      <c r="AV197" s="15" t="s">
        <v>147</v>
      </c>
      <c r="AW197" s="15" t="s">
        <v>36</v>
      </c>
      <c r="AX197" s="15" t="s">
        <v>87</v>
      </c>
      <c r="AY197" s="268" t="s">
        <v>140</v>
      </c>
    </row>
    <row r="198" s="2" customFormat="1" ht="16.5" customHeight="1">
      <c r="A198" s="38"/>
      <c r="B198" s="39"/>
      <c r="C198" s="269" t="s">
        <v>251</v>
      </c>
      <c r="D198" s="269" t="s">
        <v>239</v>
      </c>
      <c r="E198" s="270" t="s">
        <v>266</v>
      </c>
      <c r="F198" s="271" t="s">
        <v>267</v>
      </c>
      <c r="G198" s="272" t="s">
        <v>268</v>
      </c>
      <c r="H198" s="273">
        <v>8.3249999999999993</v>
      </c>
      <c r="I198" s="274"/>
      <c r="J198" s="275">
        <f>ROUND(I198*H198,2)</f>
        <v>0</v>
      </c>
      <c r="K198" s="271" t="s">
        <v>1</v>
      </c>
      <c r="L198" s="276"/>
      <c r="M198" s="277" t="s">
        <v>1</v>
      </c>
      <c r="N198" s="278" t="s">
        <v>44</v>
      </c>
      <c r="O198" s="91"/>
      <c r="P198" s="227">
        <f>O198*H198</f>
        <v>0</v>
      </c>
      <c r="Q198" s="227">
        <v>0.001</v>
      </c>
      <c r="R198" s="227">
        <f>Q198*H198</f>
        <v>0.0083249999999999991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208</v>
      </c>
      <c r="AT198" s="229" t="s">
        <v>239</v>
      </c>
      <c r="AU198" s="229" t="s">
        <v>89</v>
      </c>
      <c r="AY198" s="17" t="s">
        <v>140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87</v>
      </c>
      <c r="BK198" s="230">
        <f>ROUND(I198*H198,2)</f>
        <v>0</v>
      </c>
      <c r="BL198" s="17" t="s">
        <v>147</v>
      </c>
      <c r="BM198" s="229" t="s">
        <v>1001</v>
      </c>
    </row>
    <row r="199" s="14" customFormat="1">
      <c r="A199" s="14"/>
      <c r="B199" s="247"/>
      <c r="C199" s="248"/>
      <c r="D199" s="238" t="s">
        <v>151</v>
      </c>
      <c r="E199" s="248"/>
      <c r="F199" s="250" t="s">
        <v>1002</v>
      </c>
      <c r="G199" s="248"/>
      <c r="H199" s="251">
        <v>8.3249999999999993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151</v>
      </c>
      <c r="AU199" s="257" t="s">
        <v>89</v>
      </c>
      <c r="AV199" s="14" t="s">
        <v>89</v>
      </c>
      <c r="AW199" s="14" t="s">
        <v>4</v>
      </c>
      <c r="AX199" s="14" t="s">
        <v>87</v>
      </c>
      <c r="AY199" s="257" t="s">
        <v>140</v>
      </c>
    </row>
    <row r="200" s="2" customFormat="1" ht="24.15" customHeight="1">
      <c r="A200" s="38"/>
      <c r="B200" s="39"/>
      <c r="C200" s="218" t="s">
        <v>8</v>
      </c>
      <c r="D200" s="218" t="s">
        <v>142</v>
      </c>
      <c r="E200" s="219" t="s">
        <v>258</v>
      </c>
      <c r="F200" s="220" t="s">
        <v>259</v>
      </c>
      <c r="G200" s="221" t="s">
        <v>158</v>
      </c>
      <c r="H200" s="222">
        <v>5917</v>
      </c>
      <c r="I200" s="223"/>
      <c r="J200" s="224">
        <f>ROUND(I200*H200,2)</f>
        <v>0</v>
      </c>
      <c r="K200" s="220" t="s">
        <v>146</v>
      </c>
      <c r="L200" s="44"/>
      <c r="M200" s="225" t="s">
        <v>1</v>
      </c>
      <c r="N200" s="226" t="s">
        <v>44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147</v>
      </c>
      <c r="AT200" s="229" t="s">
        <v>142</v>
      </c>
      <c r="AU200" s="229" t="s">
        <v>89</v>
      </c>
      <c r="AY200" s="17" t="s">
        <v>140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87</v>
      </c>
      <c r="BK200" s="230">
        <f>ROUND(I200*H200,2)</f>
        <v>0</v>
      </c>
      <c r="BL200" s="17" t="s">
        <v>147</v>
      </c>
      <c r="BM200" s="229" t="s">
        <v>1003</v>
      </c>
    </row>
    <row r="201" s="2" customFormat="1">
      <c r="A201" s="38"/>
      <c r="B201" s="39"/>
      <c r="C201" s="40"/>
      <c r="D201" s="231" t="s">
        <v>149</v>
      </c>
      <c r="E201" s="40"/>
      <c r="F201" s="232" t="s">
        <v>261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149</v>
      </c>
      <c r="AU201" s="17" t="s">
        <v>89</v>
      </c>
    </row>
    <row r="202" s="13" customFormat="1">
      <c r="A202" s="13"/>
      <c r="B202" s="236"/>
      <c r="C202" s="237"/>
      <c r="D202" s="238" t="s">
        <v>151</v>
      </c>
      <c r="E202" s="239" t="s">
        <v>1</v>
      </c>
      <c r="F202" s="240" t="s">
        <v>152</v>
      </c>
      <c r="G202" s="237"/>
      <c r="H202" s="239" t="s">
        <v>1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151</v>
      </c>
      <c r="AU202" s="246" t="s">
        <v>89</v>
      </c>
      <c r="AV202" s="13" t="s">
        <v>87</v>
      </c>
      <c r="AW202" s="13" t="s">
        <v>36</v>
      </c>
      <c r="AX202" s="13" t="s">
        <v>79</v>
      </c>
      <c r="AY202" s="246" t="s">
        <v>140</v>
      </c>
    </row>
    <row r="203" s="13" customFormat="1">
      <c r="A203" s="13"/>
      <c r="B203" s="236"/>
      <c r="C203" s="237"/>
      <c r="D203" s="238" t="s">
        <v>151</v>
      </c>
      <c r="E203" s="239" t="s">
        <v>1</v>
      </c>
      <c r="F203" s="240" t="s">
        <v>262</v>
      </c>
      <c r="G203" s="237"/>
      <c r="H203" s="239" t="s">
        <v>1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151</v>
      </c>
      <c r="AU203" s="246" t="s">
        <v>89</v>
      </c>
      <c r="AV203" s="13" t="s">
        <v>87</v>
      </c>
      <c r="AW203" s="13" t="s">
        <v>36</v>
      </c>
      <c r="AX203" s="13" t="s">
        <v>79</v>
      </c>
      <c r="AY203" s="246" t="s">
        <v>140</v>
      </c>
    </row>
    <row r="204" s="14" customFormat="1">
      <c r="A204" s="14"/>
      <c r="B204" s="247"/>
      <c r="C204" s="248"/>
      <c r="D204" s="238" t="s">
        <v>151</v>
      </c>
      <c r="E204" s="249" t="s">
        <v>1</v>
      </c>
      <c r="F204" s="250" t="s">
        <v>1004</v>
      </c>
      <c r="G204" s="248"/>
      <c r="H204" s="251">
        <v>4386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151</v>
      </c>
      <c r="AU204" s="257" t="s">
        <v>89</v>
      </c>
      <c r="AV204" s="14" t="s">
        <v>89</v>
      </c>
      <c r="AW204" s="14" t="s">
        <v>36</v>
      </c>
      <c r="AX204" s="14" t="s">
        <v>79</v>
      </c>
      <c r="AY204" s="257" t="s">
        <v>140</v>
      </c>
    </row>
    <row r="205" s="14" customFormat="1">
      <c r="A205" s="14"/>
      <c r="B205" s="247"/>
      <c r="C205" s="248"/>
      <c r="D205" s="238" t="s">
        <v>151</v>
      </c>
      <c r="E205" s="249" t="s">
        <v>1</v>
      </c>
      <c r="F205" s="250" t="s">
        <v>1005</v>
      </c>
      <c r="G205" s="248"/>
      <c r="H205" s="251">
        <v>621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7" t="s">
        <v>151</v>
      </c>
      <c r="AU205" s="257" t="s">
        <v>89</v>
      </c>
      <c r="AV205" s="14" t="s">
        <v>89</v>
      </c>
      <c r="AW205" s="14" t="s">
        <v>36</v>
      </c>
      <c r="AX205" s="14" t="s">
        <v>79</v>
      </c>
      <c r="AY205" s="257" t="s">
        <v>140</v>
      </c>
    </row>
    <row r="206" s="14" customFormat="1">
      <c r="A206" s="14"/>
      <c r="B206" s="247"/>
      <c r="C206" s="248"/>
      <c r="D206" s="238" t="s">
        <v>151</v>
      </c>
      <c r="E206" s="249" t="s">
        <v>1</v>
      </c>
      <c r="F206" s="250" t="s">
        <v>968</v>
      </c>
      <c r="G206" s="248"/>
      <c r="H206" s="251">
        <v>910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151</v>
      </c>
      <c r="AU206" s="257" t="s">
        <v>89</v>
      </c>
      <c r="AV206" s="14" t="s">
        <v>89</v>
      </c>
      <c r="AW206" s="14" t="s">
        <v>36</v>
      </c>
      <c r="AX206" s="14" t="s">
        <v>79</v>
      </c>
      <c r="AY206" s="257" t="s">
        <v>140</v>
      </c>
    </row>
    <row r="207" s="15" customFormat="1">
      <c r="A207" s="15"/>
      <c r="B207" s="258"/>
      <c r="C207" s="259"/>
      <c r="D207" s="238" t="s">
        <v>151</v>
      </c>
      <c r="E207" s="260" t="s">
        <v>1</v>
      </c>
      <c r="F207" s="261" t="s">
        <v>155</v>
      </c>
      <c r="G207" s="259"/>
      <c r="H207" s="262">
        <v>5917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151</v>
      </c>
      <c r="AU207" s="268" t="s">
        <v>89</v>
      </c>
      <c r="AV207" s="15" t="s">
        <v>147</v>
      </c>
      <c r="AW207" s="15" t="s">
        <v>36</v>
      </c>
      <c r="AX207" s="15" t="s">
        <v>87</v>
      </c>
      <c r="AY207" s="268" t="s">
        <v>140</v>
      </c>
    </row>
    <row r="208" s="2" customFormat="1" ht="16.5" customHeight="1">
      <c r="A208" s="38"/>
      <c r="B208" s="39"/>
      <c r="C208" s="269" t="s">
        <v>265</v>
      </c>
      <c r="D208" s="269" t="s">
        <v>239</v>
      </c>
      <c r="E208" s="270" t="s">
        <v>266</v>
      </c>
      <c r="F208" s="271" t="s">
        <v>267</v>
      </c>
      <c r="G208" s="272" t="s">
        <v>268</v>
      </c>
      <c r="H208" s="273">
        <v>88.754999999999995</v>
      </c>
      <c r="I208" s="274"/>
      <c r="J208" s="275">
        <f>ROUND(I208*H208,2)</f>
        <v>0</v>
      </c>
      <c r="K208" s="271" t="s">
        <v>1</v>
      </c>
      <c r="L208" s="276"/>
      <c r="M208" s="277" t="s">
        <v>1</v>
      </c>
      <c r="N208" s="278" t="s">
        <v>44</v>
      </c>
      <c r="O208" s="91"/>
      <c r="P208" s="227">
        <f>O208*H208</f>
        <v>0</v>
      </c>
      <c r="Q208" s="227">
        <v>0.001</v>
      </c>
      <c r="R208" s="227">
        <f>Q208*H208</f>
        <v>0.088755000000000001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208</v>
      </c>
      <c r="AT208" s="229" t="s">
        <v>239</v>
      </c>
      <c r="AU208" s="229" t="s">
        <v>89</v>
      </c>
      <c r="AY208" s="17" t="s">
        <v>140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87</v>
      </c>
      <c r="BK208" s="230">
        <f>ROUND(I208*H208,2)</f>
        <v>0</v>
      </c>
      <c r="BL208" s="17" t="s">
        <v>147</v>
      </c>
      <c r="BM208" s="229" t="s">
        <v>1006</v>
      </c>
    </row>
    <row r="209" s="14" customFormat="1">
      <c r="A209" s="14"/>
      <c r="B209" s="247"/>
      <c r="C209" s="248"/>
      <c r="D209" s="238" t="s">
        <v>151</v>
      </c>
      <c r="E209" s="248"/>
      <c r="F209" s="250" t="s">
        <v>1007</v>
      </c>
      <c r="G209" s="248"/>
      <c r="H209" s="251">
        <v>88.754999999999995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151</v>
      </c>
      <c r="AU209" s="257" t="s">
        <v>89</v>
      </c>
      <c r="AV209" s="14" t="s">
        <v>89</v>
      </c>
      <c r="AW209" s="14" t="s">
        <v>4</v>
      </c>
      <c r="AX209" s="14" t="s">
        <v>87</v>
      </c>
      <c r="AY209" s="257" t="s">
        <v>140</v>
      </c>
    </row>
    <row r="210" s="2" customFormat="1" ht="24.15" customHeight="1">
      <c r="A210" s="38"/>
      <c r="B210" s="39"/>
      <c r="C210" s="218" t="s">
        <v>271</v>
      </c>
      <c r="D210" s="218" t="s">
        <v>142</v>
      </c>
      <c r="E210" s="219" t="s">
        <v>281</v>
      </c>
      <c r="F210" s="220" t="s">
        <v>282</v>
      </c>
      <c r="G210" s="221" t="s">
        <v>158</v>
      </c>
      <c r="H210" s="222">
        <v>3331</v>
      </c>
      <c r="I210" s="223"/>
      <c r="J210" s="224">
        <f>ROUND(I210*H210,2)</f>
        <v>0</v>
      </c>
      <c r="K210" s="220" t="s">
        <v>146</v>
      </c>
      <c r="L210" s="44"/>
      <c r="M210" s="225" t="s">
        <v>1</v>
      </c>
      <c r="N210" s="226" t="s">
        <v>44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147</v>
      </c>
      <c r="AT210" s="229" t="s">
        <v>142</v>
      </c>
      <c r="AU210" s="229" t="s">
        <v>89</v>
      </c>
      <c r="AY210" s="17" t="s">
        <v>140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87</v>
      </c>
      <c r="BK210" s="230">
        <f>ROUND(I210*H210,2)</f>
        <v>0</v>
      </c>
      <c r="BL210" s="17" t="s">
        <v>147</v>
      </c>
      <c r="BM210" s="229" t="s">
        <v>1008</v>
      </c>
    </row>
    <row r="211" s="2" customFormat="1">
      <c r="A211" s="38"/>
      <c r="B211" s="39"/>
      <c r="C211" s="40"/>
      <c r="D211" s="231" t="s">
        <v>149</v>
      </c>
      <c r="E211" s="40"/>
      <c r="F211" s="232" t="s">
        <v>284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149</v>
      </c>
      <c r="AU211" s="17" t="s">
        <v>89</v>
      </c>
    </row>
    <row r="212" s="13" customFormat="1">
      <c r="A212" s="13"/>
      <c r="B212" s="236"/>
      <c r="C212" s="237"/>
      <c r="D212" s="238" t="s">
        <v>151</v>
      </c>
      <c r="E212" s="239" t="s">
        <v>1</v>
      </c>
      <c r="F212" s="240" t="s">
        <v>152</v>
      </c>
      <c r="G212" s="237"/>
      <c r="H212" s="239" t="s">
        <v>1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151</v>
      </c>
      <c r="AU212" s="246" t="s">
        <v>89</v>
      </c>
      <c r="AV212" s="13" t="s">
        <v>87</v>
      </c>
      <c r="AW212" s="13" t="s">
        <v>36</v>
      </c>
      <c r="AX212" s="13" t="s">
        <v>79</v>
      </c>
      <c r="AY212" s="246" t="s">
        <v>140</v>
      </c>
    </row>
    <row r="213" s="14" customFormat="1">
      <c r="A213" s="14"/>
      <c r="B213" s="247"/>
      <c r="C213" s="248"/>
      <c r="D213" s="238" t="s">
        <v>151</v>
      </c>
      <c r="E213" s="249" t="s">
        <v>1</v>
      </c>
      <c r="F213" s="250" t="s">
        <v>1009</v>
      </c>
      <c r="G213" s="248"/>
      <c r="H213" s="251">
        <v>1964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151</v>
      </c>
      <c r="AU213" s="257" t="s">
        <v>89</v>
      </c>
      <c r="AV213" s="14" t="s">
        <v>89</v>
      </c>
      <c r="AW213" s="14" t="s">
        <v>36</v>
      </c>
      <c r="AX213" s="14" t="s">
        <v>79</v>
      </c>
      <c r="AY213" s="257" t="s">
        <v>140</v>
      </c>
    </row>
    <row r="214" s="14" customFormat="1">
      <c r="A214" s="14"/>
      <c r="B214" s="247"/>
      <c r="C214" s="248"/>
      <c r="D214" s="238" t="s">
        <v>151</v>
      </c>
      <c r="E214" s="249" t="s">
        <v>1</v>
      </c>
      <c r="F214" s="250" t="s">
        <v>1010</v>
      </c>
      <c r="G214" s="248"/>
      <c r="H214" s="251">
        <v>1367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151</v>
      </c>
      <c r="AU214" s="257" t="s">
        <v>89</v>
      </c>
      <c r="AV214" s="14" t="s">
        <v>89</v>
      </c>
      <c r="AW214" s="14" t="s">
        <v>36</v>
      </c>
      <c r="AX214" s="14" t="s">
        <v>79</v>
      </c>
      <c r="AY214" s="257" t="s">
        <v>140</v>
      </c>
    </row>
    <row r="215" s="15" customFormat="1">
      <c r="A215" s="15"/>
      <c r="B215" s="258"/>
      <c r="C215" s="259"/>
      <c r="D215" s="238" t="s">
        <v>151</v>
      </c>
      <c r="E215" s="260" t="s">
        <v>1</v>
      </c>
      <c r="F215" s="261" t="s">
        <v>155</v>
      </c>
      <c r="G215" s="259"/>
      <c r="H215" s="262">
        <v>3331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8" t="s">
        <v>151</v>
      </c>
      <c r="AU215" s="268" t="s">
        <v>89</v>
      </c>
      <c r="AV215" s="15" t="s">
        <v>147</v>
      </c>
      <c r="AW215" s="15" t="s">
        <v>36</v>
      </c>
      <c r="AX215" s="15" t="s">
        <v>87</v>
      </c>
      <c r="AY215" s="268" t="s">
        <v>140</v>
      </c>
    </row>
    <row r="216" s="2" customFormat="1" ht="24.15" customHeight="1">
      <c r="A216" s="38"/>
      <c r="B216" s="39"/>
      <c r="C216" s="218" t="s">
        <v>277</v>
      </c>
      <c r="D216" s="218" t="s">
        <v>142</v>
      </c>
      <c r="E216" s="219" t="s">
        <v>294</v>
      </c>
      <c r="F216" s="220" t="s">
        <v>295</v>
      </c>
      <c r="G216" s="221" t="s">
        <v>158</v>
      </c>
      <c r="H216" s="222">
        <v>3953</v>
      </c>
      <c r="I216" s="223"/>
      <c r="J216" s="224">
        <f>ROUND(I216*H216,2)</f>
        <v>0</v>
      </c>
      <c r="K216" s="220" t="s">
        <v>146</v>
      </c>
      <c r="L216" s="44"/>
      <c r="M216" s="225" t="s">
        <v>1</v>
      </c>
      <c r="N216" s="226" t="s">
        <v>44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147</v>
      </c>
      <c r="AT216" s="229" t="s">
        <v>142</v>
      </c>
      <c r="AU216" s="229" t="s">
        <v>89</v>
      </c>
      <c r="AY216" s="17" t="s">
        <v>140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87</v>
      </c>
      <c r="BK216" s="230">
        <f>ROUND(I216*H216,2)</f>
        <v>0</v>
      </c>
      <c r="BL216" s="17" t="s">
        <v>147</v>
      </c>
      <c r="BM216" s="229" t="s">
        <v>1011</v>
      </c>
    </row>
    <row r="217" s="2" customFormat="1">
      <c r="A217" s="38"/>
      <c r="B217" s="39"/>
      <c r="C217" s="40"/>
      <c r="D217" s="231" t="s">
        <v>149</v>
      </c>
      <c r="E217" s="40"/>
      <c r="F217" s="232" t="s">
        <v>297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149</v>
      </c>
      <c r="AU217" s="17" t="s">
        <v>89</v>
      </c>
    </row>
    <row r="218" s="13" customFormat="1">
      <c r="A218" s="13"/>
      <c r="B218" s="236"/>
      <c r="C218" s="237"/>
      <c r="D218" s="238" t="s">
        <v>151</v>
      </c>
      <c r="E218" s="239" t="s">
        <v>1</v>
      </c>
      <c r="F218" s="240" t="s">
        <v>152</v>
      </c>
      <c r="G218" s="237"/>
      <c r="H218" s="239" t="s">
        <v>1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151</v>
      </c>
      <c r="AU218" s="246" t="s">
        <v>89</v>
      </c>
      <c r="AV218" s="13" t="s">
        <v>87</v>
      </c>
      <c r="AW218" s="13" t="s">
        <v>36</v>
      </c>
      <c r="AX218" s="13" t="s">
        <v>79</v>
      </c>
      <c r="AY218" s="246" t="s">
        <v>140</v>
      </c>
    </row>
    <row r="219" s="14" customFormat="1">
      <c r="A219" s="14"/>
      <c r="B219" s="247"/>
      <c r="C219" s="248"/>
      <c r="D219" s="238" t="s">
        <v>151</v>
      </c>
      <c r="E219" s="249" t="s">
        <v>1</v>
      </c>
      <c r="F219" s="250" t="s">
        <v>1012</v>
      </c>
      <c r="G219" s="248"/>
      <c r="H219" s="251">
        <v>2422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151</v>
      </c>
      <c r="AU219" s="257" t="s">
        <v>89</v>
      </c>
      <c r="AV219" s="14" t="s">
        <v>89</v>
      </c>
      <c r="AW219" s="14" t="s">
        <v>36</v>
      </c>
      <c r="AX219" s="14" t="s">
        <v>79</v>
      </c>
      <c r="AY219" s="257" t="s">
        <v>140</v>
      </c>
    </row>
    <row r="220" s="14" customFormat="1">
      <c r="A220" s="14"/>
      <c r="B220" s="247"/>
      <c r="C220" s="248"/>
      <c r="D220" s="238" t="s">
        <v>151</v>
      </c>
      <c r="E220" s="249" t="s">
        <v>1</v>
      </c>
      <c r="F220" s="250" t="s">
        <v>994</v>
      </c>
      <c r="G220" s="248"/>
      <c r="H220" s="251">
        <v>261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151</v>
      </c>
      <c r="AU220" s="257" t="s">
        <v>89</v>
      </c>
      <c r="AV220" s="14" t="s">
        <v>89</v>
      </c>
      <c r="AW220" s="14" t="s">
        <v>36</v>
      </c>
      <c r="AX220" s="14" t="s">
        <v>79</v>
      </c>
      <c r="AY220" s="257" t="s">
        <v>140</v>
      </c>
    </row>
    <row r="221" s="14" customFormat="1">
      <c r="A221" s="14"/>
      <c r="B221" s="247"/>
      <c r="C221" s="248"/>
      <c r="D221" s="238" t="s">
        <v>151</v>
      </c>
      <c r="E221" s="249" t="s">
        <v>1</v>
      </c>
      <c r="F221" s="250" t="s">
        <v>995</v>
      </c>
      <c r="G221" s="248"/>
      <c r="H221" s="251">
        <v>140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151</v>
      </c>
      <c r="AU221" s="257" t="s">
        <v>89</v>
      </c>
      <c r="AV221" s="14" t="s">
        <v>89</v>
      </c>
      <c r="AW221" s="14" t="s">
        <v>36</v>
      </c>
      <c r="AX221" s="14" t="s">
        <v>79</v>
      </c>
      <c r="AY221" s="257" t="s">
        <v>140</v>
      </c>
    </row>
    <row r="222" s="14" customFormat="1">
      <c r="A222" s="14"/>
      <c r="B222" s="247"/>
      <c r="C222" s="248"/>
      <c r="D222" s="238" t="s">
        <v>151</v>
      </c>
      <c r="E222" s="249" t="s">
        <v>1</v>
      </c>
      <c r="F222" s="250" t="s">
        <v>996</v>
      </c>
      <c r="G222" s="248"/>
      <c r="H222" s="251">
        <v>220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151</v>
      </c>
      <c r="AU222" s="257" t="s">
        <v>89</v>
      </c>
      <c r="AV222" s="14" t="s">
        <v>89</v>
      </c>
      <c r="AW222" s="14" t="s">
        <v>36</v>
      </c>
      <c r="AX222" s="14" t="s">
        <v>79</v>
      </c>
      <c r="AY222" s="257" t="s">
        <v>140</v>
      </c>
    </row>
    <row r="223" s="14" customFormat="1">
      <c r="A223" s="14"/>
      <c r="B223" s="247"/>
      <c r="C223" s="248"/>
      <c r="D223" s="238" t="s">
        <v>151</v>
      </c>
      <c r="E223" s="249" t="s">
        <v>1</v>
      </c>
      <c r="F223" s="250" t="s">
        <v>968</v>
      </c>
      <c r="G223" s="248"/>
      <c r="H223" s="251">
        <v>910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151</v>
      </c>
      <c r="AU223" s="257" t="s">
        <v>89</v>
      </c>
      <c r="AV223" s="14" t="s">
        <v>89</v>
      </c>
      <c r="AW223" s="14" t="s">
        <v>36</v>
      </c>
      <c r="AX223" s="14" t="s">
        <v>79</v>
      </c>
      <c r="AY223" s="257" t="s">
        <v>140</v>
      </c>
    </row>
    <row r="224" s="15" customFormat="1">
      <c r="A224" s="15"/>
      <c r="B224" s="258"/>
      <c r="C224" s="259"/>
      <c r="D224" s="238" t="s">
        <v>151</v>
      </c>
      <c r="E224" s="260" t="s">
        <v>1</v>
      </c>
      <c r="F224" s="261" t="s">
        <v>155</v>
      </c>
      <c r="G224" s="259"/>
      <c r="H224" s="262">
        <v>3953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8" t="s">
        <v>151</v>
      </c>
      <c r="AU224" s="268" t="s">
        <v>89</v>
      </c>
      <c r="AV224" s="15" t="s">
        <v>147</v>
      </c>
      <c r="AW224" s="15" t="s">
        <v>36</v>
      </c>
      <c r="AX224" s="15" t="s">
        <v>87</v>
      </c>
      <c r="AY224" s="268" t="s">
        <v>140</v>
      </c>
    </row>
    <row r="225" s="2" customFormat="1" ht="24.15" customHeight="1">
      <c r="A225" s="38"/>
      <c r="B225" s="39"/>
      <c r="C225" s="218" t="s">
        <v>280</v>
      </c>
      <c r="D225" s="218" t="s">
        <v>142</v>
      </c>
      <c r="E225" s="219" t="s">
        <v>302</v>
      </c>
      <c r="F225" s="220" t="s">
        <v>303</v>
      </c>
      <c r="G225" s="221" t="s">
        <v>158</v>
      </c>
      <c r="H225" s="222">
        <v>608.29999999999995</v>
      </c>
      <c r="I225" s="223"/>
      <c r="J225" s="224">
        <f>ROUND(I225*H225,2)</f>
        <v>0</v>
      </c>
      <c r="K225" s="220" t="s">
        <v>146</v>
      </c>
      <c r="L225" s="44"/>
      <c r="M225" s="225" t="s">
        <v>1</v>
      </c>
      <c r="N225" s="226" t="s">
        <v>44</v>
      </c>
      <c r="O225" s="9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147</v>
      </c>
      <c r="AT225" s="229" t="s">
        <v>142</v>
      </c>
      <c r="AU225" s="229" t="s">
        <v>89</v>
      </c>
      <c r="AY225" s="17" t="s">
        <v>140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87</v>
      </c>
      <c r="BK225" s="230">
        <f>ROUND(I225*H225,2)</f>
        <v>0</v>
      </c>
      <c r="BL225" s="17" t="s">
        <v>147</v>
      </c>
      <c r="BM225" s="229" t="s">
        <v>1013</v>
      </c>
    </row>
    <row r="226" s="2" customFormat="1">
      <c r="A226" s="38"/>
      <c r="B226" s="39"/>
      <c r="C226" s="40"/>
      <c r="D226" s="231" t="s">
        <v>149</v>
      </c>
      <c r="E226" s="40"/>
      <c r="F226" s="232" t="s">
        <v>305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149</v>
      </c>
      <c r="AU226" s="17" t="s">
        <v>89</v>
      </c>
    </row>
    <row r="227" s="13" customFormat="1">
      <c r="A227" s="13"/>
      <c r="B227" s="236"/>
      <c r="C227" s="237"/>
      <c r="D227" s="238" t="s">
        <v>151</v>
      </c>
      <c r="E227" s="239" t="s">
        <v>1</v>
      </c>
      <c r="F227" s="240" t="s">
        <v>152</v>
      </c>
      <c r="G227" s="237"/>
      <c r="H227" s="239" t="s">
        <v>1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151</v>
      </c>
      <c r="AU227" s="246" t="s">
        <v>89</v>
      </c>
      <c r="AV227" s="13" t="s">
        <v>87</v>
      </c>
      <c r="AW227" s="13" t="s">
        <v>36</v>
      </c>
      <c r="AX227" s="13" t="s">
        <v>79</v>
      </c>
      <c r="AY227" s="246" t="s">
        <v>140</v>
      </c>
    </row>
    <row r="228" s="14" customFormat="1">
      <c r="A228" s="14"/>
      <c r="B228" s="247"/>
      <c r="C228" s="248"/>
      <c r="D228" s="238" t="s">
        <v>151</v>
      </c>
      <c r="E228" s="249" t="s">
        <v>1</v>
      </c>
      <c r="F228" s="250" t="s">
        <v>1014</v>
      </c>
      <c r="G228" s="248"/>
      <c r="H228" s="251">
        <v>608.29999999999995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151</v>
      </c>
      <c r="AU228" s="257" t="s">
        <v>89</v>
      </c>
      <c r="AV228" s="14" t="s">
        <v>89</v>
      </c>
      <c r="AW228" s="14" t="s">
        <v>36</v>
      </c>
      <c r="AX228" s="14" t="s">
        <v>87</v>
      </c>
      <c r="AY228" s="257" t="s">
        <v>140</v>
      </c>
    </row>
    <row r="229" s="2" customFormat="1" ht="16.5" customHeight="1">
      <c r="A229" s="38"/>
      <c r="B229" s="39"/>
      <c r="C229" s="218" t="s">
        <v>293</v>
      </c>
      <c r="D229" s="218" t="s">
        <v>142</v>
      </c>
      <c r="E229" s="219" t="s">
        <v>315</v>
      </c>
      <c r="F229" s="220" t="s">
        <v>316</v>
      </c>
      <c r="G229" s="221" t="s">
        <v>158</v>
      </c>
      <c r="H229" s="222">
        <v>555</v>
      </c>
      <c r="I229" s="223"/>
      <c r="J229" s="224">
        <f>ROUND(I229*H229,2)</f>
        <v>0</v>
      </c>
      <c r="K229" s="220" t="s">
        <v>146</v>
      </c>
      <c r="L229" s="44"/>
      <c r="M229" s="225" t="s">
        <v>1</v>
      </c>
      <c r="N229" s="226" t="s">
        <v>44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147</v>
      </c>
      <c r="AT229" s="229" t="s">
        <v>142</v>
      </c>
      <c r="AU229" s="229" t="s">
        <v>89</v>
      </c>
      <c r="AY229" s="17" t="s">
        <v>140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87</v>
      </c>
      <c r="BK229" s="230">
        <f>ROUND(I229*H229,2)</f>
        <v>0</v>
      </c>
      <c r="BL229" s="17" t="s">
        <v>147</v>
      </c>
      <c r="BM229" s="229" t="s">
        <v>1015</v>
      </c>
    </row>
    <row r="230" s="2" customFormat="1">
      <c r="A230" s="38"/>
      <c r="B230" s="39"/>
      <c r="C230" s="40"/>
      <c r="D230" s="231" t="s">
        <v>149</v>
      </c>
      <c r="E230" s="40"/>
      <c r="F230" s="232" t="s">
        <v>318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149</v>
      </c>
      <c r="AU230" s="17" t="s">
        <v>89</v>
      </c>
    </row>
    <row r="231" s="13" customFormat="1">
      <c r="A231" s="13"/>
      <c r="B231" s="236"/>
      <c r="C231" s="237"/>
      <c r="D231" s="238" t="s">
        <v>151</v>
      </c>
      <c r="E231" s="239" t="s">
        <v>1</v>
      </c>
      <c r="F231" s="240" t="s">
        <v>152</v>
      </c>
      <c r="G231" s="237"/>
      <c r="H231" s="239" t="s">
        <v>1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151</v>
      </c>
      <c r="AU231" s="246" t="s">
        <v>89</v>
      </c>
      <c r="AV231" s="13" t="s">
        <v>87</v>
      </c>
      <c r="AW231" s="13" t="s">
        <v>36</v>
      </c>
      <c r="AX231" s="13" t="s">
        <v>79</v>
      </c>
      <c r="AY231" s="246" t="s">
        <v>140</v>
      </c>
    </row>
    <row r="232" s="14" customFormat="1">
      <c r="A232" s="14"/>
      <c r="B232" s="247"/>
      <c r="C232" s="248"/>
      <c r="D232" s="238" t="s">
        <v>151</v>
      </c>
      <c r="E232" s="249" t="s">
        <v>1</v>
      </c>
      <c r="F232" s="250" t="s">
        <v>999</v>
      </c>
      <c r="G232" s="248"/>
      <c r="H232" s="251">
        <v>259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151</v>
      </c>
      <c r="AU232" s="257" t="s">
        <v>89</v>
      </c>
      <c r="AV232" s="14" t="s">
        <v>89</v>
      </c>
      <c r="AW232" s="14" t="s">
        <v>36</v>
      </c>
      <c r="AX232" s="14" t="s">
        <v>79</v>
      </c>
      <c r="AY232" s="257" t="s">
        <v>140</v>
      </c>
    </row>
    <row r="233" s="14" customFormat="1">
      <c r="A233" s="14"/>
      <c r="B233" s="247"/>
      <c r="C233" s="248"/>
      <c r="D233" s="238" t="s">
        <v>151</v>
      </c>
      <c r="E233" s="249" t="s">
        <v>1</v>
      </c>
      <c r="F233" s="250" t="s">
        <v>995</v>
      </c>
      <c r="G233" s="248"/>
      <c r="H233" s="251">
        <v>140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151</v>
      </c>
      <c r="AU233" s="257" t="s">
        <v>89</v>
      </c>
      <c r="AV233" s="14" t="s">
        <v>89</v>
      </c>
      <c r="AW233" s="14" t="s">
        <v>36</v>
      </c>
      <c r="AX233" s="14" t="s">
        <v>79</v>
      </c>
      <c r="AY233" s="257" t="s">
        <v>140</v>
      </c>
    </row>
    <row r="234" s="14" customFormat="1">
      <c r="A234" s="14"/>
      <c r="B234" s="247"/>
      <c r="C234" s="248"/>
      <c r="D234" s="238" t="s">
        <v>151</v>
      </c>
      <c r="E234" s="249" t="s">
        <v>1</v>
      </c>
      <c r="F234" s="250" t="s">
        <v>1000</v>
      </c>
      <c r="G234" s="248"/>
      <c r="H234" s="251">
        <v>156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151</v>
      </c>
      <c r="AU234" s="257" t="s">
        <v>89</v>
      </c>
      <c r="AV234" s="14" t="s">
        <v>89</v>
      </c>
      <c r="AW234" s="14" t="s">
        <v>36</v>
      </c>
      <c r="AX234" s="14" t="s">
        <v>79</v>
      </c>
      <c r="AY234" s="257" t="s">
        <v>140</v>
      </c>
    </row>
    <row r="235" s="15" customFormat="1">
      <c r="A235" s="15"/>
      <c r="B235" s="258"/>
      <c r="C235" s="259"/>
      <c r="D235" s="238" t="s">
        <v>151</v>
      </c>
      <c r="E235" s="260" t="s">
        <v>1</v>
      </c>
      <c r="F235" s="261" t="s">
        <v>155</v>
      </c>
      <c r="G235" s="259"/>
      <c r="H235" s="262">
        <v>555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8" t="s">
        <v>151</v>
      </c>
      <c r="AU235" s="268" t="s">
        <v>89</v>
      </c>
      <c r="AV235" s="15" t="s">
        <v>147</v>
      </c>
      <c r="AW235" s="15" t="s">
        <v>36</v>
      </c>
      <c r="AX235" s="15" t="s">
        <v>87</v>
      </c>
      <c r="AY235" s="268" t="s">
        <v>140</v>
      </c>
    </row>
    <row r="236" s="2" customFormat="1" ht="24.15" customHeight="1">
      <c r="A236" s="38"/>
      <c r="B236" s="39"/>
      <c r="C236" s="218" t="s">
        <v>7</v>
      </c>
      <c r="D236" s="218" t="s">
        <v>142</v>
      </c>
      <c r="E236" s="219" t="s">
        <v>323</v>
      </c>
      <c r="F236" s="220" t="s">
        <v>324</v>
      </c>
      <c r="G236" s="221" t="s">
        <v>158</v>
      </c>
      <c r="H236" s="222">
        <v>555</v>
      </c>
      <c r="I236" s="223"/>
      <c r="J236" s="224">
        <f>ROUND(I236*H236,2)</f>
        <v>0</v>
      </c>
      <c r="K236" s="220" t="s">
        <v>146</v>
      </c>
      <c r="L236" s="44"/>
      <c r="M236" s="225" t="s">
        <v>1</v>
      </c>
      <c r="N236" s="226" t="s">
        <v>44</v>
      </c>
      <c r="O236" s="9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147</v>
      </c>
      <c r="AT236" s="229" t="s">
        <v>142</v>
      </c>
      <c r="AU236" s="229" t="s">
        <v>89</v>
      </c>
      <c r="AY236" s="17" t="s">
        <v>140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87</v>
      </c>
      <c r="BK236" s="230">
        <f>ROUND(I236*H236,2)</f>
        <v>0</v>
      </c>
      <c r="BL236" s="17" t="s">
        <v>147</v>
      </c>
      <c r="BM236" s="229" t="s">
        <v>1016</v>
      </c>
    </row>
    <row r="237" s="2" customFormat="1">
      <c r="A237" s="38"/>
      <c r="B237" s="39"/>
      <c r="C237" s="40"/>
      <c r="D237" s="231" t="s">
        <v>149</v>
      </c>
      <c r="E237" s="40"/>
      <c r="F237" s="232" t="s">
        <v>326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149</v>
      </c>
      <c r="AU237" s="17" t="s">
        <v>89</v>
      </c>
    </row>
    <row r="238" s="13" customFormat="1">
      <c r="A238" s="13"/>
      <c r="B238" s="236"/>
      <c r="C238" s="237"/>
      <c r="D238" s="238" t="s">
        <v>151</v>
      </c>
      <c r="E238" s="239" t="s">
        <v>1</v>
      </c>
      <c r="F238" s="240" t="s">
        <v>152</v>
      </c>
      <c r="G238" s="237"/>
      <c r="H238" s="239" t="s">
        <v>1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151</v>
      </c>
      <c r="AU238" s="246" t="s">
        <v>89</v>
      </c>
      <c r="AV238" s="13" t="s">
        <v>87</v>
      </c>
      <c r="AW238" s="13" t="s">
        <v>36</v>
      </c>
      <c r="AX238" s="13" t="s">
        <v>79</v>
      </c>
      <c r="AY238" s="246" t="s">
        <v>140</v>
      </c>
    </row>
    <row r="239" s="14" customFormat="1">
      <c r="A239" s="14"/>
      <c r="B239" s="247"/>
      <c r="C239" s="248"/>
      <c r="D239" s="238" t="s">
        <v>151</v>
      </c>
      <c r="E239" s="249" t="s">
        <v>1</v>
      </c>
      <c r="F239" s="250" t="s">
        <v>999</v>
      </c>
      <c r="G239" s="248"/>
      <c r="H239" s="251">
        <v>259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151</v>
      </c>
      <c r="AU239" s="257" t="s">
        <v>89</v>
      </c>
      <c r="AV239" s="14" t="s">
        <v>89</v>
      </c>
      <c r="AW239" s="14" t="s">
        <v>36</v>
      </c>
      <c r="AX239" s="14" t="s">
        <v>79</v>
      </c>
      <c r="AY239" s="257" t="s">
        <v>140</v>
      </c>
    </row>
    <row r="240" s="14" customFormat="1">
      <c r="A240" s="14"/>
      <c r="B240" s="247"/>
      <c r="C240" s="248"/>
      <c r="D240" s="238" t="s">
        <v>151</v>
      </c>
      <c r="E240" s="249" t="s">
        <v>1</v>
      </c>
      <c r="F240" s="250" t="s">
        <v>995</v>
      </c>
      <c r="G240" s="248"/>
      <c r="H240" s="251">
        <v>140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151</v>
      </c>
      <c r="AU240" s="257" t="s">
        <v>89</v>
      </c>
      <c r="AV240" s="14" t="s">
        <v>89</v>
      </c>
      <c r="AW240" s="14" t="s">
        <v>36</v>
      </c>
      <c r="AX240" s="14" t="s">
        <v>79</v>
      </c>
      <c r="AY240" s="257" t="s">
        <v>140</v>
      </c>
    </row>
    <row r="241" s="14" customFormat="1">
      <c r="A241" s="14"/>
      <c r="B241" s="247"/>
      <c r="C241" s="248"/>
      <c r="D241" s="238" t="s">
        <v>151</v>
      </c>
      <c r="E241" s="249" t="s">
        <v>1</v>
      </c>
      <c r="F241" s="250" t="s">
        <v>1000</v>
      </c>
      <c r="G241" s="248"/>
      <c r="H241" s="251">
        <v>156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151</v>
      </c>
      <c r="AU241" s="257" t="s">
        <v>89</v>
      </c>
      <c r="AV241" s="14" t="s">
        <v>89</v>
      </c>
      <c r="AW241" s="14" t="s">
        <v>36</v>
      </c>
      <c r="AX241" s="14" t="s">
        <v>79</v>
      </c>
      <c r="AY241" s="257" t="s">
        <v>140</v>
      </c>
    </row>
    <row r="242" s="15" customFormat="1">
      <c r="A242" s="15"/>
      <c r="B242" s="258"/>
      <c r="C242" s="259"/>
      <c r="D242" s="238" t="s">
        <v>151</v>
      </c>
      <c r="E242" s="260" t="s">
        <v>1</v>
      </c>
      <c r="F242" s="261" t="s">
        <v>155</v>
      </c>
      <c r="G242" s="259"/>
      <c r="H242" s="262">
        <v>555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8" t="s">
        <v>151</v>
      </c>
      <c r="AU242" s="268" t="s">
        <v>89</v>
      </c>
      <c r="AV242" s="15" t="s">
        <v>147</v>
      </c>
      <c r="AW242" s="15" t="s">
        <v>36</v>
      </c>
      <c r="AX242" s="15" t="s">
        <v>87</v>
      </c>
      <c r="AY242" s="268" t="s">
        <v>140</v>
      </c>
    </row>
    <row r="243" s="2" customFormat="1" ht="21.75" customHeight="1">
      <c r="A243" s="38"/>
      <c r="B243" s="39"/>
      <c r="C243" s="218" t="s">
        <v>314</v>
      </c>
      <c r="D243" s="218" t="s">
        <v>142</v>
      </c>
      <c r="E243" s="219" t="s">
        <v>328</v>
      </c>
      <c r="F243" s="220" t="s">
        <v>329</v>
      </c>
      <c r="G243" s="221" t="s">
        <v>158</v>
      </c>
      <c r="H243" s="222">
        <v>4386</v>
      </c>
      <c r="I243" s="223"/>
      <c r="J243" s="224">
        <f>ROUND(I243*H243,2)</f>
        <v>0</v>
      </c>
      <c r="K243" s="220" t="s">
        <v>146</v>
      </c>
      <c r="L243" s="44"/>
      <c r="M243" s="225" t="s">
        <v>1</v>
      </c>
      <c r="N243" s="226" t="s">
        <v>44</v>
      </c>
      <c r="O243" s="91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147</v>
      </c>
      <c r="AT243" s="229" t="s">
        <v>142</v>
      </c>
      <c r="AU243" s="229" t="s">
        <v>89</v>
      </c>
      <c r="AY243" s="17" t="s">
        <v>140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87</v>
      </c>
      <c r="BK243" s="230">
        <f>ROUND(I243*H243,2)</f>
        <v>0</v>
      </c>
      <c r="BL243" s="17" t="s">
        <v>147</v>
      </c>
      <c r="BM243" s="229" t="s">
        <v>1017</v>
      </c>
    </row>
    <row r="244" s="2" customFormat="1">
      <c r="A244" s="38"/>
      <c r="B244" s="39"/>
      <c r="C244" s="40"/>
      <c r="D244" s="231" t="s">
        <v>149</v>
      </c>
      <c r="E244" s="40"/>
      <c r="F244" s="232" t="s">
        <v>331</v>
      </c>
      <c r="G244" s="40"/>
      <c r="H244" s="40"/>
      <c r="I244" s="233"/>
      <c r="J244" s="40"/>
      <c r="K244" s="40"/>
      <c r="L244" s="44"/>
      <c r="M244" s="234"/>
      <c r="N244" s="235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149</v>
      </c>
      <c r="AU244" s="17" t="s">
        <v>89</v>
      </c>
    </row>
    <row r="245" s="13" customFormat="1">
      <c r="A245" s="13"/>
      <c r="B245" s="236"/>
      <c r="C245" s="237"/>
      <c r="D245" s="238" t="s">
        <v>151</v>
      </c>
      <c r="E245" s="239" t="s">
        <v>1</v>
      </c>
      <c r="F245" s="240" t="s">
        <v>152</v>
      </c>
      <c r="G245" s="237"/>
      <c r="H245" s="239" t="s">
        <v>1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151</v>
      </c>
      <c r="AU245" s="246" t="s">
        <v>89</v>
      </c>
      <c r="AV245" s="13" t="s">
        <v>87</v>
      </c>
      <c r="AW245" s="13" t="s">
        <v>36</v>
      </c>
      <c r="AX245" s="13" t="s">
        <v>79</v>
      </c>
      <c r="AY245" s="246" t="s">
        <v>140</v>
      </c>
    </row>
    <row r="246" s="14" customFormat="1">
      <c r="A246" s="14"/>
      <c r="B246" s="247"/>
      <c r="C246" s="248"/>
      <c r="D246" s="238" t="s">
        <v>151</v>
      </c>
      <c r="E246" s="249" t="s">
        <v>1</v>
      </c>
      <c r="F246" s="250" t="s">
        <v>1004</v>
      </c>
      <c r="G246" s="248"/>
      <c r="H246" s="251">
        <v>4386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151</v>
      </c>
      <c r="AU246" s="257" t="s">
        <v>89</v>
      </c>
      <c r="AV246" s="14" t="s">
        <v>89</v>
      </c>
      <c r="AW246" s="14" t="s">
        <v>36</v>
      </c>
      <c r="AX246" s="14" t="s">
        <v>87</v>
      </c>
      <c r="AY246" s="257" t="s">
        <v>140</v>
      </c>
    </row>
    <row r="247" s="12" customFormat="1" ht="22.8" customHeight="1">
      <c r="A247" s="12"/>
      <c r="B247" s="202"/>
      <c r="C247" s="203"/>
      <c r="D247" s="204" t="s">
        <v>78</v>
      </c>
      <c r="E247" s="216" t="s">
        <v>147</v>
      </c>
      <c r="F247" s="216" t="s">
        <v>359</v>
      </c>
      <c r="G247" s="203"/>
      <c r="H247" s="203"/>
      <c r="I247" s="206"/>
      <c r="J247" s="217">
        <f>BK247</f>
        <v>0</v>
      </c>
      <c r="K247" s="203"/>
      <c r="L247" s="208"/>
      <c r="M247" s="209"/>
      <c r="N247" s="210"/>
      <c r="O247" s="210"/>
      <c r="P247" s="211">
        <f>SUM(P248:P261)</f>
        <v>0</v>
      </c>
      <c r="Q247" s="210"/>
      <c r="R247" s="211">
        <f>SUM(R248:R261)</f>
        <v>103.80376224</v>
      </c>
      <c r="S247" s="210"/>
      <c r="T247" s="212">
        <f>SUM(T248:T261)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3" t="s">
        <v>87</v>
      </c>
      <c r="AT247" s="214" t="s">
        <v>78</v>
      </c>
      <c r="AU247" s="214" t="s">
        <v>87</v>
      </c>
      <c r="AY247" s="213" t="s">
        <v>140</v>
      </c>
      <c r="BK247" s="215">
        <f>SUM(BK248:BK261)</f>
        <v>0</v>
      </c>
    </row>
    <row r="248" s="2" customFormat="1" ht="24.15" customHeight="1">
      <c r="A248" s="38"/>
      <c r="B248" s="39"/>
      <c r="C248" s="218" t="s">
        <v>322</v>
      </c>
      <c r="D248" s="218" t="s">
        <v>142</v>
      </c>
      <c r="E248" s="219" t="s">
        <v>361</v>
      </c>
      <c r="F248" s="220" t="s">
        <v>362</v>
      </c>
      <c r="G248" s="221" t="s">
        <v>145</v>
      </c>
      <c r="H248" s="222">
        <v>1.6799999999999999</v>
      </c>
      <c r="I248" s="223"/>
      <c r="J248" s="224">
        <f>ROUND(I248*H248,2)</f>
        <v>0</v>
      </c>
      <c r="K248" s="220" t="s">
        <v>146</v>
      </c>
      <c r="L248" s="44"/>
      <c r="M248" s="225" t="s">
        <v>1</v>
      </c>
      <c r="N248" s="226" t="s">
        <v>44</v>
      </c>
      <c r="O248" s="91"/>
      <c r="P248" s="227">
        <f>O248*H248</f>
        <v>0</v>
      </c>
      <c r="Q248" s="227">
        <v>1.9967999999999999</v>
      </c>
      <c r="R248" s="227">
        <f>Q248*H248</f>
        <v>3.3546239999999998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147</v>
      </c>
      <c r="AT248" s="229" t="s">
        <v>142</v>
      </c>
      <c r="AU248" s="229" t="s">
        <v>89</v>
      </c>
      <c r="AY248" s="17" t="s">
        <v>140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87</v>
      </c>
      <c r="BK248" s="230">
        <f>ROUND(I248*H248,2)</f>
        <v>0</v>
      </c>
      <c r="BL248" s="17" t="s">
        <v>147</v>
      </c>
      <c r="BM248" s="229" t="s">
        <v>1018</v>
      </c>
    </row>
    <row r="249" s="2" customFormat="1">
      <c r="A249" s="38"/>
      <c r="B249" s="39"/>
      <c r="C249" s="40"/>
      <c r="D249" s="231" t="s">
        <v>149</v>
      </c>
      <c r="E249" s="40"/>
      <c r="F249" s="232" t="s">
        <v>364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149</v>
      </c>
      <c r="AU249" s="17" t="s">
        <v>89</v>
      </c>
    </row>
    <row r="250" s="13" customFormat="1">
      <c r="A250" s="13"/>
      <c r="B250" s="236"/>
      <c r="C250" s="237"/>
      <c r="D250" s="238" t="s">
        <v>151</v>
      </c>
      <c r="E250" s="239" t="s">
        <v>1</v>
      </c>
      <c r="F250" s="240" t="s">
        <v>365</v>
      </c>
      <c r="G250" s="237"/>
      <c r="H250" s="239" t="s">
        <v>1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151</v>
      </c>
      <c r="AU250" s="246" t="s">
        <v>89</v>
      </c>
      <c r="AV250" s="13" t="s">
        <v>87</v>
      </c>
      <c r="AW250" s="13" t="s">
        <v>36</v>
      </c>
      <c r="AX250" s="13" t="s">
        <v>79</v>
      </c>
      <c r="AY250" s="246" t="s">
        <v>140</v>
      </c>
    </row>
    <row r="251" s="13" customFormat="1">
      <c r="A251" s="13"/>
      <c r="B251" s="236"/>
      <c r="C251" s="237"/>
      <c r="D251" s="238" t="s">
        <v>151</v>
      </c>
      <c r="E251" s="239" t="s">
        <v>1</v>
      </c>
      <c r="F251" s="240" t="s">
        <v>366</v>
      </c>
      <c r="G251" s="237"/>
      <c r="H251" s="239" t="s">
        <v>1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151</v>
      </c>
      <c r="AU251" s="246" t="s">
        <v>89</v>
      </c>
      <c r="AV251" s="13" t="s">
        <v>87</v>
      </c>
      <c r="AW251" s="13" t="s">
        <v>36</v>
      </c>
      <c r="AX251" s="13" t="s">
        <v>79</v>
      </c>
      <c r="AY251" s="246" t="s">
        <v>140</v>
      </c>
    </row>
    <row r="252" s="14" customFormat="1">
      <c r="A252" s="14"/>
      <c r="B252" s="247"/>
      <c r="C252" s="248"/>
      <c r="D252" s="238" t="s">
        <v>151</v>
      </c>
      <c r="E252" s="249" t="s">
        <v>1</v>
      </c>
      <c r="F252" s="250" t="s">
        <v>1019</v>
      </c>
      <c r="G252" s="248"/>
      <c r="H252" s="251">
        <v>1.6799999999999999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151</v>
      </c>
      <c r="AU252" s="257" t="s">
        <v>89</v>
      </c>
      <c r="AV252" s="14" t="s">
        <v>89</v>
      </c>
      <c r="AW252" s="14" t="s">
        <v>36</v>
      </c>
      <c r="AX252" s="14" t="s">
        <v>87</v>
      </c>
      <c r="AY252" s="257" t="s">
        <v>140</v>
      </c>
    </row>
    <row r="253" s="2" customFormat="1" ht="24.15" customHeight="1">
      <c r="A253" s="38"/>
      <c r="B253" s="39"/>
      <c r="C253" s="218" t="s">
        <v>327</v>
      </c>
      <c r="D253" s="218" t="s">
        <v>142</v>
      </c>
      <c r="E253" s="219" t="s">
        <v>369</v>
      </c>
      <c r="F253" s="220" t="s">
        <v>370</v>
      </c>
      <c r="G253" s="221" t="s">
        <v>145</v>
      </c>
      <c r="H253" s="222">
        <v>27.077999999999999</v>
      </c>
      <c r="I253" s="223"/>
      <c r="J253" s="224">
        <f>ROUND(I253*H253,2)</f>
        <v>0</v>
      </c>
      <c r="K253" s="220" t="s">
        <v>146</v>
      </c>
      <c r="L253" s="44"/>
      <c r="M253" s="225" t="s">
        <v>1</v>
      </c>
      <c r="N253" s="226" t="s">
        <v>44</v>
      </c>
      <c r="O253" s="91"/>
      <c r="P253" s="227">
        <f>O253*H253</f>
        <v>0</v>
      </c>
      <c r="Q253" s="227">
        <v>2.4340799999999998</v>
      </c>
      <c r="R253" s="227">
        <f>Q253*H253</f>
        <v>65.910018239999999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147</v>
      </c>
      <c r="AT253" s="229" t="s">
        <v>142</v>
      </c>
      <c r="AU253" s="229" t="s">
        <v>89</v>
      </c>
      <c r="AY253" s="17" t="s">
        <v>140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87</v>
      </c>
      <c r="BK253" s="230">
        <f>ROUND(I253*H253,2)</f>
        <v>0</v>
      </c>
      <c r="BL253" s="17" t="s">
        <v>147</v>
      </c>
      <c r="BM253" s="229" t="s">
        <v>1020</v>
      </c>
    </row>
    <row r="254" s="2" customFormat="1">
      <c r="A254" s="38"/>
      <c r="B254" s="39"/>
      <c r="C254" s="40"/>
      <c r="D254" s="231" t="s">
        <v>149</v>
      </c>
      <c r="E254" s="40"/>
      <c r="F254" s="232" t="s">
        <v>372</v>
      </c>
      <c r="G254" s="40"/>
      <c r="H254" s="40"/>
      <c r="I254" s="233"/>
      <c r="J254" s="40"/>
      <c r="K254" s="40"/>
      <c r="L254" s="44"/>
      <c r="M254" s="234"/>
      <c r="N254" s="235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149</v>
      </c>
      <c r="AU254" s="17" t="s">
        <v>89</v>
      </c>
    </row>
    <row r="255" s="13" customFormat="1">
      <c r="A255" s="13"/>
      <c r="B255" s="236"/>
      <c r="C255" s="237"/>
      <c r="D255" s="238" t="s">
        <v>151</v>
      </c>
      <c r="E255" s="239" t="s">
        <v>1</v>
      </c>
      <c r="F255" s="240" t="s">
        <v>1021</v>
      </c>
      <c r="G255" s="237"/>
      <c r="H255" s="239" t="s">
        <v>1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151</v>
      </c>
      <c r="AU255" s="246" t="s">
        <v>89</v>
      </c>
      <c r="AV255" s="13" t="s">
        <v>87</v>
      </c>
      <c r="AW255" s="13" t="s">
        <v>36</v>
      </c>
      <c r="AX255" s="13" t="s">
        <v>79</v>
      </c>
      <c r="AY255" s="246" t="s">
        <v>140</v>
      </c>
    </row>
    <row r="256" s="14" customFormat="1">
      <c r="A256" s="14"/>
      <c r="B256" s="247"/>
      <c r="C256" s="248"/>
      <c r="D256" s="238" t="s">
        <v>151</v>
      </c>
      <c r="E256" s="249" t="s">
        <v>1</v>
      </c>
      <c r="F256" s="250" t="s">
        <v>1022</v>
      </c>
      <c r="G256" s="248"/>
      <c r="H256" s="251">
        <v>27.077999999999999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151</v>
      </c>
      <c r="AU256" s="257" t="s">
        <v>89</v>
      </c>
      <c r="AV256" s="14" t="s">
        <v>89</v>
      </c>
      <c r="AW256" s="14" t="s">
        <v>36</v>
      </c>
      <c r="AX256" s="14" t="s">
        <v>87</v>
      </c>
      <c r="AY256" s="257" t="s">
        <v>140</v>
      </c>
    </row>
    <row r="257" s="2" customFormat="1" ht="33" customHeight="1">
      <c r="A257" s="38"/>
      <c r="B257" s="39"/>
      <c r="C257" s="218" t="s">
        <v>334</v>
      </c>
      <c r="D257" s="218" t="s">
        <v>142</v>
      </c>
      <c r="E257" s="219" t="s">
        <v>376</v>
      </c>
      <c r="F257" s="220" t="s">
        <v>377</v>
      </c>
      <c r="G257" s="221" t="s">
        <v>145</v>
      </c>
      <c r="H257" s="222">
        <v>18.690000000000001</v>
      </c>
      <c r="I257" s="223"/>
      <c r="J257" s="224">
        <f>ROUND(I257*H257,2)</f>
        <v>0</v>
      </c>
      <c r="K257" s="220" t="s">
        <v>146</v>
      </c>
      <c r="L257" s="44"/>
      <c r="M257" s="225" t="s">
        <v>1</v>
      </c>
      <c r="N257" s="226" t="s">
        <v>44</v>
      </c>
      <c r="O257" s="91"/>
      <c r="P257" s="227">
        <f>O257*H257</f>
        <v>0</v>
      </c>
      <c r="Q257" s="227">
        <v>1.8480000000000001</v>
      </c>
      <c r="R257" s="227">
        <f>Q257*H257</f>
        <v>34.539120000000004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147</v>
      </c>
      <c r="AT257" s="229" t="s">
        <v>142</v>
      </c>
      <c r="AU257" s="229" t="s">
        <v>89</v>
      </c>
      <c r="AY257" s="17" t="s">
        <v>140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87</v>
      </c>
      <c r="BK257" s="230">
        <f>ROUND(I257*H257,2)</f>
        <v>0</v>
      </c>
      <c r="BL257" s="17" t="s">
        <v>147</v>
      </c>
      <c r="BM257" s="229" t="s">
        <v>1023</v>
      </c>
    </row>
    <row r="258" s="2" customFormat="1">
      <c r="A258" s="38"/>
      <c r="B258" s="39"/>
      <c r="C258" s="40"/>
      <c r="D258" s="231" t="s">
        <v>149</v>
      </c>
      <c r="E258" s="40"/>
      <c r="F258" s="232" t="s">
        <v>379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149</v>
      </c>
      <c r="AU258" s="17" t="s">
        <v>89</v>
      </c>
    </row>
    <row r="259" s="13" customFormat="1">
      <c r="A259" s="13"/>
      <c r="B259" s="236"/>
      <c r="C259" s="237"/>
      <c r="D259" s="238" t="s">
        <v>151</v>
      </c>
      <c r="E259" s="239" t="s">
        <v>1</v>
      </c>
      <c r="F259" s="240" t="s">
        <v>365</v>
      </c>
      <c r="G259" s="237"/>
      <c r="H259" s="239" t="s">
        <v>1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151</v>
      </c>
      <c r="AU259" s="246" t="s">
        <v>89</v>
      </c>
      <c r="AV259" s="13" t="s">
        <v>87</v>
      </c>
      <c r="AW259" s="13" t="s">
        <v>36</v>
      </c>
      <c r="AX259" s="13" t="s">
        <v>79</v>
      </c>
      <c r="AY259" s="246" t="s">
        <v>140</v>
      </c>
    </row>
    <row r="260" s="13" customFormat="1">
      <c r="A260" s="13"/>
      <c r="B260" s="236"/>
      <c r="C260" s="237"/>
      <c r="D260" s="238" t="s">
        <v>151</v>
      </c>
      <c r="E260" s="239" t="s">
        <v>1</v>
      </c>
      <c r="F260" s="240" t="s">
        <v>380</v>
      </c>
      <c r="G260" s="237"/>
      <c r="H260" s="239" t="s">
        <v>1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151</v>
      </c>
      <c r="AU260" s="246" t="s">
        <v>89</v>
      </c>
      <c r="AV260" s="13" t="s">
        <v>87</v>
      </c>
      <c r="AW260" s="13" t="s">
        <v>36</v>
      </c>
      <c r="AX260" s="13" t="s">
        <v>79</v>
      </c>
      <c r="AY260" s="246" t="s">
        <v>140</v>
      </c>
    </row>
    <row r="261" s="14" customFormat="1">
      <c r="A261" s="14"/>
      <c r="B261" s="247"/>
      <c r="C261" s="248"/>
      <c r="D261" s="238" t="s">
        <v>151</v>
      </c>
      <c r="E261" s="249" t="s">
        <v>1</v>
      </c>
      <c r="F261" s="250" t="s">
        <v>1024</v>
      </c>
      <c r="G261" s="248"/>
      <c r="H261" s="251">
        <v>18.690000000000001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151</v>
      </c>
      <c r="AU261" s="257" t="s">
        <v>89</v>
      </c>
      <c r="AV261" s="14" t="s">
        <v>89</v>
      </c>
      <c r="AW261" s="14" t="s">
        <v>36</v>
      </c>
      <c r="AX261" s="14" t="s">
        <v>87</v>
      </c>
      <c r="AY261" s="257" t="s">
        <v>140</v>
      </c>
    </row>
    <row r="262" s="12" customFormat="1" ht="22.8" customHeight="1">
      <c r="A262" s="12"/>
      <c r="B262" s="202"/>
      <c r="C262" s="203"/>
      <c r="D262" s="204" t="s">
        <v>78</v>
      </c>
      <c r="E262" s="216" t="s">
        <v>208</v>
      </c>
      <c r="F262" s="216" t="s">
        <v>382</v>
      </c>
      <c r="G262" s="203"/>
      <c r="H262" s="203"/>
      <c r="I262" s="206"/>
      <c r="J262" s="217">
        <f>BK262</f>
        <v>0</v>
      </c>
      <c r="K262" s="203"/>
      <c r="L262" s="208"/>
      <c r="M262" s="209"/>
      <c r="N262" s="210"/>
      <c r="O262" s="210"/>
      <c r="P262" s="211">
        <f>SUM(P263:P268)</f>
        <v>0</v>
      </c>
      <c r="Q262" s="210"/>
      <c r="R262" s="211">
        <f>SUM(R263:R268)</f>
        <v>0</v>
      </c>
      <c r="S262" s="210"/>
      <c r="T262" s="212">
        <f>SUM(T263:T268)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3" t="s">
        <v>87</v>
      </c>
      <c r="AT262" s="214" t="s">
        <v>78</v>
      </c>
      <c r="AU262" s="214" t="s">
        <v>87</v>
      </c>
      <c r="AY262" s="213" t="s">
        <v>140</v>
      </c>
      <c r="BK262" s="215">
        <f>SUM(BK263:BK268)</f>
        <v>0</v>
      </c>
    </row>
    <row r="263" s="2" customFormat="1" ht="16.5" customHeight="1">
      <c r="A263" s="38"/>
      <c r="B263" s="39"/>
      <c r="C263" s="218" t="s">
        <v>341</v>
      </c>
      <c r="D263" s="218" t="s">
        <v>142</v>
      </c>
      <c r="E263" s="219" t="s">
        <v>402</v>
      </c>
      <c r="F263" s="220" t="s">
        <v>403</v>
      </c>
      <c r="G263" s="221" t="s">
        <v>337</v>
      </c>
      <c r="H263" s="222">
        <v>30</v>
      </c>
      <c r="I263" s="223"/>
      <c r="J263" s="224">
        <f>ROUND(I263*H263,2)</f>
        <v>0</v>
      </c>
      <c r="K263" s="220" t="s">
        <v>1</v>
      </c>
      <c r="L263" s="44"/>
      <c r="M263" s="225" t="s">
        <v>1</v>
      </c>
      <c r="N263" s="226" t="s">
        <v>44</v>
      </c>
      <c r="O263" s="9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147</v>
      </c>
      <c r="AT263" s="229" t="s">
        <v>142</v>
      </c>
      <c r="AU263" s="229" t="s">
        <v>89</v>
      </c>
      <c r="AY263" s="17" t="s">
        <v>140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87</v>
      </c>
      <c r="BK263" s="230">
        <f>ROUND(I263*H263,2)</f>
        <v>0</v>
      </c>
      <c r="BL263" s="17" t="s">
        <v>147</v>
      </c>
      <c r="BM263" s="229" t="s">
        <v>1025</v>
      </c>
    </row>
    <row r="264" s="13" customFormat="1">
      <c r="A264" s="13"/>
      <c r="B264" s="236"/>
      <c r="C264" s="237"/>
      <c r="D264" s="238" t="s">
        <v>151</v>
      </c>
      <c r="E264" s="239" t="s">
        <v>1</v>
      </c>
      <c r="F264" s="240" t="s">
        <v>152</v>
      </c>
      <c r="G264" s="237"/>
      <c r="H264" s="239" t="s">
        <v>1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151</v>
      </c>
      <c r="AU264" s="246" t="s">
        <v>89</v>
      </c>
      <c r="AV264" s="13" t="s">
        <v>87</v>
      </c>
      <c r="AW264" s="13" t="s">
        <v>36</v>
      </c>
      <c r="AX264" s="13" t="s">
        <v>79</v>
      </c>
      <c r="AY264" s="246" t="s">
        <v>140</v>
      </c>
    </row>
    <row r="265" s="14" customFormat="1">
      <c r="A265" s="14"/>
      <c r="B265" s="247"/>
      <c r="C265" s="248"/>
      <c r="D265" s="238" t="s">
        <v>151</v>
      </c>
      <c r="E265" s="249" t="s">
        <v>1</v>
      </c>
      <c r="F265" s="250" t="s">
        <v>1026</v>
      </c>
      <c r="G265" s="248"/>
      <c r="H265" s="251">
        <v>30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151</v>
      </c>
      <c r="AU265" s="257" t="s">
        <v>89</v>
      </c>
      <c r="AV265" s="14" t="s">
        <v>89</v>
      </c>
      <c r="AW265" s="14" t="s">
        <v>36</v>
      </c>
      <c r="AX265" s="14" t="s">
        <v>87</v>
      </c>
      <c r="AY265" s="257" t="s">
        <v>140</v>
      </c>
    </row>
    <row r="266" s="2" customFormat="1" ht="16.5" customHeight="1">
      <c r="A266" s="38"/>
      <c r="B266" s="39"/>
      <c r="C266" s="218" t="s">
        <v>347</v>
      </c>
      <c r="D266" s="218" t="s">
        <v>142</v>
      </c>
      <c r="E266" s="219" t="s">
        <v>407</v>
      </c>
      <c r="F266" s="220" t="s">
        <v>408</v>
      </c>
      <c r="G266" s="221" t="s">
        <v>409</v>
      </c>
      <c r="H266" s="222">
        <v>3</v>
      </c>
      <c r="I266" s="223"/>
      <c r="J266" s="224">
        <f>ROUND(I266*H266,2)</f>
        <v>0</v>
      </c>
      <c r="K266" s="220" t="s">
        <v>1</v>
      </c>
      <c r="L266" s="44"/>
      <c r="M266" s="225" t="s">
        <v>1</v>
      </c>
      <c r="N266" s="226" t="s">
        <v>44</v>
      </c>
      <c r="O266" s="91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147</v>
      </c>
      <c r="AT266" s="229" t="s">
        <v>142</v>
      </c>
      <c r="AU266" s="229" t="s">
        <v>89</v>
      </c>
      <c r="AY266" s="17" t="s">
        <v>140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87</v>
      </c>
      <c r="BK266" s="230">
        <f>ROUND(I266*H266,2)</f>
        <v>0</v>
      </c>
      <c r="BL266" s="17" t="s">
        <v>147</v>
      </c>
      <c r="BM266" s="229" t="s">
        <v>1027</v>
      </c>
    </row>
    <row r="267" s="13" customFormat="1">
      <c r="A267" s="13"/>
      <c r="B267" s="236"/>
      <c r="C267" s="237"/>
      <c r="D267" s="238" t="s">
        <v>151</v>
      </c>
      <c r="E267" s="239" t="s">
        <v>1</v>
      </c>
      <c r="F267" s="240" t="s">
        <v>152</v>
      </c>
      <c r="G267" s="237"/>
      <c r="H267" s="239" t="s">
        <v>1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151</v>
      </c>
      <c r="AU267" s="246" t="s">
        <v>89</v>
      </c>
      <c r="AV267" s="13" t="s">
        <v>87</v>
      </c>
      <c r="AW267" s="13" t="s">
        <v>36</v>
      </c>
      <c r="AX267" s="13" t="s">
        <v>79</v>
      </c>
      <c r="AY267" s="246" t="s">
        <v>140</v>
      </c>
    </row>
    <row r="268" s="14" customFormat="1">
      <c r="A268" s="14"/>
      <c r="B268" s="247"/>
      <c r="C268" s="248"/>
      <c r="D268" s="238" t="s">
        <v>151</v>
      </c>
      <c r="E268" s="249" t="s">
        <v>1</v>
      </c>
      <c r="F268" s="250" t="s">
        <v>163</v>
      </c>
      <c r="G268" s="248"/>
      <c r="H268" s="251">
        <v>3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151</v>
      </c>
      <c r="AU268" s="257" t="s">
        <v>89</v>
      </c>
      <c r="AV268" s="14" t="s">
        <v>89</v>
      </c>
      <c r="AW268" s="14" t="s">
        <v>36</v>
      </c>
      <c r="AX268" s="14" t="s">
        <v>87</v>
      </c>
      <c r="AY268" s="257" t="s">
        <v>140</v>
      </c>
    </row>
    <row r="269" s="12" customFormat="1" ht="22.8" customHeight="1">
      <c r="A269" s="12"/>
      <c r="B269" s="202"/>
      <c r="C269" s="203"/>
      <c r="D269" s="204" t="s">
        <v>78</v>
      </c>
      <c r="E269" s="216" t="s">
        <v>214</v>
      </c>
      <c r="F269" s="216" t="s">
        <v>411</v>
      </c>
      <c r="G269" s="203"/>
      <c r="H269" s="203"/>
      <c r="I269" s="206"/>
      <c r="J269" s="217">
        <f>BK269</f>
        <v>0</v>
      </c>
      <c r="K269" s="203"/>
      <c r="L269" s="208"/>
      <c r="M269" s="209"/>
      <c r="N269" s="210"/>
      <c r="O269" s="210"/>
      <c r="P269" s="211">
        <f>SUM(P270:P280)</f>
        <v>0</v>
      </c>
      <c r="Q269" s="210"/>
      <c r="R269" s="211">
        <f>SUM(R270:R280)</f>
        <v>0.052234379999999997</v>
      </c>
      <c r="S269" s="210"/>
      <c r="T269" s="212">
        <f>SUM(T270:T280)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3" t="s">
        <v>87</v>
      </c>
      <c r="AT269" s="214" t="s">
        <v>78</v>
      </c>
      <c r="AU269" s="214" t="s">
        <v>87</v>
      </c>
      <c r="AY269" s="213" t="s">
        <v>140</v>
      </c>
      <c r="BK269" s="215">
        <f>SUM(BK270:BK280)</f>
        <v>0</v>
      </c>
    </row>
    <row r="270" s="2" customFormat="1" ht="24.15" customHeight="1">
      <c r="A270" s="38"/>
      <c r="B270" s="39"/>
      <c r="C270" s="218" t="s">
        <v>353</v>
      </c>
      <c r="D270" s="218" t="s">
        <v>142</v>
      </c>
      <c r="E270" s="219" t="s">
        <v>413</v>
      </c>
      <c r="F270" s="220" t="s">
        <v>414</v>
      </c>
      <c r="G270" s="221" t="s">
        <v>158</v>
      </c>
      <c r="H270" s="222">
        <v>75.701999999999998</v>
      </c>
      <c r="I270" s="223"/>
      <c r="J270" s="224">
        <f>ROUND(I270*H270,2)</f>
        <v>0</v>
      </c>
      <c r="K270" s="220" t="s">
        <v>146</v>
      </c>
      <c r="L270" s="44"/>
      <c r="M270" s="225" t="s">
        <v>1</v>
      </c>
      <c r="N270" s="226" t="s">
        <v>44</v>
      </c>
      <c r="O270" s="91"/>
      <c r="P270" s="227">
        <f>O270*H270</f>
        <v>0</v>
      </c>
      <c r="Q270" s="227">
        <v>0.00068999999999999997</v>
      </c>
      <c r="R270" s="227">
        <f>Q270*H270</f>
        <v>0.052234379999999997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147</v>
      </c>
      <c r="AT270" s="229" t="s">
        <v>142</v>
      </c>
      <c r="AU270" s="229" t="s">
        <v>89</v>
      </c>
      <c r="AY270" s="17" t="s">
        <v>140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87</v>
      </c>
      <c r="BK270" s="230">
        <f>ROUND(I270*H270,2)</f>
        <v>0</v>
      </c>
      <c r="BL270" s="17" t="s">
        <v>147</v>
      </c>
      <c r="BM270" s="229" t="s">
        <v>1028</v>
      </c>
    </row>
    <row r="271" s="2" customFormat="1">
      <c r="A271" s="38"/>
      <c r="B271" s="39"/>
      <c r="C271" s="40"/>
      <c r="D271" s="231" t="s">
        <v>149</v>
      </c>
      <c r="E271" s="40"/>
      <c r="F271" s="232" t="s">
        <v>416</v>
      </c>
      <c r="G271" s="40"/>
      <c r="H271" s="40"/>
      <c r="I271" s="233"/>
      <c r="J271" s="40"/>
      <c r="K271" s="40"/>
      <c r="L271" s="44"/>
      <c r="M271" s="234"/>
      <c r="N271" s="235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149</v>
      </c>
      <c r="AU271" s="17" t="s">
        <v>89</v>
      </c>
    </row>
    <row r="272" s="13" customFormat="1">
      <c r="A272" s="13"/>
      <c r="B272" s="236"/>
      <c r="C272" s="237"/>
      <c r="D272" s="238" t="s">
        <v>151</v>
      </c>
      <c r="E272" s="239" t="s">
        <v>1</v>
      </c>
      <c r="F272" s="240" t="s">
        <v>152</v>
      </c>
      <c r="G272" s="237"/>
      <c r="H272" s="239" t="s">
        <v>1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151</v>
      </c>
      <c r="AU272" s="246" t="s">
        <v>89</v>
      </c>
      <c r="AV272" s="13" t="s">
        <v>87</v>
      </c>
      <c r="AW272" s="13" t="s">
        <v>36</v>
      </c>
      <c r="AX272" s="13" t="s">
        <v>79</v>
      </c>
      <c r="AY272" s="246" t="s">
        <v>140</v>
      </c>
    </row>
    <row r="273" s="13" customFormat="1">
      <c r="A273" s="13"/>
      <c r="B273" s="236"/>
      <c r="C273" s="237"/>
      <c r="D273" s="238" t="s">
        <v>151</v>
      </c>
      <c r="E273" s="239" t="s">
        <v>1</v>
      </c>
      <c r="F273" s="240" t="s">
        <v>417</v>
      </c>
      <c r="G273" s="237"/>
      <c r="H273" s="239" t="s">
        <v>1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151</v>
      </c>
      <c r="AU273" s="246" t="s">
        <v>89</v>
      </c>
      <c r="AV273" s="13" t="s">
        <v>87</v>
      </c>
      <c r="AW273" s="13" t="s">
        <v>36</v>
      </c>
      <c r="AX273" s="13" t="s">
        <v>79</v>
      </c>
      <c r="AY273" s="246" t="s">
        <v>140</v>
      </c>
    </row>
    <row r="274" s="14" customFormat="1">
      <c r="A274" s="14"/>
      <c r="B274" s="247"/>
      <c r="C274" s="248"/>
      <c r="D274" s="238" t="s">
        <v>151</v>
      </c>
      <c r="E274" s="249" t="s">
        <v>1</v>
      </c>
      <c r="F274" s="250" t="s">
        <v>1029</v>
      </c>
      <c r="G274" s="248"/>
      <c r="H274" s="251">
        <v>75.701999999999998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151</v>
      </c>
      <c r="AU274" s="257" t="s">
        <v>89</v>
      </c>
      <c r="AV274" s="14" t="s">
        <v>89</v>
      </c>
      <c r="AW274" s="14" t="s">
        <v>36</v>
      </c>
      <c r="AX274" s="14" t="s">
        <v>79</v>
      </c>
      <c r="AY274" s="257" t="s">
        <v>140</v>
      </c>
    </row>
    <row r="275" s="15" customFormat="1">
      <c r="A275" s="15"/>
      <c r="B275" s="258"/>
      <c r="C275" s="259"/>
      <c r="D275" s="238" t="s">
        <v>151</v>
      </c>
      <c r="E275" s="260" t="s">
        <v>1</v>
      </c>
      <c r="F275" s="261" t="s">
        <v>155</v>
      </c>
      <c r="G275" s="259"/>
      <c r="H275" s="262">
        <v>75.701999999999998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8" t="s">
        <v>151</v>
      </c>
      <c r="AU275" s="268" t="s">
        <v>89</v>
      </c>
      <c r="AV275" s="15" t="s">
        <v>147</v>
      </c>
      <c r="AW275" s="15" t="s">
        <v>36</v>
      </c>
      <c r="AX275" s="15" t="s">
        <v>87</v>
      </c>
      <c r="AY275" s="268" t="s">
        <v>140</v>
      </c>
    </row>
    <row r="276" s="2" customFormat="1" ht="24.15" customHeight="1">
      <c r="A276" s="38"/>
      <c r="B276" s="39"/>
      <c r="C276" s="218" t="s">
        <v>360</v>
      </c>
      <c r="D276" s="218" t="s">
        <v>142</v>
      </c>
      <c r="E276" s="219" t="s">
        <v>432</v>
      </c>
      <c r="F276" s="220" t="s">
        <v>433</v>
      </c>
      <c r="G276" s="221" t="s">
        <v>434</v>
      </c>
      <c r="H276" s="222">
        <v>8</v>
      </c>
      <c r="I276" s="223"/>
      <c r="J276" s="224">
        <f>ROUND(I276*H276,2)</f>
        <v>0</v>
      </c>
      <c r="K276" s="220" t="s">
        <v>1</v>
      </c>
      <c r="L276" s="44"/>
      <c r="M276" s="225" t="s">
        <v>1</v>
      </c>
      <c r="N276" s="226" t="s">
        <v>44</v>
      </c>
      <c r="O276" s="91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147</v>
      </c>
      <c r="AT276" s="229" t="s">
        <v>142</v>
      </c>
      <c r="AU276" s="229" t="s">
        <v>89</v>
      </c>
      <c r="AY276" s="17" t="s">
        <v>140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87</v>
      </c>
      <c r="BK276" s="230">
        <f>ROUND(I276*H276,2)</f>
        <v>0</v>
      </c>
      <c r="BL276" s="17" t="s">
        <v>147</v>
      </c>
      <c r="BM276" s="229" t="s">
        <v>1030</v>
      </c>
    </row>
    <row r="277" s="14" customFormat="1">
      <c r="A277" s="14"/>
      <c r="B277" s="247"/>
      <c r="C277" s="248"/>
      <c r="D277" s="238" t="s">
        <v>151</v>
      </c>
      <c r="E277" s="249" t="s">
        <v>1</v>
      </c>
      <c r="F277" s="250" t="s">
        <v>1031</v>
      </c>
      <c r="G277" s="248"/>
      <c r="H277" s="251">
        <v>5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151</v>
      </c>
      <c r="AU277" s="257" t="s">
        <v>89</v>
      </c>
      <c r="AV277" s="14" t="s">
        <v>89</v>
      </c>
      <c r="AW277" s="14" t="s">
        <v>36</v>
      </c>
      <c r="AX277" s="14" t="s">
        <v>79</v>
      </c>
      <c r="AY277" s="257" t="s">
        <v>140</v>
      </c>
    </row>
    <row r="278" s="14" customFormat="1">
      <c r="A278" s="14"/>
      <c r="B278" s="247"/>
      <c r="C278" s="248"/>
      <c r="D278" s="238" t="s">
        <v>151</v>
      </c>
      <c r="E278" s="249" t="s">
        <v>1</v>
      </c>
      <c r="F278" s="250" t="s">
        <v>437</v>
      </c>
      <c r="G278" s="248"/>
      <c r="H278" s="251">
        <v>3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151</v>
      </c>
      <c r="AU278" s="257" t="s">
        <v>89</v>
      </c>
      <c r="AV278" s="14" t="s">
        <v>89</v>
      </c>
      <c r="AW278" s="14" t="s">
        <v>36</v>
      </c>
      <c r="AX278" s="14" t="s">
        <v>79</v>
      </c>
      <c r="AY278" s="257" t="s">
        <v>140</v>
      </c>
    </row>
    <row r="279" s="15" customFormat="1">
      <c r="A279" s="15"/>
      <c r="B279" s="258"/>
      <c r="C279" s="259"/>
      <c r="D279" s="238" t="s">
        <v>151</v>
      </c>
      <c r="E279" s="260" t="s">
        <v>1</v>
      </c>
      <c r="F279" s="261" t="s">
        <v>155</v>
      </c>
      <c r="G279" s="259"/>
      <c r="H279" s="262">
        <v>8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8" t="s">
        <v>151</v>
      </c>
      <c r="AU279" s="268" t="s">
        <v>89</v>
      </c>
      <c r="AV279" s="15" t="s">
        <v>147</v>
      </c>
      <c r="AW279" s="15" t="s">
        <v>36</v>
      </c>
      <c r="AX279" s="15" t="s">
        <v>87</v>
      </c>
      <c r="AY279" s="268" t="s">
        <v>140</v>
      </c>
    </row>
    <row r="280" s="13" customFormat="1">
      <c r="A280" s="13"/>
      <c r="B280" s="236"/>
      <c r="C280" s="237"/>
      <c r="D280" s="238" t="s">
        <v>151</v>
      </c>
      <c r="E280" s="239" t="s">
        <v>1</v>
      </c>
      <c r="F280" s="240" t="s">
        <v>438</v>
      </c>
      <c r="G280" s="237"/>
      <c r="H280" s="239" t="s">
        <v>1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151</v>
      </c>
      <c r="AU280" s="246" t="s">
        <v>89</v>
      </c>
      <c r="AV280" s="13" t="s">
        <v>87</v>
      </c>
      <c r="AW280" s="13" t="s">
        <v>36</v>
      </c>
      <c r="AX280" s="13" t="s">
        <v>79</v>
      </c>
      <c r="AY280" s="246" t="s">
        <v>140</v>
      </c>
    </row>
    <row r="281" s="12" customFormat="1" ht="22.8" customHeight="1">
      <c r="A281" s="12"/>
      <c r="B281" s="202"/>
      <c r="C281" s="203"/>
      <c r="D281" s="204" t="s">
        <v>78</v>
      </c>
      <c r="E281" s="216" t="s">
        <v>463</v>
      </c>
      <c r="F281" s="216" t="s">
        <v>464</v>
      </c>
      <c r="G281" s="203"/>
      <c r="H281" s="203"/>
      <c r="I281" s="206"/>
      <c r="J281" s="217">
        <f>BK281</f>
        <v>0</v>
      </c>
      <c r="K281" s="203"/>
      <c r="L281" s="208"/>
      <c r="M281" s="209"/>
      <c r="N281" s="210"/>
      <c r="O281" s="210"/>
      <c r="P281" s="211">
        <f>SUM(P282:P283)</f>
        <v>0</v>
      </c>
      <c r="Q281" s="210"/>
      <c r="R281" s="211">
        <f>SUM(R282:R283)</f>
        <v>0</v>
      </c>
      <c r="S281" s="210"/>
      <c r="T281" s="212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3" t="s">
        <v>87</v>
      </c>
      <c r="AT281" s="214" t="s">
        <v>78</v>
      </c>
      <c r="AU281" s="214" t="s">
        <v>87</v>
      </c>
      <c r="AY281" s="213" t="s">
        <v>140</v>
      </c>
      <c r="BK281" s="215">
        <f>SUM(BK282:BK283)</f>
        <v>0</v>
      </c>
    </row>
    <row r="282" s="2" customFormat="1" ht="16.5" customHeight="1">
      <c r="A282" s="38"/>
      <c r="B282" s="39"/>
      <c r="C282" s="218" t="s">
        <v>368</v>
      </c>
      <c r="D282" s="218" t="s">
        <v>142</v>
      </c>
      <c r="E282" s="219" t="s">
        <v>466</v>
      </c>
      <c r="F282" s="220" t="s">
        <v>467</v>
      </c>
      <c r="G282" s="221" t="s">
        <v>242</v>
      </c>
      <c r="H282" s="222">
        <v>148.35300000000001</v>
      </c>
      <c r="I282" s="223"/>
      <c r="J282" s="224">
        <f>ROUND(I282*H282,2)</f>
        <v>0</v>
      </c>
      <c r="K282" s="220" t="s">
        <v>146</v>
      </c>
      <c r="L282" s="44"/>
      <c r="M282" s="225" t="s">
        <v>1</v>
      </c>
      <c r="N282" s="226" t="s">
        <v>44</v>
      </c>
      <c r="O282" s="9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147</v>
      </c>
      <c r="AT282" s="229" t="s">
        <v>142</v>
      </c>
      <c r="AU282" s="229" t="s">
        <v>89</v>
      </c>
      <c r="AY282" s="17" t="s">
        <v>140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87</v>
      </c>
      <c r="BK282" s="230">
        <f>ROUND(I282*H282,2)</f>
        <v>0</v>
      </c>
      <c r="BL282" s="17" t="s">
        <v>147</v>
      </c>
      <c r="BM282" s="229" t="s">
        <v>1032</v>
      </c>
    </row>
    <row r="283" s="2" customFormat="1">
      <c r="A283" s="38"/>
      <c r="B283" s="39"/>
      <c r="C283" s="40"/>
      <c r="D283" s="231" t="s">
        <v>149</v>
      </c>
      <c r="E283" s="40"/>
      <c r="F283" s="232" t="s">
        <v>469</v>
      </c>
      <c r="G283" s="40"/>
      <c r="H283" s="40"/>
      <c r="I283" s="233"/>
      <c r="J283" s="40"/>
      <c r="K283" s="40"/>
      <c r="L283" s="44"/>
      <c r="M283" s="279"/>
      <c r="N283" s="280"/>
      <c r="O283" s="281"/>
      <c r="P283" s="281"/>
      <c r="Q283" s="281"/>
      <c r="R283" s="281"/>
      <c r="S283" s="281"/>
      <c r="T283" s="28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149</v>
      </c>
      <c r="AU283" s="17" t="s">
        <v>89</v>
      </c>
    </row>
    <row r="284" s="2" customFormat="1" ht="6.96" customHeight="1">
      <c r="A284" s="38"/>
      <c r="B284" s="66"/>
      <c r="C284" s="67"/>
      <c r="D284" s="67"/>
      <c r="E284" s="67"/>
      <c r="F284" s="67"/>
      <c r="G284" s="67"/>
      <c r="H284" s="67"/>
      <c r="I284" s="67"/>
      <c r="J284" s="67"/>
      <c r="K284" s="67"/>
      <c r="L284" s="44"/>
      <c r="M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</row>
  </sheetData>
  <sheetProtection sheet="1" autoFilter="0" formatColumns="0" formatRows="0" objects="1" scenarios="1" spinCount="100000" saltValue="NVQ7LrUeTsgmrvtEK6P9p1AS5kHIAXDjcLD/1B4/GIqq7P0qKQnEHKJhsaw0K5hp20+FyxdL6oTyjd8DxvJDFQ==" hashValue="k/M/2ZMJMCGAIUzmEzgQdBu/N6/HgQICGmn2MTK59xbmxhnqbfhJ5P3bo1LW/0ve4sP2iuzqCtPKxyY7iUWnvw==" algorithmName="SHA-512" password="CC35"/>
  <autoFilter ref="C121:K28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1_01/121151123"/>
    <hyperlink ref="F130" r:id="rId2" display="https://podminky.urs.cz/item/CS_URS_2021_01/121151124"/>
    <hyperlink ref="F137" r:id="rId3" display="https://podminky.urs.cz/item/CS_URS_2021_01/121151125"/>
    <hyperlink ref="F143" r:id="rId4" display="https://podminky.urs.cz/item/CS_URS_2021_01/124253101"/>
    <hyperlink ref="F149" r:id="rId5" display="https://podminky.urs.cz/item/CS_URS_2021_01/162251102"/>
    <hyperlink ref="F153" r:id="rId6" display="https://podminky.urs.cz/item/CS_URS_2021_01/162351103"/>
    <hyperlink ref="F159" r:id="rId7" display="https://podminky.urs.cz/item/CS_URS_2021_01/162751117"/>
    <hyperlink ref="F163" r:id="rId8" display="https://podminky.urs.cz/item/CS_URS_2021_01/167151111"/>
    <hyperlink ref="F171" r:id="rId9" display="https://podminky.urs.cz/item/CS_URS_2021_01/171151103"/>
    <hyperlink ref="F177" r:id="rId10" display="https://podminky.urs.cz/item/CS_URS_2021_01/174151101"/>
    <hyperlink ref="F183" r:id="rId11" display="https://podminky.urs.cz/item/CS_URS_2021_01/181351115"/>
    <hyperlink ref="F192" r:id="rId12" display="https://podminky.urs.cz/item/CS_URS_2021_01/181411122"/>
    <hyperlink ref="F201" r:id="rId13" display="https://podminky.urs.cz/item/CS_URS_2021_01/181451121"/>
    <hyperlink ref="F211" r:id="rId14" display="https://podminky.urs.cz/item/CS_URS_2021_01/181951111"/>
    <hyperlink ref="F217" r:id="rId15" display="https://podminky.urs.cz/item/CS_URS_2021_01/181951112"/>
    <hyperlink ref="F226" r:id="rId16" display="https://podminky.urs.cz/item/CS_URS_2021_01/182151111"/>
    <hyperlink ref="F230" r:id="rId17" display="https://podminky.urs.cz/item/CS_URS_2021_01/182251101"/>
    <hyperlink ref="F237" r:id="rId18" display="https://podminky.urs.cz/item/CS_URS_2021_01/182351135"/>
    <hyperlink ref="F244" r:id="rId19" display="https://podminky.urs.cz/item/CS_URS_2021_01/183403152"/>
    <hyperlink ref="F249" r:id="rId20" display="https://podminky.urs.cz/item/CS_URS_2021_01/461211711"/>
    <hyperlink ref="F254" r:id="rId21" display="https://podminky.urs.cz/item/CS_URS_2021_01/462512270"/>
    <hyperlink ref="F258" r:id="rId22" display="https://podminky.urs.cz/item/CS_URS_2021_01/463211151"/>
    <hyperlink ref="F271" r:id="rId23" display="https://podminky.urs.cz/item/CS_URS_2021_01/919726123"/>
    <hyperlink ref="F283" r:id="rId24" display="https://podminky.urs.cz/item/CS_URS_2021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108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Revitalizace Rudoltičky a přítoků aktualizace 02/2023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1033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25. 10. 2023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ROUND((SUM(BE120:BE337)),  2)</f>
        <v>0</v>
      </c>
      <c r="G33" s="38"/>
      <c r="H33" s="38"/>
      <c r="I33" s="155">
        <v>0.20999999999999999</v>
      </c>
      <c r="J33" s="154">
        <f>ROUND(((SUM(BE120:BE337))*I33),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ROUND((SUM(BF120:BF337)),  2)</f>
        <v>0</v>
      </c>
      <c r="G34" s="38"/>
      <c r="H34" s="38"/>
      <c r="I34" s="155">
        <v>0.14999999999999999</v>
      </c>
      <c r="J34" s="154">
        <f>ROUND(((SUM(BF120:BF337))*I34),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ROUND((SUM(BG120:BG337)),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ROUND((SUM(BH120:BH337)),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ROUND((SUM(BI120:BI337)),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Revitalizace Rudoltičky a přítoků aktualizace 02/2023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06 - Vegetační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Ostrov u Lanškrouna</v>
      </c>
      <c r="G89" s="40"/>
      <c r="H89" s="40"/>
      <c r="I89" s="32" t="s">
        <v>22</v>
      </c>
      <c r="J89" s="79" t="str">
        <f>IF(J12="","",J12)</f>
        <v>25. 10. 2023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Ostrov</v>
      </c>
      <c r="G91" s="40"/>
      <c r="H91" s="40"/>
      <c r="I91" s="32" t="s">
        <v>32</v>
      </c>
      <c r="J91" s="36" t="str">
        <f>E21</f>
        <v>Envicons,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Envicons,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114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79"/>
      <c r="C97" s="180"/>
      <c r="D97" s="181" t="s">
        <v>116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117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119</v>
      </c>
      <c r="E99" s="188"/>
      <c r="F99" s="188"/>
      <c r="G99" s="188"/>
      <c r="H99" s="188"/>
      <c r="I99" s="188"/>
      <c r="J99" s="189">
        <f>J332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124</v>
      </c>
      <c r="E100" s="188"/>
      <c r="F100" s="188"/>
      <c r="G100" s="188"/>
      <c r="H100" s="188"/>
      <c r="I100" s="188"/>
      <c r="J100" s="189">
        <f>J336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125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Revitalizace Rudoltičky a přítoků aktualizace 02/2023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109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SO 06 - Vegetační úpravy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Ostrov u Lanškrouna</v>
      </c>
      <c r="G114" s="40"/>
      <c r="H114" s="40"/>
      <c r="I114" s="32" t="s">
        <v>22</v>
      </c>
      <c r="J114" s="79" t="str">
        <f>IF(J12="","",J12)</f>
        <v>25. 10. 2023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Obec Ostrov</v>
      </c>
      <c r="G116" s="40"/>
      <c r="H116" s="40"/>
      <c r="I116" s="32" t="s">
        <v>32</v>
      </c>
      <c r="J116" s="36" t="str">
        <f>E21</f>
        <v>Envicons,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30</v>
      </c>
      <c r="D117" s="40"/>
      <c r="E117" s="40"/>
      <c r="F117" s="27" t="str">
        <f>IF(E18="","",E18)</f>
        <v>Vyplň údaj</v>
      </c>
      <c r="G117" s="40"/>
      <c r="H117" s="40"/>
      <c r="I117" s="32" t="s">
        <v>37</v>
      </c>
      <c r="J117" s="36" t="str">
        <f>E24</f>
        <v>Envicons,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126</v>
      </c>
      <c r="D119" s="194" t="s">
        <v>64</v>
      </c>
      <c r="E119" s="194" t="s">
        <v>60</v>
      </c>
      <c r="F119" s="194" t="s">
        <v>61</v>
      </c>
      <c r="G119" s="194" t="s">
        <v>127</v>
      </c>
      <c r="H119" s="194" t="s">
        <v>128</v>
      </c>
      <c r="I119" s="194" t="s">
        <v>129</v>
      </c>
      <c r="J119" s="194" t="s">
        <v>113</v>
      </c>
      <c r="K119" s="195" t="s">
        <v>130</v>
      </c>
      <c r="L119" s="196"/>
      <c r="M119" s="100" t="s">
        <v>1</v>
      </c>
      <c r="N119" s="101" t="s">
        <v>43</v>
      </c>
      <c r="O119" s="101" t="s">
        <v>131</v>
      </c>
      <c r="P119" s="101" t="s">
        <v>132</v>
      </c>
      <c r="Q119" s="101" t="s">
        <v>133</v>
      </c>
      <c r="R119" s="101" t="s">
        <v>134</v>
      </c>
      <c r="S119" s="101" t="s">
        <v>135</v>
      </c>
      <c r="T119" s="102" t="s">
        <v>136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137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37.374780000000001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78</v>
      </c>
      <c r="AU120" s="17" t="s">
        <v>115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78</v>
      </c>
      <c r="E121" s="205" t="s">
        <v>138</v>
      </c>
      <c r="F121" s="205" t="s">
        <v>139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P122+P332+P336</f>
        <v>0</v>
      </c>
      <c r="Q121" s="210"/>
      <c r="R121" s="211">
        <f>R122+R332+R336</f>
        <v>37.374780000000001</v>
      </c>
      <c r="S121" s="210"/>
      <c r="T121" s="212">
        <f>T122+T332+T336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87</v>
      </c>
      <c r="AT121" s="214" t="s">
        <v>78</v>
      </c>
      <c r="AU121" s="214" t="s">
        <v>79</v>
      </c>
      <c r="AY121" s="213" t="s">
        <v>140</v>
      </c>
      <c r="BK121" s="215">
        <f>BK122+BK332+BK336</f>
        <v>0</v>
      </c>
    </row>
    <row r="122" s="12" customFormat="1" ht="22.8" customHeight="1">
      <c r="A122" s="12"/>
      <c r="B122" s="202"/>
      <c r="C122" s="203"/>
      <c r="D122" s="204" t="s">
        <v>78</v>
      </c>
      <c r="E122" s="216" t="s">
        <v>87</v>
      </c>
      <c r="F122" s="216" t="s">
        <v>141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SUM(P123:P331)</f>
        <v>0</v>
      </c>
      <c r="Q122" s="210"/>
      <c r="R122" s="211">
        <f>SUM(R123:R331)</f>
        <v>15.878139999999998</v>
      </c>
      <c r="S122" s="210"/>
      <c r="T122" s="212">
        <f>SUM(T123:T331)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87</v>
      </c>
      <c r="AT122" s="214" t="s">
        <v>78</v>
      </c>
      <c r="AU122" s="214" t="s">
        <v>87</v>
      </c>
      <c r="AY122" s="213" t="s">
        <v>140</v>
      </c>
      <c r="BK122" s="215">
        <f>SUM(BK123:BK331)</f>
        <v>0</v>
      </c>
    </row>
    <row r="123" s="2" customFormat="1" ht="37.8" customHeight="1">
      <c r="A123" s="38"/>
      <c r="B123" s="39"/>
      <c r="C123" s="218" t="s">
        <v>87</v>
      </c>
      <c r="D123" s="218" t="s">
        <v>142</v>
      </c>
      <c r="E123" s="219" t="s">
        <v>1034</v>
      </c>
      <c r="F123" s="220" t="s">
        <v>1035</v>
      </c>
      <c r="G123" s="221" t="s">
        <v>158</v>
      </c>
      <c r="H123" s="222">
        <v>2844</v>
      </c>
      <c r="I123" s="223"/>
      <c r="J123" s="224">
        <f>ROUND(I123*H123,2)</f>
        <v>0</v>
      </c>
      <c r="K123" s="220" t="s">
        <v>146</v>
      </c>
      <c r="L123" s="44"/>
      <c r="M123" s="225" t="s">
        <v>1</v>
      </c>
      <c r="N123" s="226" t="s">
        <v>44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147</v>
      </c>
      <c r="AT123" s="229" t="s">
        <v>142</v>
      </c>
      <c r="AU123" s="229" t="s">
        <v>89</v>
      </c>
      <c r="AY123" s="17" t="s">
        <v>140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87</v>
      </c>
      <c r="BK123" s="230">
        <f>ROUND(I123*H123,2)</f>
        <v>0</v>
      </c>
      <c r="BL123" s="17" t="s">
        <v>147</v>
      </c>
      <c r="BM123" s="229" t="s">
        <v>1036</v>
      </c>
    </row>
    <row r="124" s="2" customFormat="1">
      <c r="A124" s="38"/>
      <c r="B124" s="39"/>
      <c r="C124" s="40"/>
      <c r="D124" s="231" t="s">
        <v>149</v>
      </c>
      <c r="E124" s="40"/>
      <c r="F124" s="232" t="s">
        <v>1037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149</v>
      </c>
      <c r="AU124" s="17" t="s">
        <v>89</v>
      </c>
    </row>
    <row r="125" s="13" customFormat="1">
      <c r="A125" s="13"/>
      <c r="B125" s="236"/>
      <c r="C125" s="237"/>
      <c r="D125" s="238" t="s">
        <v>151</v>
      </c>
      <c r="E125" s="239" t="s">
        <v>1</v>
      </c>
      <c r="F125" s="240" t="s">
        <v>1038</v>
      </c>
      <c r="G125" s="237"/>
      <c r="H125" s="239" t="s">
        <v>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151</v>
      </c>
      <c r="AU125" s="246" t="s">
        <v>89</v>
      </c>
      <c r="AV125" s="13" t="s">
        <v>87</v>
      </c>
      <c r="AW125" s="13" t="s">
        <v>36</v>
      </c>
      <c r="AX125" s="13" t="s">
        <v>79</v>
      </c>
      <c r="AY125" s="246" t="s">
        <v>140</v>
      </c>
    </row>
    <row r="126" s="14" customFormat="1">
      <c r="A126" s="14"/>
      <c r="B126" s="247"/>
      <c r="C126" s="248"/>
      <c r="D126" s="238" t="s">
        <v>151</v>
      </c>
      <c r="E126" s="249" t="s">
        <v>1</v>
      </c>
      <c r="F126" s="250" t="s">
        <v>1039</v>
      </c>
      <c r="G126" s="248"/>
      <c r="H126" s="251">
        <v>2844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151</v>
      </c>
      <c r="AU126" s="257" t="s">
        <v>89</v>
      </c>
      <c r="AV126" s="14" t="s">
        <v>89</v>
      </c>
      <c r="AW126" s="14" t="s">
        <v>36</v>
      </c>
      <c r="AX126" s="14" t="s">
        <v>87</v>
      </c>
      <c r="AY126" s="257" t="s">
        <v>140</v>
      </c>
    </row>
    <row r="127" s="2" customFormat="1" ht="24.15" customHeight="1">
      <c r="A127" s="38"/>
      <c r="B127" s="39"/>
      <c r="C127" s="218" t="s">
        <v>89</v>
      </c>
      <c r="D127" s="218" t="s">
        <v>142</v>
      </c>
      <c r="E127" s="219" t="s">
        <v>1040</v>
      </c>
      <c r="F127" s="220" t="s">
        <v>1041</v>
      </c>
      <c r="G127" s="221" t="s">
        <v>619</v>
      </c>
      <c r="H127" s="222">
        <v>46</v>
      </c>
      <c r="I127" s="223"/>
      <c r="J127" s="224">
        <f>ROUND(I127*H127,2)</f>
        <v>0</v>
      </c>
      <c r="K127" s="220" t="s">
        <v>146</v>
      </c>
      <c r="L127" s="44"/>
      <c r="M127" s="225" t="s">
        <v>1</v>
      </c>
      <c r="N127" s="226" t="s">
        <v>44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147</v>
      </c>
      <c r="AT127" s="229" t="s">
        <v>142</v>
      </c>
      <c r="AU127" s="229" t="s">
        <v>89</v>
      </c>
      <c r="AY127" s="17" t="s">
        <v>140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87</v>
      </c>
      <c r="BK127" s="230">
        <f>ROUND(I127*H127,2)</f>
        <v>0</v>
      </c>
      <c r="BL127" s="17" t="s">
        <v>147</v>
      </c>
      <c r="BM127" s="229" t="s">
        <v>1042</v>
      </c>
    </row>
    <row r="128" s="2" customFormat="1">
      <c r="A128" s="38"/>
      <c r="B128" s="39"/>
      <c r="C128" s="40"/>
      <c r="D128" s="231" t="s">
        <v>149</v>
      </c>
      <c r="E128" s="40"/>
      <c r="F128" s="232" t="s">
        <v>1043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149</v>
      </c>
      <c r="AU128" s="17" t="s">
        <v>89</v>
      </c>
    </row>
    <row r="129" s="13" customFormat="1">
      <c r="A129" s="13"/>
      <c r="B129" s="236"/>
      <c r="C129" s="237"/>
      <c r="D129" s="238" t="s">
        <v>151</v>
      </c>
      <c r="E129" s="239" t="s">
        <v>1</v>
      </c>
      <c r="F129" s="240" t="s">
        <v>1038</v>
      </c>
      <c r="G129" s="237"/>
      <c r="H129" s="239" t="s">
        <v>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151</v>
      </c>
      <c r="AU129" s="246" t="s">
        <v>89</v>
      </c>
      <c r="AV129" s="13" t="s">
        <v>87</v>
      </c>
      <c r="AW129" s="13" t="s">
        <v>36</v>
      </c>
      <c r="AX129" s="13" t="s">
        <v>79</v>
      </c>
      <c r="AY129" s="246" t="s">
        <v>140</v>
      </c>
    </row>
    <row r="130" s="14" customFormat="1">
      <c r="A130" s="14"/>
      <c r="B130" s="247"/>
      <c r="C130" s="248"/>
      <c r="D130" s="238" t="s">
        <v>151</v>
      </c>
      <c r="E130" s="249" t="s">
        <v>1</v>
      </c>
      <c r="F130" s="250" t="s">
        <v>1044</v>
      </c>
      <c r="G130" s="248"/>
      <c r="H130" s="251">
        <v>46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151</v>
      </c>
      <c r="AU130" s="257" t="s">
        <v>89</v>
      </c>
      <c r="AV130" s="14" t="s">
        <v>89</v>
      </c>
      <c r="AW130" s="14" t="s">
        <v>36</v>
      </c>
      <c r="AX130" s="14" t="s">
        <v>87</v>
      </c>
      <c r="AY130" s="257" t="s">
        <v>140</v>
      </c>
    </row>
    <row r="131" s="2" customFormat="1" ht="24.15" customHeight="1">
      <c r="A131" s="38"/>
      <c r="B131" s="39"/>
      <c r="C131" s="218" t="s">
        <v>163</v>
      </c>
      <c r="D131" s="218" t="s">
        <v>142</v>
      </c>
      <c r="E131" s="219" t="s">
        <v>1045</v>
      </c>
      <c r="F131" s="220" t="s">
        <v>1046</v>
      </c>
      <c r="G131" s="221" t="s">
        <v>619</v>
      </c>
      <c r="H131" s="222">
        <v>51</v>
      </c>
      <c r="I131" s="223"/>
      <c r="J131" s="224">
        <f>ROUND(I131*H131,2)</f>
        <v>0</v>
      </c>
      <c r="K131" s="220" t="s">
        <v>146</v>
      </c>
      <c r="L131" s="44"/>
      <c r="M131" s="225" t="s">
        <v>1</v>
      </c>
      <c r="N131" s="226" t="s">
        <v>44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147</v>
      </c>
      <c r="AT131" s="229" t="s">
        <v>142</v>
      </c>
      <c r="AU131" s="229" t="s">
        <v>89</v>
      </c>
      <c r="AY131" s="17" t="s">
        <v>140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87</v>
      </c>
      <c r="BK131" s="230">
        <f>ROUND(I131*H131,2)</f>
        <v>0</v>
      </c>
      <c r="BL131" s="17" t="s">
        <v>147</v>
      </c>
      <c r="BM131" s="229" t="s">
        <v>1047</v>
      </c>
    </row>
    <row r="132" s="2" customFormat="1">
      <c r="A132" s="38"/>
      <c r="B132" s="39"/>
      <c r="C132" s="40"/>
      <c r="D132" s="231" t="s">
        <v>149</v>
      </c>
      <c r="E132" s="40"/>
      <c r="F132" s="232" t="s">
        <v>1048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149</v>
      </c>
      <c r="AU132" s="17" t="s">
        <v>89</v>
      </c>
    </row>
    <row r="133" s="13" customFormat="1">
      <c r="A133" s="13"/>
      <c r="B133" s="236"/>
      <c r="C133" s="237"/>
      <c r="D133" s="238" t="s">
        <v>151</v>
      </c>
      <c r="E133" s="239" t="s">
        <v>1</v>
      </c>
      <c r="F133" s="240" t="s">
        <v>1038</v>
      </c>
      <c r="G133" s="237"/>
      <c r="H133" s="239" t="s">
        <v>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151</v>
      </c>
      <c r="AU133" s="246" t="s">
        <v>89</v>
      </c>
      <c r="AV133" s="13" t="s">
        <v>87</v>
      </c>
      <c r="AW133" s="13" t="s">
        <v>36</v>
      </c>
      <c r="AX133" s="13" t="s">
        <v>79</v>
      </c>
      <c r="AY133" s="246" t="s">
        <v>140</v>
      </c>
    </row>
    <row r="134" s="14" customFormat="1">
      <c r="A134" s="14"/>
      <c r="B134" s="247"/>
      <c r="C134" s="248"/>
      <c r="D134" s="238" t="s">
        <v>151</v>
      </c>
      <c r="E134" s="249" t="s">
        <v>1</v>
      </c>
      <c r="F134" s="250" t="s">
        <v>1049</v>
      </c>
      <c r="G134" s="248"/>
      <c r="H134" s="251">
        <v>51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151</v>
      </c>
      <c r="AU134" s="257" t="s">
        <v>89</v>
      </c>
      <c r="AV134" s="14" t="s">
        <v>89</v>
      </c>
      <c r="AW134" s="14" t="s">
        <v>36</v>
      </c>
      <c r="AX134" s="14" t="s">
        <v>87</v>
      </c>
      <c r="AY134" s="257" t="s">
        <v>140</v>
      </c>
    </row>
    <row r="135" s="2" customFormat="1" ht="24.15" customHeight="1">
      <c r="A135" s="38"/>
      <c r="B135" s="39"/>
      <c r="C135" s="218" t="s">
        <v>147</v>
      </c>
      <c r="D135" s="218" t="s">
        <v>142</v>
      </c>
      <c r="E135" s="219" t="s">
        <v>1050</v>
      </c>
      <c r="F135" s="220" t="s">
        <v>1051</v>
      </c>
      <c r="G135" s="221" t="s">
        <v>619</v>
      </c>
      <c r="H135" s="222">
        <v>36</v>
      </c>
      <c r="I135" s="223"/>
      <c r="J135" s="224">
        <f>ROUND(I135*H135,2)</f>
        <v>0</v>
      </c>
      <c r="K135" s="220" t="s">
        <v>146</v>
      </c>
      <c r="L135" s="44"/>
      <c r="M135" s="225" t="s">
        <v>1</v>
      </c>
      <c r="N135" s="226" t="s">
        <v>44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147</v>
      </c>
      <c r="AT135" s="229" t="s">
        <v>142</v>
      </c>
      <c r="AU135" s="229" t="s">
        <v>89</v>
      </c>
      <c r="AY135" s="17" t="s">
        <v>140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87</v>
      </c>
      <c r="BK135" s="230">
        <f>ROUND(I135*H135,2)</f>
        <v>0</v>
      </c>
      <c r="BL135" s="17" t="s">
        <v>147</v>
      </c>
      <c r="BM135" s="229" t="s">
        <v>1052</v>
      </c>
    </row>
    <row r="136" s="2" customFormat="1">
      <c r="A136" s="38"/>
      <c r="B136" s="39"/>
      <c r="C136" s="40"/>
      <c r="D136" s="231" t="s">
        <v>149</v>
      </c>
      <c r="E136" s="40"/>
      <c r="F136" s="232" t="s">
        <v>1053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149</v>
      </c>
      <c r="AU136" s="17" t="s">
        <v>89</v>
      </c>
    </row>
    <row r="137" s="13" customFormat="1">
      <c r="A137" s="13"/>
      <c r="B137" s="236"/>
      <c r="C137" s="237"/>
      <c r="D137" s="238" t="s">
        <v>151</v>
      </c>
      <c r="E137" s="239" t="s">
        <v>1</v>
      </c>
      <c r="F137" s="240" t="s">
        <v>1038</v>
      </c>
      <c r="G137" s="237"/>
      <c r="H137" s="239" t="s">
        <v>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151</v>
      </c>
      <c r="AU137" s="246" t="s">
        <v>89</v>
      </c>
      <c r="AV137" s="13" t="s">
        <v>87</v>
      </c>
      <c r="AW137" s="13" t="s">
        <v>36</v>
      </c>
      <c r="AX137" s="13" t="s">
        <v>79</v>
      </c>
      <c r="AY137" s="246" t="s">
        <v>140</v>
      </c>
    </row>
    <row r="138" s="14" customFormat="1">
      <c r="A138" s="14"/>
      <c r="B138" s="247"/>
      <c r="C138" s="248"/>
      <c r="D138" s="238" t="s">
        <v>151</v>
      </c>
      <c r="E138" s="249" t="s">
        <v>1</v>
      </c>
      <c r="F138" s="250" t="s">
        <v>1054</v>
      </c>
      <c r="G138" s="248"/>
      <c r="H138" s="251">
        <v>36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151</v>
      </c>
      <c r="AU138" s="257" t="s">
        <v>89</v>
      </c>
      <c r="AV138" s="14" t="s">
        <v>89</v>
      </c>
      <c r="AW138" s="14" t="s">
        <v>36</v>
      </c>
      <c r="AX138" s="14" t="s">
        <v>87</v>
      </c>
      <c r="AY138" s="257" t="s">
        <v>140</v>
      </c>
    </row>
    <row r="139" s="2" customFormat="1" ht="24.15" customHeight="1">
      <c r="A139" s="38"/>
      <c r="B139" s="39"/>
      <c r="C139" s="218" t="s">
        <v>182</v>
      </c>
      <c r="D139" s="218" t="s">
        <v>142</v>
      </c>
      <c r="E139" s="219" t="s">
        <v>1055</v>
      </c>
      <c r="F139" s="220" t="s">
        <v>1056</v>
      </c>
      <c r="G139" s="221" t="s">
        <v>619</v>
      </c>
      <c r="H139" s="222">
        <v>4</v>
      </c>
      <c r="I139" s="223"/>
      <c r="J139" s="224">
        <f>ROUND(I139*H139,2)</f>
        <v>0</v>
      </c>
      <c r="K139" s="220" t="s">
        <v>146</v>
      </c>
      <c r="L139" s="44"/>
      <c r="M139" s="225" t="s">
        <v>1</v>
      </c>
      <c r="N139" s="226" t="s">
        <v>44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147</v>
      </c>
      <c r="AT139" s="229" t="s">
        <v>142</v>
      </c>
      <c r="AU139" s="229" t="s">
        <v>89</v>
      </c>
      <c r="AY139" s="17" t="s">
        <v>140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87</v>
      </c>
      <c r="BK139" s="230">
        <f>ROUND(I139*H139,2)</f>
        <v>0</v>
      </c>
      <c r="BL139" s="17" t="s">
        <v>147</v>
      </c>
      <c r="BM139" s="229" t="s">
        <v>1057</v>
      </c>
    </row>
    <row r="140" s="2" customFormat="1">
      <c r="A140" s="38"/>
      <c r="B140" s="39"/>
      <c r="C140" s="40"/>
      <c r="D140" s="231" t="s">
        <v>149</v>
      </c>
      <c r="E140" s="40"/>
      <c r="F140" s="232" t="s">
        <v>1058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149</v>
      </c>
      <c r="AU140" s="17" t="s">
        <v>89</v>
      </c>
    </row>
    <row r="141" s="13" customFormat="1">
      <c r="A141" s="13"/>
      <c r="B141" s="236"/>
      <c r="C141" s="237"/>
      <c r="D141" s="238" t="s">
        <v>151</v>
      </c>
      <c r="E141" s="239" t="s">
        <v>1</v>
      </c>
      <c r="F141" s="240" t="s">
        <v>1038</v>
      </c>
      <c r="G141" s="237"/>
      <c r="H141" s="239" t="s">
        <v>1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151</v>
      </c>
      <c r="AU141" s="246" t="s">
        <v>89</v>
      </c>
      <c r="AV141" s="13" t="s">
        <v>87</v>
      </c>
      <c r="AW141" s="13" t="s">
        <v>36</v>
      </c>
      <c r="AX141" s="13" t="s">
        <v>79</v>
      </c>
      <c r="AY141" s="246" t="s">
        <v>140</v>
      </c>
    </row>
    <row r="142" s="14" customFormat="1">
      <c r="A142" s="14"/>
      <c r="B142" s="247"/>
      <c r="C142" s="248"/>
      <c r="D142" s="238" t="s">
        <v>151</v>
      </c>
      <c r="E142" s="249" t="s">
        <v>1</v>
      </c>
      <c r="F142" s="250" t="s">
        <v>1059</v>
      </c>
      <c r="G142" s="248"/>
      <c r="H142" s="251">
        <v>4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151</v>
      </c>
      <c r="AU142" s="257" t="s">
        <v>89</v>
      </c>
      <c r="AV142" s="14" t="s">
        <v>89</v>
      </c>
      <c r="AW142" s="14" t="s">
        <v>36</v>
      </c>
      <c r="AX142" s="14" t="s">
        <v>87</v>
      </c>
      <c r="AY142" s="257" t="s">
        <v>140</v>
      </c>
    </row>
    <row r="143" s="2" customFormat="1" ht="24.15" customHeight="1">
      <c r="A143" s="38"/>
      <c r="B143" s="39"/>
      <c r="C143" s="218" t="s">
        <v>195</v>
      </c>
      <c r="D143" s="218" t="s">
        <v>142</v>
      </c>
      <c r="E143" s="219" t="s">
        <v>1060</v>
      </c>
      <c r="F143" s="220" t="s">
        <v>1061</v>
      </c>
      <c r="G143" s="221" t="s">
        <v>619</v>
      </c>
      <c r="H143" s="222">
        <v>1</v>
      </c>
      <c r="I143" s="223"/>
      <c r="J143" s="224">
        <f>ROUND(I143*H143,2)</f>
        <v>0</v>
      </c>
      <c r="K143" s="220" t="s">
        <v>146</v>
      </c>
      <c r="L143" s="44"/>
      <c r="M143" s="225" t="s">
        <v>1</v>
      </c>
      <c r="N143" s="226" t="s">
        <v>44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147</v>
      </c>
      <c r="AT143" s="229" t="s">
        <v>142</v>
      </c>
      <c r="AU143" s="229" t="s">
        <v>89</v>
      </c>
      <c r="AY143" s="17" t="s">
        <v>140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87</v>
      </c>
      <c r="BK143" s="230">
        <f>ROUND(I143*H143,2)</f>
        <v>0</v>
      </c>
      <c r="BL143" s="17" t="s">
        <v>147</v>
      </c>
      <c r="BM143" s="229" t="s">
        <v>1062</v>
      </c>
    </row>
    <row r="144" s="2" customFormat="1">
      <c r="A144" s="38"/>
      <c r="B144" s="39"/>
      <c r="C144" s="40"/>
      <c r="D144" s="231" t="s">
        <v>149</v>
      </c>
      <c r="E144" s="40"/>
      <c r="F144" s="232" t="s">
        <v>1063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149</v>
      </c>
      <c r="AU144" s="17" t="s">
        <v>89</v>
      </c>
    </row>
    <row r="145" s="13" customFormat="1">
      <c r="A145" s="13"/>
      <c r="B145" s="236"/>
      <c r="C145" s="237"/>
      <c r="D145" s="238" t="s">
        <v>151</v>
      </c>
      <c r="E145" s="239" t="s">
        <v>1</v>
      </c>
      <c r="F145" s="240" t="s">
        <v>1038</v>
      </c>
      <c r="G145" s="237"/>
      <c r="H145" s="239" t="s">
        <v>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151</v>
      </c>
      <c r="AU145" s="246" t="s">
        <v>89</v>
      </c>
      <c r="AV145" s="13" t="s">
        <v>87</v>
      </c>
      <c r="AW145" s="13" t="s">
        <v>36</v>
      </c>
      <c r="AX145" s="13" t="s">
        <v>79</v>
      </c>
      <c r="AY145" s="246" t="s">
        <v>140</v>
      </c>
    </row>
    <row r="146" s="14" customFormat="1">
      <c r="A146" s="14"/>
      <c r="B146" s="247"/>
      <c r="C146" s="248"/>
      <c r="D146" s="238" t="s">
        <v>151</v>
      </c>
      <c r="E146" s="249" t="s">
        <v>1</v>
      </c>
      <c r="F146" s="250" t="s">
        <v>1064</v>
      </c>
      <c r="G146" s="248"/>
      <c r="H146" s="251">
        <v>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151</v>
      </c>
      <c r="AU146" s="257" t="s">
        <v>89</v>
      </c>
      <c r="AV146" s="14" t="s">
        <v>89</v>
      </c>
      <c r="AW146" s="14" t="s">
        <v>36</v>
      </c>
      <c r="AX146" s="14" t="s">
        <v>87</v>
      </c>
      <c r="AY146" s="257" t="s">
        <v>140</v>
      </c>
    </row>
    <row r="147" s="2" customFormat="1" ht="24.15" customHeight="1">
      <c r="A147" s="38"/>
      <c r="B147" s="39"/>
      <c r="C147" s="218" t="s">
        <v>201</v>
      </c>
      <c r="D147" s="218" t="s">
        <v>142</v>
      </c>
      <c r="E147" s="219" t="s">
        <v>1065</v>
      </c>
      <c r="F147" s="220" t="s">
        <v>1066</v>
      </c>
      <c r="G147" s="221" t="s">
        <v>619</v>
      </c>
      <c r="H147" s="222">
        <v>46</v>
      </c>
      <c r="I147" s="223"/>
      <c r="J147" s="224">
        <f>ROUND(I147*H147,2)</f>
        <v>0</v>
      </c>
      <c r="K147" s="220" t="s">
        <v>146</v>
      </c>
      <c r="L147" s="44"/>
      <c r="M147" s="225" t="s">
        <v>1</v>
      </c>
      <c r="N147" s="226" t="s">
        <v>44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147</v>
      </c>
      <c r="AT147" s="229" t="s">
        <v>142</v>
      </c>
      <c r="AU147" s="229" t="s">
        <v>89</v>
      </c>
      <c r="AY147" s="17" t="s">
        <v>140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87</v>
      </c>
      <c r="BK147" s="230">
        <f>ROUND(I147*H147,2)</f>
        <v>0</v>
      </c>
      <c r="BL147" s="17" t="s">
        <v>147</v>
      </c>
      <c r="BM147" s="229" t="s">
        <v>1067</v>
      </c>
    </row>
    <row r="148" s="2" customFormat="1">
      <c r="A148" s="38"/>
      <c r="B148" s="39"/>
      <c r="C148" s="40"/>
      <c r="D148" s="231" t="s">
        <v>149</v>
      </c>
      <c r="E148" s="40"/>
      <c r="F148" s="232" t="s">
        <v>1068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149</v>
      </c>
      <c r="AU148" s="17" t="s">
        <v>89</v>
      </c>
    </row>
    <row r="149" s="13" customFormat="1">
      <c r="A149" s="13"/>
      <c r="B149" s="236"/>
      <c r="C149" s="237"/>
      <c r="D149" s="238" t="s">
        <v>151</v>
      </c>
      <c r="E149" s="239" t="s">
        <v>1</v>
      </c>
      <c r="F149" s="240" t="s">
        <v>1038</v>
      </c>
      <c r="G149" s="237"/>
      <c r="H149" s="239" t="s">
        <v>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151</v>
      </c>
      <c r="AU149" s="246" t="s">
        <v>89</v>
      </c>
      <c r="AV149" s="13" t="s">
        <v>87</v>
      </c>
      <c r="AW149" s="13" t="s">
        <v>36</v>
      </c>
      <c r="AX149" s="13" t="s">
        <v>79</v>
      </c>
      <c r="AY149" s="246" t="s">
        <v>140</v>
      </c>
    </row>
    <row r="150" s="14" customFormat="1">
      <c r="A150" s="14"/>
      <c r="B150" s="247"/>
      <c r="C150" s="248"/>
      <c r="D150" s="238" t="s">
        <v>151</v>
      </c>
      <c r="E150" s="249" t="s">
        <v>1</v>
      </c>
      <c r="F150" s="250" t="s">
        <v>671</v>
      </c>
      <c r="G150" s="248"/>
      <c r="H150" s="251">
        <v>46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151</v>
      </c>
      <c r="AU150" s="257" t="s">
        <v>89</v>
      </c>
      <c r="AV150" s="14" t="s">
        <v>89</v>
      </c>
      <c r="AW150" s="14" t="s">
        <v>36</v>
      </c>
      <c r="AX150" s="14" t="s">
        <v>87</v>
      </c>
      <c r="AY150" s="257" t="s">
        <v>140</v>
      </c>
    </row>
    <row r="151" s="2" customFormat="1" ht="24.15" customHeight="1">
      <c r="A151" s="38"/>
      <c r="B151" s="39"/>
      <c r="C151" s="218" t="s">
        <v>208</v>
      </c>
      <c r="D151" s="218" t="s">
        <v>142</v>
      </c>
      <c r="E151" s="219" t="s">
        <v>1069</v>
      </c>
      <c r="F151" s="220" t="s">
        <v>1070</v>
      </c>
      <c r="G151" s="221" t="s">
        <v>619</v>
      </c>
      <c r="H151" s="222">
        <v>51</v>
      </c>
      <c r="I151" s="223"/>
      <c r="J151" s="224">
        <f>ROUND(I151*H151,2)</f>
        <v>0</v>
      </c>
      <c r="K151" s="220" t="s">
        <v>146</v>
      </c>
      <c r="L151" s="44"/>
      <c r="M151" s="225" t="s">
        <v>1</v>
      </c>
      <c r="N151" s="226" t="s">
        <v>44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147</v>
      </c>
      <c r="AT151" s="229" t="s">
        <v>142</v>
      </c>
      <c r="AU151" s="229" t="s">
        <v>89</v>
      </c>
      <c r="AY151" s="17" t="s">
        <v>140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87</v>
      </c>
      <c r="BK151" s="230">
        <f>ROUND(I151*H151,2)</f>
        <v>0</v>
      </c>
      <c r="BL151" s="17" t="s">
        <v>147</v>
      </c>
      <c r="BM151" s="229" t="s">
        <v>1071</v>
      </c>
    </row>
    <row r="152" s="2" customFormat="1">
      <c r="A152" s="38"/>
      <c r="B152" s="39"/>
      <c r="C152" s="40"/>
      <c r="D152" s="231" t="s">
        <v>149</v>
      </c>
      <c r="E152" s="40"/>
      <c r="F152" s="232" t="s">
        <v>1072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149</v>
      </c>
      <c r="AU152" s="17" t="s">
        <v>89</v>
      </c>
    </row>
    <row r="153" s="13" customFormat="1">
      <c r="A153" s="13"/>
      <c r="B153" s="236"/>
      <c r="C153" s="237"/>
      <c r="D153" s="238" t="s">
        <v>151</v>
      </c>
      <c r="E153" s="239" t="s">
        <v>1</v>
      </c>
      <c r="F153" s="240" t="s">
        <v>1038</v>
      </c>
      <c r="G153" s="237"/>
      <c r="H153" s="239" t="s">
        <v>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151</v>
      </c>
      <c r="AU153" s="246" t="s">
        <v>89</v>
      </c>
      <c r="AV153" s="13" t="s">
        <v>87</v>
      </c>
      <c r="AW153" s="13" t="s">
        <v>36</v>
      </c>
      <c r="AX153" s="13" t="s">
        <v>79</v>
      </c>
      <c r="AY153" s="246" t="s">
        <v>140</v>
      </c>
    </row>
    <row r="154" s="14" customFormat="1">
      <c r="A154" s="14"/>
      <c r="B154" s="247"/>
      <c r="C154" s="248"/>
      <c r="D154" s="238" t="s">
        <v>151</v>
      </c>
      <c r="E154" s="249" t="s">
        <v>1</v>
      </c>
      <c r="F154" s="250" t="s">
        <v>693</v>
      </c>
      <c r="G154" s="248"/>
      <c r="H154" s="251">
        <v>51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151</v>
      </c>
      <c r="AU154" s="257" t="s">
        <v>89</v>
      </c>
      <c r="AV154" s="14" t="s">
        <v>89</v>
      </c>
      <c r="AW154" s="14" t="s">
        <v>36</v>
      </c>
      <c r="AX154" s="14" t="s">
        <v>87</v>
      </c>
      <c r="AY154" s="257" t="s">
        <v>140</v>
      </c>
    </row>
    <row r="155" s="2" customFormat="1" ht="24.15" customHeight="1">
      <c r="A155" s="38"/>
      <c r="B155" s="39"/>
      <c r="C155" s="218" t="s">
        <v>214</v>
      </c>
      <c r="D155" s="218" t="s">
        <v>142</v>
      </c>
      <c r="E155" s="219" t="s">
        <v>1073</v>
      </c>
      <c r="F155" s="220" t="s">
        <v>1074</v>
      </c>
      <c r="G155" s="221" t="s">
        <v>619</v>
      </c>
      <c r="H155" s="222">
        <v>36</v>
      </c>
      <c r="I155" s="223"/>
      <c r="J155" s="224">
        <f>ROUND(I155*H155,2)</f>
        <v>0</v>
      </c>
      <c r="K155" s="220" t="s">
        <v>146</v>
      </c>
      <c r="L155" s="44"/>
      <c r="M155" s="225" t="s">
        <v>1</v>
      </c>
      <c r="N155" s="226" t="s">
        <v>44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147</v>
      </c>
      <c r="AT155" s="229" t="s">
        <v>142</v>
      </c>
      <c r="AU155" s="229" t="s">
        <v>89</v>
      </c>
      <c r="AY155" s="17" t="s">
        <v>140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87</v>
      </c>
      <c r="BK155" s="230">
        <f>ROUND(I155*H155,2)</f>
        <v>0</v>
      </c>
      <c r="BL155" s="17" t="s">
        <v>147</v>
      </c>
      <c r="BM155" s="229" t="s">
        <v>1075</v>
      </c>
    </row>
    <row r="156" s="2" customFormat="1">
      <c r="A156" s="38"/>
      <c r="B156" s="39"/>
      <c r="C156" s="40"/>
      <c r="D156" s="231" t="s">
        <v>149</v>
      </c>
      <c r="E156" s="40"/>
      <c r="F156" s="232" t="s">
        <v>1076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149</v>
      </c>
      <c r="AU156" s="17" t="s">
        <v>89</v>
      </c>
    </row>
    <row r="157" s="13" customFormat="1">
      <c r="A157" s="13"/>
      <c r="B157" s="236"/>
      <c r="C157" s="237"/>
      <c r="D157" s="238" t="s">
        <v>151</v>
      </c>
      <c r="E157" s="239" t="s">
        <v>1</v>
      </c>
      <c r="F157" s="240" t="s">
        <v>1038</v>
      </c>
      <c r="G157" s="237"/>
      <c r="H157" s="239" t="s">
        <v>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151</v>
      </c>
      <c r="AU157" s="246" t="s">
        <v>89</v>
      </c>
      <c r="AV157" s="13" t="s">
        <v>87</v>
      </c>
      <c r="AW157" s="13" t="s">
        <v>36</v>
      </c>
      <c r="AX157" s="13" t="s">
        <v>79</v>
      </c>
      <c r="AY157" s="246" t="s">
        <v>140</v>
      </c>
    </row>
    <row r="158" s="14" customFormat="1">
      <c r="A158" s="14"/>
      <c r="B158" s="247"/>
      <c r="C158" s="248"/>
      <c r="D158" s="238" t="s">
        <v>151</v>
      </c>
      <c r="E158" s="249" t="s">
        <v>1</v>
      </c>
      <c r="F158" s="250" t="s">
        <v>406</v>
      </c>
      <c r="G158" s="248"/>
      <c r="H158" s="251">
        <v>36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151</v>
      </c>
      <c r="AU158" s="257" t="s">
        <v>89</v>
      </c>
      <c r="AV158" s="14" t="s">
        <v>89</v>
      </c>
      <c r="AW158" s="14" t="s">
        <v>36</v>
      </c>
      <c r="AX158" s="14" t="s">
        <v>87</v>
      </c>
      <c r="AY158" s="257" t="s">
        <v>140</v>
      </c>
    </row>
    <row r="159" s="2" customFormat="1" ht="24.15" customHeight="1">
      <c r="A159" s="38"/>
      <c r="B159" s="39"/>
      <c r="C159" s="218" t="s">
        <v>222</v>
      </c>
      <c r="D159" s="218" t="s">
        <v>142</v>
      </c>
      <c r="E159" s="219" t="s">
        <v>1077</v>
      </c>
      <c r="F159" s="220" t="s">
        <v>1078</v>
      </c>
      <c r="G159" s="221" t="s">
        <v>619</v>
      </c>
      <c r="H159" s="222">
        <v>4</v>
      </c>
      <c r="I159" s="223"/>
      <c r="J159" s="224">
        <f>ROUND(I159*H159,2)</f>
        <v>0</v>
      </c>
      <c r="K159" s="220" t="s">
        <v>1</v>
      </c>
      <c r="L159" s="44"/>
      <c r="M159" s="225" t="s">
        <v>1</v>
      </c>
      <c r="N159" s="226" t="s">
        <v>44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147</v>
      </c>
      <c r="AT159" s="229" t="s">
        <v>142</v>
      </c>
      <c r="AU159" s="229" t="s">
        <v>89</v>
      </c>
      <c r="AY159" s="17" t="s">
        <v>140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87</v>
      </c>
      <c r="BK159" s="230">
        <f>ROUND(I159*H159,2)</f>
        <v>0</v>
      </c>
      <c r="BL159" s="17" t="s">
        <v>147</v>
      </c>
      <c r="BM159" s="229" t="s">
        <v>1079</v>
      </c>
    </row>
    <row r="160" s="13" customFormat="1">
      <c r="A160" s="13"/>
      <c r="B160" s="236"/>
      <c r="C160" s="237"/>
      <c r="D160" s="238" t="s">
        <v>151</v>
      </c>
      <c r="E160" s="239" t="s">
        <v>1</v>
      </c>
      <c r="F160" s="240" t="s">
        <v>1038</v>
      </c>
      <c r="G160" s="237"/>
      <c r="H160" s="239" t="s">
        <v>1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151</v>
      </c>
      <c r="AU160" s="246" t="s">
        <v>89</v>
      </c>
      <c r="AV160" s="13" t="s">
        <v>87</v>
      </c>
      <c r="AW160" s="13" t="s">
        <v>36</v>
      </c>
      <c r="AX160" s="13" t="s">
        <v>79</v>
      </c>
      <c r="AY160" s="246" t="s">
        <v>140</v>
      </c>
    </row>
    <row r="161" s="14" customFormat="1">
      <c r="A161" s="14"/>
      <c r="B161" s="247"/>
      <c r="C161" s="248"/>
      <c r="D161" s="238" t="s">
        <v>151</v>
      </c>
      <c r="E161" s="249" t="s">
        <v>1</v>
      </c>
      <c r="F161" s="250" t="s">
        <v>147</v>
      </c>
      <c r="G161" s="248"/>
      <c r="H161" s="251">
        <v>4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151</v>
      </c>
      <c r="AU161" s="257" t="s">
        <v>89</v>
      </c>
      <c r="AV161" s="14" t="s">
        <v>89</v>
      </c>
      <c r="AW161" s="14" t="s">
        <v>36</v>
      </c>
      <c r="AX161" s="14" t="s">
        <v>87</v>
      </c>
      <c r="AY161" s="257" t="s">
        <v>140</v>
      </c>
    </row>
    <row r="162" s="2" customFormat="1" ht="24.15" customHeight="1">
      <c r="A162" s="38"/>
      <c r="B162" s="39"/>
      <c r="C162" s="218" t="s">
        <v>232</v>
      </c>
      <c r="D162" s="218" t="s">
        <v>142</v>
      </c>
      <c r="E162" s="219" t="s">
        <v>1080</v>
      </c>
      <c r="F162" s="220" t="s">
        <v>1081</v>
      </c>
      <c r="G162" s="221" t="s">
        <v>619</v>
      </c>
      <c r="H162" s="222">
        <v>1</v>
      </c>
      <c r="I162" s="223"/>
      <c r="J162" s="224">
        <f>ROUND(I162*H162,2)</f>
        <v>0</v>
      </c>
      <c r="K162" s="220" t="s">
        <v>1</v>
      </c>
      <c r="L162" s="44"/>
      <c r="M162" s="225" t="s">
        <v>1</v>
      </c>
      <c r="N162" s="226" t="s">
        <v>44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147</v>
      </c>
      <c r="AT162" s="229" t="s">
        <v>142</v>
      </c>
      <c r="AU162" s="229" t="s">
        <v>89</v>
      </c>
      <c r="AY162" s="17" t="s">
        <v>140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87</v>
      </c>
      <c r="BK162" s="230">
        <f>ROUND(I162*H162,2)</f>
        <v>0</v>
      </c>
      <c r="BL162" s="17" t="s">
        <v>147</v>
      </c>
      <c r="BM162" s="229" t="s">
        <v>1082</v>
      </c>
    </row>
    <row r="163" s="13" customFormat="1">
      <c r="A163" s="13"/>
      <c r="B163" s="236"/>
      <c r="C163" s="237"/>
      <c r="D163" s="238" t="s">
        <v>151</v>
      </c>
      <c r="E163" s="239" t="s">
        <v>1</v>
      </c>
      <c r="F163" s="240" t="s">
        <v>1038</v>
      </c>
      <c r="G163" s="237"/>
      <c r="H163" s="239" t="s">
        <v>1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151</v>
      </c>
      <c r="AU163" s="246" t="s">
        <v>89</v>
      </c>
      <c r="AV163" s="13" t="s">
        <v>87</v>
      </c>
      <c r="AW163" s="13" t="s">
        <v>36</v>
      </c>
      <c r="AX163" s="13" t="s">
        <v>79</v>
      </c>
      <c r="AY163" s="246" t="s">
        <v>140</v>
      </c>
    </row>
    <row r="164" s="14" customFormat="1">
      <c r="A164" s="14"/>
      <c r="B164" s="247"/>
      <c r="C164" s="248"/>
      <c r="D164" s="238" t="s">
        <v>151</v>
      </c>
      <c r="E164" s="249" t="s">
        <v>1</v>
      </c>
      <c r="F164" s="250" t="s">
        <v>87</v>
      </c>
      <c r="G164" s="248"/>
      <c r="H164" s="251">
        <v>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151</v>
      </c>
      <c r="AU164" s="257" t="s">
        <v>89</v>
      </c>
      <c r="AV164" s="14" t="s">
        <v>89</v>
      </c>
      <c r="AW164" s="14" t="s">
        <v>36</v>
      </c>
      <c r="AX164" s="14" t="s">
        <v>87</v>
      </c>
      <c r="AY164" s="257" t="s">
        <v>140</v>
      </c>
    </row>
    <row r="165" s="2" customFormat="1" ht="21.75" customHeight="1">
      <c r="A165" s="38"/>
      <c r="B165" s="39"/>
      <c r="C165" s="218" t="s">
        <v>238</v>
      </c>
      <c r="D165" s="218" t="s">
        <v>142</v>
      </c>
      <c r="E165" s="219" t="s">
        <v>1083</v>
      </c>
      <c r="F165" s="220" t="s">
        <v>1084</v>
      </c>
      <c r="G165" s="221" t="s">
        <v>158</v>
      </c>
      <c r="H165" s="222">
        <v>2844</v>
      </c>
      <c r="I165" s="223"/>
      <c r="J165" s="224">
        <f>ROUND(I165*H165,2)</f>
        <v>0</v>
      </c>
      <c r="K165" s="220" t="s">
        <v>146</v>
      </c>
      <c r="L165" s="44"/>
      <c r="M165" s="225" t="s">
        <v>1</v>
      </c>
      <c r="N165" s="226" t="s">
        <v>44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147</v>
      </c>
      <c r="AT165" s="229" t="s">
        <v>142</v>
      </c>
      <c r="AU165" s="229" t="s">
        <v>89</v>
      </c>
      <c r="AY165" s="17" t="s">
        <v>140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87</v>
      </c>
      <c r="BK165" s="230">
        <f>ROUND(I165*H165,2)</f>
        <v>0</v>
      </c>
      <c r="BL165" s="17" t="s">
        <v>147</v>
      </c>
      <c r="BM165" s="229" t="s">
        <v>1085</v>
      </c>
    </row>
    <row r="166" s="2" customFormat="1">
      <c r="A166" s="38"/>
      <c r="B166" s="39"/>
      <c r="C166" s="40"/>
      <c r="D166" s="231" t="s">
        <v>149</v>
      </c>
      <c r="E166" s="40"/>
      <c r="F166" s="232" t="s">
        <v>1086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149</v>
      </c>
      <c r="AU166" s="17" t="s">
        <v>89</v>
      </c>
    </row>
    <row r="167" s="13" customFormat="1">
      <c r="A167" s="13"/>
      <c r="B167" s="236"/>
      <c r="C167" s="237"/>
      <c r="D167" s="238" t="s">
        <v>151</v>
      </c>
      <c r="E167" s="239" t="s">
        <v>1</v>
      </c>
      <c r="F167" s="240" t="s">
        <v>1038</v>
      </c>
      <c r="G167" s="237"/>
      <c r="H167" s="239" t="s">
        <v>1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151</v>
      </c>
      <c r="AU167" s="246" t="s">
        <v>89</v>
      </c>
      <c r="AV167" s="13" t="s">
        <v>87</v>
      </c>
      <c r="AW167" s="13" t="s">
        <v>36</v>
      </c>
      <c r="AX167" s="13" t="s">
        <v>79</v>
      </c>
      <c r="AY167" s="246" t="s">
        <v>140</v>
      </c>
    </row>
    <row r="168" s="14" customFormat="1">
      <c r="A168" s="14"/>
      <c r="B168" s="247"/>
      <c r="C168" s="248"/>
      <c r="D168" s="238" t="s">
        <v>151</v>
      </c>
      <c r="E168" s="249" t="s">
        <v>1</v>
      </c>
      <c r="F168" s="250" t="s">
        <v>1039</v>
      </c>
      <c r="G168" s="248"/>
      <c r="H168" s="251">
        <v>2844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151</v>
      </c>
      <c r="AU168" s="257" t="s">
        <v>89</v>
      </c>
      <c r="AV168" s="14" t="s">
        <v>89</v>
      </c>
      <c r="AW168" s="14" t="s">
        <v>36</v>
      </c>
      <c r="AX168" s="14" t="s">
        <v>87</v>
      </c>
      <c r="AY168" s="257" t="s">
        <v>140</v>
      </c>
    </row>
    <row r="169" s="2" customFormat="1" ht="16.5" customHeight="1">
      <c r="A169" s="38"/>
      <c r="B169" s="39"/>
      <c r="C169" s="218" t="s">
        <v>245</v>
      </c>
      <c r="D169" s="218" t="s">
        <v>142</v>
      </c>
      <c r="E169" s="219" t="s">
        <v>1087</v>
      </c>
      <c r="F169" s="220" t="s">
        <v>1088</v>
      </c>
      <c r="G169" s="221" t="s">
        <v>619</v>
      </c>
      <c r="H169" s="222">
        <v>15</v>
      </c>
      <c r="I169" s="223"/>
      <c r="J169" s="224">
        <f>ROUND(I169*H169,2)</f>
        <v>0</v>
      </c>
      <c r="K169" s="220" t="s">
        <v>146</v>
      </c>
      <c r="L169" s="44"/>
      <c r="M169" s="225" t="s">
        <v>1</v>
      </c>
      <c r="N169" s="226" t="s">
        <v>44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147</v>
      </c>
      <c r="AT169" s="229" t="s">
        <v>142</v>
      </c>
      <c r="AU169" s="229" t="s">
        <v>89</v>
      </c>
      <c r="AY169" s="17" t="s">
        <v>140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87</v>
      </c>
      <c r="BK169" s="230">
        <f>ROUND(I169*H169,2)</f>
        <v>0</v>
      </c>
      <c r="BL169" s="17" t="s">
        <v>147</v>
      </c>
      <c r="BM169" s="229" t="s">
        <v>1089</v>
      </c>
    </row>
    <row r="170" s="2" customFormat="1">
      <c r="A170" s="38"/>
      <c r="B170" s="39"/>
      <c r="C170" s="40"/>
      <c r="D170" s="231" t="s">
        <v>149</v>
      </c>
      <c r="E170" s="40"/>
      <c r="F170" s="232" t="s">
        <v>1090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149</v>
      </c>
      <c r="AU170" s="17" t="s">
        <v>89</v>
      </c>
    </row>
    <row r="171" s="13" customFormat="1">
      <c r="A171" s="13"/>
      <c r="B171" s="236"/>
      <c r="C171" s="237"/>
      <c r="D171" s="238" t="s">
        <v>151</v>
      </c>
      <c r="E171" s="239" t="s">
        <v>1</v>
      </c>
      <c r="F171" s="240" t="s">
        <v>1038</v>
      </c>
      <c r="G171" s="237"/>
      <c r="H171" s="239" t="s">
        <v>1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151</v>
      </c>
      <c r="AU171" s="246" t="s">
        <v>89</v>
      </c>
      <c r="AV171" s="13" t="s">
        <v>87</v>
      </c>
      <c r="AW171" s="13" t="s">
        <v>36</v>
      </c>
      <c r="AX171" s="13" t="s">
        <v>79</v>
      </c>
      <c r="AY171" s="246" t="s">
        <v>140</v>
      </c>
    </row>
    <row r="172" s="14" customFormat="1">
      <c r="A172" s="14"/>
      <c r="B172" s="247"/>
      <c r="C172" s="248"/>
      <c r="D172" s="238" t="s">
        <v>151</v>
      </c>
      <c r="E172" s="249" t="s">
        <v>1</v>
      </c>
      <c r="F172" s="250" t="s">
        <v>1091</v>
      </c>
      <c r="G172" s="248"/>
      <c r="H172" s="251">
        <v>15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151</v>
      </c>
      <c r="AU172" s="257" t="s">
        <v>89</v>
      </c>
      <c r="AV172" s="14" t="s">
        <v>89</v>
      </c>
      <c r="AW172" s="14" t="s">
        <v>36</v>
      </c>
      <c r="AX172" s="14" t="s">
        <v>87</v>
      </c>
      <c r="AY172" s="257" t="s">
        <v>140</v>
      </c>
    </row>
    <row r="173" s="2" customFormat="1" ht="16.5" customHeight="1">
      <c r="A173" s="38"/>
      <c r="B173" s="39"/>
      <c r="C173" s="218" t="s">
        <v>251</v>
      </c>
      <c r="D173" s="218" t="s">
        <v>142</v>
      </c>
      <c r="E173" s="219" t="s">
        <v>1092</v>
      </c>
      <c r="F173" s="220" t="s">
        <v>1093</v>
      </c>
      <c r="G173" s="221" t="s">
        <v>619</v>
      </c>
      <c r="H173" s="222">
        <v>17</v>
      </c>
      <c r="I173" s="223"/>
      <c r="J173" s="224">
        <f>ROUND(I173*H173,2)</f>
        <v>0</v>
      </c>
      <c r="K173" s="220" t="s">
        <v>146</v>
      </c>
      <c r="L173" s="44"/>
      <c r="M173" s="225" t="s">
        <v>1</v>
      </c>
      <c r="N173" s="226" t="s">
        <v>44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147</v>
      </c>
      <c r="AT173" s="229" t="s">
        <v>142</v>
      </c>
      <c r="AU173" s="229" t="s">
        <v>89</v>
      </c>
      <c r="AY173" s="17" t="s">
        <v>140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87</v>
      </c>
      <c r="BK173" s="230">
        <f>ROUND(I173*H173,2)</f>
        <v>0</v>
      </c>
      <c r="BL173" s="17" t="s">
        <v>147</v>
      </c>
      <c r="BM173" s="229" t="s">
        <v>1094</v>
      </c>
    </row>
    <row r="174" s="2" customFormat="1">
      <c r="A174" s="38"/>
      <c r="B174" s="39"/>
      <c r="C174" s="40"/>
      <c r="D174" s="231" t="s">
        <v>149</v>
      </c>
      <c r="E174" s="40"/>
      <c r="F174" s="232" t="s">
        <v>1095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149</v>
      </c>
      <c r="AU174" s="17" t="s">
        <v>89</v>
      </c>
    </row>
    <row r="175" s="13" customFormat="1">
      <c r="A175" s="13"/>
      <c r="B175" s="236"/>
      <c r="C175" s="237"/>
      <c r="D175" s="238" t="s">
        <v>151</v>
      </c>
      <c r="E175" s="239" t="s">
        <v>1</v>
      </c>
      <c r="F175" s="240" t="s">
        <v>1038</v>
      </c>
      <c r="G175" s="237"/>
      <c r="H175" s="239" t="s">
        <v>1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151</v>
      </c>
      <c r="AU175" s="246" t="s">
        <v>89</v>
      </c>
      <c r="AV175" s="13" t="s">
        <v>87</v>
      </c>
      <c r="AW175" s="13" t="s">
        <v>36</v>
      </c>
      <c r="AX175" s="13" t="s">
        <v>79</v>
      </c>
      <c r="AY175" s="246" t="s">
        <v>140</v>
      </c>
    </row>
    <row r="176" s="14" customFormat="1">
      <c r="A176" s="14"/>
      <c r="B176" s="247"/>
      <c r="C176" s="248"/>
      <c r="D176" s="238" t="s">
        <v>151</v>
      </c>
      <c r="E176" s="249" t="s">
        <v>1</v>
      </c>
      <c r="F176" s="250" t="s">
        <v>1096</v>
      </c>
      <c r="G176" s="248"/>
      <c r="H176" s="251">
        <v>17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151</v>
      </c>
      <c r="AU176" s="257" t="s">
        <v>89</v>
      </c>
      <c r="AV176" s="14" t="s">
        <v>89</v>
      </c>
      <c r="AW176" s="14" t="s">
        <v>36</v>
      </c>
      <c r="AX176" s="14" t="s">
        <v>87</v>
      </c>
      <c r="AY176" s="257" t="s">
        <v>140</v>
      </c>
    </row>
    <row r="177" s="2" customFormat="1" ht="16.5" customHeight="1">
      <c r="A177" s="38"/>
      <c r="B177" s="39"/>
      <c r="C177" s="218" t="s">
        <v>8</v>
      </c>
      <c r="D177" s="218" t="s">
        <v>142</v>
      </c>
      <c r="E177" s="219" t="s">
        <v>1097</v>
      </c>
      <c r="F177" s="220" t="s">
        <v>1098</v>
      </c>
      <c r="G177" s="221" t="s">
        <v>619</v>
      </c>
      <c r="H177" s="222">
        <v>6</v>
      </c>
      <c r="I177" s="223"/>
      <c r="J177" s="224">
        <f>ROUND(I177*H177,2)</f>
        <v>0</v>
      </c>
      <c r="K177" s="220" t="s">
        <v>146</v>
      </c>
      <c r="L177" s="44"/>
      <c r="M177" s="225" t="s">
        <v>1</v>
      </c>
      <c r="N177" s="226" t="s">
        <v>44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147</v>
      </c>
      <c r="AT177" s="229" t="s">
        <v>142</v>
      </c>
      <c r="AU177" s="229" t="s">
        <v>89</v>
      </c>
      <c r="AY177" s="17" t="s">
        <v>140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87</v>
      </c>
      <c r="BK177" s="230">
        <f>ROUND(I177*H177,2)</f>
        <v>0</v>
      </c>
      <c r="BL177" s="17" t="s">
        <v>147</v>
      </c>
      <c r="BM177" s="229" t="s">
        <v>1099</v>
      </c>
    </row>
    <row r="178" s="2" customFormat="1">
      <c r="A178" s="38"/>
      <c r="B178" s="39"/>
      <c r="C178" s="40"/>
      <c r="D178" s="231" t="s">
        <v>149</v>
      </c>
      <c r="E178" s="40"/>
      <c r="F178" s="232" t="s">
        <v>1100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149</v>
      </c>
      <c r="AU178" s="17" t="s">
        <v>89</v>
      </c>
    </row>
    <row r="179" s="13" customFormat="1">
      <c r="A179" s="13"/>
      <c r="B179" s="236"/>
      <c r="C179" s="237"/>
      <c r="D179" s="238" t="s">
        <v>151</v>
      </c>
      <c r="E179" s="239" t="s">
        <v>1</v>
      </c>
      <c r="F179" s="240" t="s">
        <v>1038</v>
      </c>
      <c r="G179" s="237"/>
      <c r="H179" s="239" t="s">
        <v>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151</v>
      </c>
      <c r="AU179" s="246" t="s">
        <v>89</v>
      </c>
      <c r="AV179" s="13" t="s">
        <v>87</v>
      </c>
      <c r="AW179" s="13" t="s">
        <v>36</v>
      </c>
      <c r="AX179" s="13" t="s">
        <v>79</v>
      </c>
      <c r="AY179" s="246" t="s">
        <v>140</v>
      </c>
    </row>
    <row r="180" s="14" customFormat="1">
      <c r="A180" s="14"/>
      <c r="B180" s="247"/>
      <c r="C180" s="248"/>
      <c r="D180" s="238" t="s">
        <v>151</v>
      </c>
      <c r="E180" s="249" t="s">
        <v>1</v>
      </c>
      <c r="F180" s="250" t="s">
        <v>1101</v>
      </c>
      <c r="G180" s="248"/>
      <c r="H180" s="251">
        <v>6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151</v>
      </c>
      <c r="AU180" s="257" t="s">
        <v>89</v>
      </c>
      <c r="AV180" s="14" t="s">
        <v>89</v>
      </c>
      <c r="AW180" s="14" t="s">
        <v>36</v>
      </c>
      <c r="AX180" s="14" t="s">
        <v>87</v>
      </c>
      <c r="AY180" s="257" t="s">
        <v>140</v>
      </c>
    </row>
    <row r="181" s="2" customFormat="1" ht="16.5" customHeight="1">
      <c r="A181" s="38"/>
      <c r="B181" s="39"/>
      <c r="C181" s="218" t="s">
        <v>265</v>
      </c>
      <c r="D181" s="218" t="s">
        <v>142</v>
      </c>
      <c r="E181" s="219" t="s">
        <v>1102</v>
      </c>
      <c r="F181" s="220" t="s">
        <v>1103</v>
      </c>
      <c r="G181" s="221" t="s">
        <v>619</v>
      </c>
      <c r="H181" s="222">
        <v>3</v>
      </c>
      <c r="I181" s="223"/>
      <c r="J181" s="224">
        <f>ROUND(I181*H181,2)</f>
        <v>0</v>
      </c>
      <c r="K181" s="220" t="s">
        <v>146</v>
      </c>
      <c r="L181" s="44"/>
      <c r="M181" s="225" t="s">
        <v>1</v>
      </c>
      <c r="N181" s="226" t="s">
        <v>44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147</v>
      </c>
      <c r="AT181" s="229" t="s">
        <v>142</v>
      </c>
      <c r="AU181" s="229" t="s">
        <v>89</v>
      </c>
      <c r="AY181" s="17" t="s">
        <v>140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87</v>
      </c>
      <c r="BK181" s="230">
        <f>ROUND(I181*H181,2)</f>
        <v>0</v>
      </c>
      <c r="BL181" s="17" t="s">
        <v>147</v>
      </c>
      <c r="BM181" s="229" t="s">
        <v>1104</v>
      </c>
    </row>
    <row r="182" s="2" customFormat="1">
      <c r="A182" s="38"/>
      <c r="B182" s="39"/>
      <c r="C182" s="40"/>
      <c r="D182" s="231" t="s">
        <v>149</v>
      </c>
      <c r="E182" s="40"/>
      <c r="F182" s="232" t="s">
        <v>1105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149</v>
      </c>
      <c r="AU182" s="17" t="s">
        <v>89</v>
      </c>
    </row>
    <row r="183" s="13" customFormat="1">
      <c r="A183" s="13"/>
      <c r="B183" s="236"/>
      <c r="C183" s="237"/>
      <c r="D183" s="238" t="s">
        <v>151</v>
      </c>
      <c r="E183" s="239" t="s">
        <v>1</v>
      </c>
      <c r="F183" s="240" t="s">
        <v>1038</v>
      </c>
      <c r="G183" s="237"/>
      <c r="H183" s="239" t="s">
        <v>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151</v>
      </c>
      <c r="AU183" s="246" t="s">
        <v>89</v>
      </c>
      <c r="AV183" s="13" t="s">
        <v>87</v>
      </c>
      <c r="AW183" s="13" t="s">
        <v>36</v>
      </c>
      <c r="AX183" s="13" t="s">
        <v>79</v>
      </c>
      <c r="AY183" s="246" t="s">
        <v>140</v>
      </c>
    </row>
    <row r="184" s="14" customFormat="1">
      <c r="A184" s="14"/>
      <c r="B184" s="247"/>
      <c r="C184" s="248"/>
      <c r="D184" s="238" t="s">
        <v>151</v>
      </c>
      <c r="E184" s="249" t="s">
        <v>1</v>
      </c>
      <c r="F184" s="250" t="s">
        <v>1106</v>
      </c>
      <c r="G184" s="248"/>
      <c r="H184" s="251">
        <v>3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151</v>
      </c>
      <c r="AU184" s="257" t="s">
        <v>89</v>
      </c>
      <c r="AV184" s="14" t="s">
        <v>89</v>
      </c>
      <c r="AW184" s="14" t="s">
        <v>36</v>
      </c>
      <c r="AX184" s="14" t="s">
        <v>87</v>
      </c>
      <c r="AY184" s="257" t="s">
        <v>140</v>
      </c>
    </row>
    <row r="185" s="2" customFormat="1" ht="16.5" customHeight="1">
      <c r="A185" s="38"/>
      <c r="B185" s="39"/>
      <c r="C185" s="218" t="s">
        <v>271</v>
      </c>
      <c r="D185" s="218" t="s">
        <v>142</v>
      </c>
      <c r="E185" s="219" t="s">
        <v>1107</v>
      </c>
      <c r="F185" s="220" t="s">
        <v>1108</v>
      </c>
      <c r="G185" s="221" t="s">
        <v>619</v>
      </c>
      <c r="H185" s="222">
        <v>1</v>
      </c>
      <c r="I185" s="223"/>
      <c r="J185" s="224">
        <f>ROUND(I185*H185,2)</f>
        <v>0</v>
      </c>
      <c r="K185" s="220" t="s">
        <v>146</v>
      </c>
      <c r="L185" s="44"/>
      <c r="M185" s="225" t="s">
        <v>1</v>
      </c>
      <c r="N185" s="226" t="s">
        <v>44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147</v>
      </c>
      <c r="AT185" s="229" t="s">
        <v>142</v>
      </c>
      <c r="AU185" s="229" t="s">
        <v>89</v>
      </c>
      <c r="AY185" s="17" t="s">
        <v>140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87</v>
      </c>
      <c r="BK185" s="230">
        <f>ROUND(I185*H185,2)</f>
        <v>0</v>
      </c>
      <c r="BL185" s="17" t="s">
        <v>147</v>
      </c>
      <c r="BM185" s="229" t="s">
        <v>1109</v>
      </c>
    </row>
    <row r="186" s="2" customFormat="1">
      <c r="A186" s="38"/>
      <c r="B186" s="39"/>
      <c r="C186" s="40"/>
      <c r="D186" s="231" t="s">
        <v>149</v>
      </c>
      <c r="E186" s="40"/>
      <c r="F186" s="232" t="s">
        <v>1110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149</v>
      </c>
      <c r="AU186" s="17" t="s">
        <v>89</v>
      </c>
    </row>
    <row r="187" s="13" customFormat="1">
      <c r="A187" s="13"/>
      <c r="B187" s="236"/>
      <c r="C187" s="237"/>
      <c r="D187" s="238" t="s">
        <v>151</v>
      </c>
      <c r="E187" s="239" t="s">
        <v>1</v>
      </c>
      <c r="F187" s="240" t="s">
        <v>1038</v>
      </c>
      <c r="G187" s="237"/>
      <c r="H187" s="239" t="s">
        <v>1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151</v>
      </c>
      <c r="AU187" s="246" t="s">
        <v>89</v>
      </c>
      <c r="AV187" s="13" t="s">
        <v>87</v>
      </c>
      <c r="AW187" s="13" t="s">
        <v>36</v>
      </c>
      <c r="AX187" s="13" t="s">
        <v>79</v>
      </c>
      <c r="AY187" s="246" t="s">
        <v>140</v>
      </c>
    </row>
    <row r="188" s="14" customFormat="1">
      <c r="A188" s="14"/>
      <c r="B188" s="247"/>
      <c r="C188" s="248"/>
      <c r="D188" s="238" t="s">
        <v>151</v>
      </c>
      <c r="E188" s="249" t="s">
        <v>1</v>
      </c>
      <c r="F188" s="250" t="s">
        <v>1064</v>
      </c>
      <c r="G188" s="248"/>
      <c r="H188" s="251">
        <v>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151</v>
      </c>
      <c r="AU188" s="257" t="s">
        <v>89</v>
      </c>
      <c r="AV188" s="14" t="s">
        <v>89</v>
      </c>
      <c r="AW188" s="14" t="s">
        <v>36</v>
      </c>
      <c r="AX188" s="14" t="s">
        <v>87</v>
      </c>
      <c r="AY188" s="257" t="s">
        <v>140</v>
      </c>
    </row>
    <row r="189" s="2" customFormat="1" ht="24.15" customHeight="1">
      <c r="A189" s="38"/>
      <c r="B189" s="39"/>
      <c r="C189" s="218" t="s">
        <v>277</v>
      </c>
      <c r="D189" s="218" t="s">
        <v>142</v>
      </c>
      <c r="E189" s="219" t="s">
        <v>1111</v>
      </c>
      <c r="F189" s="220" t="s">
        <v>1112</v>
      </c>
      <c r="G189" s="221" t="s">
        <v>619</v>
      </c>
      <c r="H189" s="222">
        <v>46</v>
      </c>
      <c r="I189" s="223"/>
      <c r="J189" s="224">
        <f>ROUND(I189*H189,2)</f>
        <v>0</v>
      </c>
      <c r="K189" s="220" t="s">
        <v>146</v>
      </c>
      <c r="L189" s="44"/>
      <c r="M189" s="225" t="s">
        <v>1</v>
      </c>
      <c r="N189" s="226" t="s">
        <v>44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147</v>
      </c>
      <c r="AT189" s="229" t="s">
        <v>142</v>
      </c>
      <c r="AU189" s="229" t="s">
        <v>89</v>
      </c>
      <c r="AY189" s="17" t="s">
        <v>140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87</v>
      </c>
      <c r="BK189" s="230">
        <f>ROUND(I189*H189,2)</f>
        <v>0</v>
      </c>
      <c r="BL189" s="17" t="s">
        <v>147</v>
      </c>
      <c r="BM189" s="229" t="s">
        <v>1113</v>
      </c>
    </row>
    <row r="190" s="2" customFormat="1">
      <c r="A190" s="38"/>
      <c r="B190" s="39"/>
      <c r="C190" s="40"/>
      <c r="D190" s="231" t="s">
        <v>149</v>
      </c>
      <c r="E190" s="40"/>
      <c r="F190" s="232" t="s">
        <v>1114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149</v>
      </c>
      <c r="AU190" s="17" t="s">
        <v>89</v>
      </c>
    </row>
    <row r="191" s="13" customFormat="1">
      <c r="A191" s="13"/>
      <c r="B191" s="236"/>
      <c r="C191" s="237"/>
      <c r="D191" s="238" t="s">
        <v>151</v>
      </c>
      <c r="E191" s="239" t="s">
        <v>1</v>
      </c>
      <c r="F191" s="240" t="s">
        <v>1038</v>
      </c>
      <c r="G191" s="237"/>
      <c r="H191" s="239" t="s">
        <v>1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151</v>
      </c>
      <c r="AU191" s="246" t="s">
        <v>89</v>
      </c>
      <c r="AV191" s="13" t="s">
        <v>87</v>
      </c>
      <c r="AW191" s="13" t="s">
        <v>36</v>
      </c>
      <c r="AX191" s="13" t="s">
        <v>79</v>
      </c>
      <c r="AY191" s="246" t="s">
        <v>140</v>
      </c>
    </row>
    <row r="192" s="14" customFormat="1">
      <c r="A192" s="14"/>
      <c r="B192" s="247"/>
      <c r="C192" s="248"/>
      <c r="D192" s="238" t="s">
        <v>151</v>
      </c>
      <c r="E192" s="249" t="s">
        <v>1</v>
      </c>
      <c r="F192" s="250" t="s">
        <v>1044</v>
      </c>
      <c r="G192" s="248"/>
      <c r="H192" s="251">
        <v>46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151</v>
      </c>
      <c r="AU192" s="257" t="s">
        <v>89</v>
      </c>
      <c r="AV192" s="14" t="s">
        <v>89</v>
      </c>
      <c r="AW192" s="14" t="s">
        <v>36</v>
      </c>
      <c r="AX192" s="14" t="s">
        <v>87</v>
      </c>
      <c r="AY192" s="257" t="s">
        <v>140</v>
      </c>
    </row>
    <row r="193" s="2" customFormat="1" ht="24.15" customHeight="1">
      <c r="A193" s="38"/>
      <c r="B193" s="39"/>
      <c r="C193" s="218" t="s">
        <v>280</v>
      </c>
      <c r="D193" s="218" t="s">
        <v>142</v>
      </c>
      <c r="E193" s="219" t="s">
        <v>1115</v>
      </c>
      <c r="F193" s="220" t="s">
        <v>1116</v>
      </c>
      <c r="G193" s="221" t="s">
        <v>619</v>
      </c>
      <c r="H193" s="222">
        <v>51</v>
      </c>
      <c r="I193" s="223"/>
      <c r="J193" s="224">
        <f>ROUND(I193*H193,2)</f>
        <v>0</v>
      </c>
      <c r="K193" s="220" t="s">
        <v>146</v>
      </c>
      <c r="L193" s="44"/>
      <c r="M193" s="225" t="s">
        <v>1</v>
      </c>
      <c r="N193" s="226" t="s">
        <v>44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147</v>
      </c>
      <c r="AT193" s="229" t="s">
        <v>142</v>
      </c>
      <c r="AU193" s="229" t="s">
        <v>89</v>
      </c>
      <c r="AY193" s="17" t="s">
        <v>140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87</v>
      </c>
      <c r="BK193" s="230">
        <f>ROUND(I193*H193,2)</f>
        <v>0</v>
      </c>
      <c r="BL193" s="17" t="s">
        <v>147</v>
      </c>
      <c r="BM193" s="229" t="s">
        <v>1117</v>
      </c>
    </row>
    <row r="194" s="2" customFormat="1">
      <c r="A194" s="38"/>
      <c r="B194" s="39"/>
      <c r="C194" s="40"/>
      <c r="D194" s="231" t="s">
        <v>149</v>
      </c>
      <c r="E194" s="40"/>
      <c r="F194" s="232" t="s">
        <v>1118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149</v>
      </c>
      <c r="AU194" s="17" t="s">
        <v>89</v>
      </c>
    </row>
    <row r="195" s="13" customFormat="1">
      <c r="A195" s="13"/>
      <c r="B195" s="236"/>
      <c r="C195" s="237"/>
      <c r="D195" s="238" t="s">
        <v>151</v>
      </c>
      <c r="E195" s="239" t="s">
        <v>1</v>
      </c>
      <c r="F195" s="240" t="s">
        <v>1038</v>
      </c>
      <c r="G195" s="237"/>
      <c r="H195" s="239" t="s">
        <v>1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151</v>
      </c>
      <c r="AU195" s="246" t="s">
        <v>89</v>
      </c>
      <c r="AV195" s="13" t="s">
        <v>87</v>
      </c>
      <c r="AW195" s="13" t="s">
        <v>36</v>
      </c>
      <c r="AX195" s="13" t="s">
        <v>79</v>
      </c>
      <c r="AY195" s="246" t="s">
        <v>140</v>
      </c>
    </row>
    <row r="196" s="14" customFormat="1">
      <c r="A196" s="14"/>
      <c r="B196" s="247"/>
      <c r="C196" s="248"/>
      <c r="D196" s="238" t="s">
        <v>151</v>
      </c>
      <c r="E196" s="249" t="s">
        <v>1</v>
      </c>
      <c r="F196" s="250" t="s">
        <v>1049</v>
      </c>
      <c r="G196" s="248"/>
      <c r="H196" s="251">
        <v>51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151</v>
      </c>
      <c r="AU196" s="257" t="s">
        <v>89</v>
      </c>
      <c r="AV196" s="14" t="s">
        <v>89</v>
      </c>
      <c r="AW196" s="14" t="s">
        <v>36</v>
      </c>
      <c r="AX196" s="14" t="s">
        <v>87</v>
      </c>
      <c r="AY196" s="257" t="s">
        <v>140</v>
      </c>
    </row>
    <row r="197" s="2" customFormat="1" ht="24.15" customHeight="1">
      <c r="A197" s="38"/>
      <c r="B197" s="39"/>
      <c r="C197" s="218" t="s">
        <v>293</v>
      </c>
      <c r="D197" s="218" t="s">
        <v>142</v>
      </c>
      <c r="E197" s="219" t="s">
        <v>1119</v>
      </c>
      <c r="F197" s="220" t="s">
        <v>1120</v>
      </c>
      <c r="G197" s="221" t="s">
        <v>619</v>
      </c>
      <c r="H197" s="222">
        <v>36</v>
      </c>
      <c r="I197" s="223"/>
      <c r="J197" s="224">
        <f>ROUND(I197*H197,2)</f>
        <v>0</v>
      </c>
      <c r="K197" s="220" t="s">
        <v>146</v>
      </c>
      <c r="L197" s="44"/>
      <c r="M197" s="225" t="s">
        <v>1</v>
      </c>
      <c r="N197" s="226" t="s">
        <v>44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147</v>
      </c>
      <c r="AT197" s="229" t="s">
        <v>142</v>
      </c>
      <c r="AU197" s="229" t="s">
        <v>89</v>
      </c>
      <c r="AY197" s="17" t="s">
        <v>140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87</v>
      </c>
      <c r="BK197" s="230">
        <f>ROUND(I197*H197,2)</f>
        <v>0</v>
      </c>
      <c r="BL197" s="17" t="s">
        <v>147</v>
      </c>
      <c r="BM197" s="229" t="s">
        <v>1121</v>
      </c>
    </row>
    <row r="198" s="2" customFormat="1">
      <c r="A198" s="38"/>
      <c r="B198" s="39"/>
      <c r="C198" s="40"/>
      <c r="D198" s="231" t="s">
        <v>149</v>
      </c>
      <c r="E198" s="40"/>
      <c r="F198" s="232" t="s">
        <v>1122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149</v>
      </c>
      <c r="AU198" s="17" t="s">
        <v>89</v>
      </c>
    </row>
    <row r="199" s="13" customFormat="1">
      <c r="A199" s="13"/>
      <c r="B199" s="236"/>
      <c r="C199" s="237"/>
      <c r="D199" s="238" t="s">
        <v>151</v>
      </c>
      <c r="E199" s="239" t="s">
        <v>1</v>
      </c>
      <c r="F199" s="240" t="s">
        <v>1038</v>
      </c>
      <c r="G199" s="237"/>
      <c r="H199" s="239" t="s">
        <v>1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151</v>
      </c>
      <c r="AU199" s="246" t="s">
        <v>89</v>
      </c>
      <c r="AV199" s="13" t="s">
        <v>87</v>
      </c>
      <c r="AW199" s="13" t="s">
        <v>36</v>
      </c>
      <c r="AX199" s="13" t="s">
        <v>79</v>
      </c>
      <c r="AY199" s="246" t="s">
        <v>140</v>
      </c>
    </row>
    <row r="200" s="14" customFormat="1">
      <c r="A200" s="14"/>
      <c r="B200" s="247"/>
      <c r="C200" s="248"/>
      <c r="D200" s="238" t="s">
        <v>151</v>
      </c>
      <c r="E200" s="249" t="s">
        <v>1</v>
      </c>
      <c r="F200" s="250" t="s">
        <v>1054</v>
      </c>
      <c r="G200" s="248"/>
      <c r="H200" s="251">
        <v>36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151</v>
      </c>
      <c r="AU200" s="257" t="s">
        <v>89</v>
      </c>
      <c r="AV200" s="14" t="s">
        <v>89</v>
      </c>
      <c r="AW200" s="14" t="s">
        <v>36</v>
      </c>
      <c r="AX200" s="14" t="s">
        <v>87</v>
      </c>
      <c r="AY200" s="257" t="s">
        <v>140</v>
      </c>
    </row>
    <row r="201" s="2" customFormat="1" ht="24.15" customHeight="1">
      <c r="A201" s="38"/>
      <c r="B201" s="39"/>
      <c r="C201" s="218" t="s">
        <v>7</v>
      </c>
      <c r="D201" s="218" t="s">
        <v>142</v>
      </c>
      <c r="E201" s="219" t="s">
        <v>1123</v>
      </c>
      <c r="F201" s="220" t="s">
        <v>1124</v>
      </c>
      <c r="G201" s="221" t="s">
        <v>619</v>
      </c>
      <c r="H201" s="222">
        <v>4</v>
      </c>
      <c r="I201" s="223"/>
      <c r="J201" s="224">
        <f>ROUND(I201*H201,2)</f>
        <v>0</v>
      </c>
      <c r="K201" s="220" t="s">
        <v>146</v>
      </c>
      <c r="L201" s="44"/>
      <c r="M201" s="225" t="s">
        <v>1</v>
      </c>
      <c r="N201" s="226" t="s">
        <v>44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147</v>
      </c>
      <c r="AT201" s="229" t="s">
        <v>142</v>
      </c>
      <c r="AU201" s="229" t="s">
        <v>89</v>
      </c>
      <c r="AY201" s="17" t="s">
        <v>140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87</v>
      </c>
      <c r="BK201" s="230">
        <f>ROUND(I201*H201,2)</f>
        <v>0</v>
      </c>
      <c r="BL201" s="17" t="s">
        <v>147</v>
      </c>
      <c r="BM201" s="229" t="s">
        <v>1125</v>
      </c>
    </row>
    <row r="202" s="2" customFormat="1">
      <c r="A202" s="38"/>
      <c r="B202" s="39"/>
      <c r="C202" s="40"/>
      <c r="D202" s="231" t="s">
        <v>149</v>
      </c>
      <c r="E202" s="40"/>
      <c r="F202" s="232" t="s">
        <v>1126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149</v>
      </c>
      <c r="AU202" s="17" t="s">
        <v>89</v>
      </c>
    </row>
    <row r="203" s="13" customFormat="1">
      <c r="A203" s="13"/>
      <c r="B203" s="236"/>
      <c r="C203" s="237"/>
      <c r="D203" s="238" t="s">
        <v>151</v>
      </c>
      <c r="E203" s="239" t="s">
        <v>1</v>
      </c>
      <c r="F203" s="240" t="s">
        <v>1038</v>
      </c>
      <c r="G203" s="237"/>
      <c r="H203" s="239" t="s">
        <v>1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151</v>
      </c>
      <c r="AU203" s="246" t="s">
        <v>89</v>
      </c>
      <c r="AV203" s="13" t="s">
        <v>87</v>
      </c>
      <c r="AW203" s="13" t="s">
        <v>36</v>
      </c>
      <c r="AX203" s="13" t="s">
        <v>79</v>
      </c>
      <c r="AY203" s="246" t="s">
        <v>140</v>
      </c>
    </row>
    <row r="204" s="14" customFormat="1">
      <c r="A204" s="14"/>
      <c r="B204" s="247"/>
      <c r="C204" s="248"/>
      <c r="D204" s="238" t="s">
        <v>151</v>
      </c>
      <c r="E204" s="249" t="s">
        <v>1</v>
      </c>
      <c r="F204" s="250" t="s">
        <v>1059</v>
      </c>
      <c r="G204" s="248"/>
      <c r="H204" s="251">
        <v>4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151</v>
      </c>
      <c r="AU204" s="257" t="s">
        <v>89</v>
      </c>
      <c r="AV204" s="14" t="s">
        <v>89</v>
      </c>
      <c r="AW204" s="14" t="s">
        <v>36</v>
      </c>
      <c r="AX204" s="14" t="s">
        <v>87</v>
      </c>
      <c r="AY204" s="257" t="s">
        <v>140</v>
      </c>
    </row>
    <row r="205" s="2" customFormat="1" ht="24.15" customHeight="1">
      <c r="A205" s="38"/>
      <c r="B205" s="39"/>
      <c r="C205" s="218" t="s">
        <v>314</v>
      </c>
      <c r="D205" s="218" t="s">
        <v>142</v>
      </c>
      <c r="E205" s="219" t="s">
        <v>1127</v>
      </c>
      <c r="F205" s="220" t="s">
        <v>1128</v>
      </c>
      <c r="G205" s="221" t="s">
        <v>619</v>
      </c>
      <c r="H205" s="222">
        <v>1</v>
      </c>
      <c r="I205" s="223"/>
      <c r="J205" s="224">
        <f>ROUND(I205*H205,2)</f>
        <v>0</v>
      </c>
      <c r="K205" s="220" t="s">
        <v>146</v>
      </c>
      <c r="L205" s="44"/>
      <c r="M205" s="225" t="s">
        <v>1</v>
      </c>
      <c r="N205" s="226" t="s">
        <v>44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147</v>
      </c>
      <c r="AT205" s="229" t="s">
        <v>142</v>
      </c>
      <c r="AU205" s="229" t="s">
        <v>89</v>
      </c>
      <c r="AY205" s="17" t="s">
        <v>140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87</v>
      </c>
      <c r="BK205" s="230">
        <f>ROUND(I205*H205,2)</f>
        <v>0</v>
      </c>
      <c r="BL205" s="17" t="s">
        <v>147</v>
      </c>
      <c r="BM205" s="229" t="s">
        <v>1129</v>
      </c>
    </row>
    <row r="206" s="2" customFormat="1">
      <c r="A206" s="38"/>
      <c r="B206" s="39"/>
      <c r="C206" s="40"/>
      <c r="D206" s="231" t="s">
        <v>149</v>
      </c>
      <c r="E206" s="40"/>
      <c r="F206" s="232" t="s">
        <v>1130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149</v>
      </c>
      <c r="AU206" s="17" t="s">
        <v>89</v>
      </c>
    </row>
    <row r="207" s="13" customFormat="1">
      <c r="A207" s="13"/>
      <c r="B207" s="236"/>
      <c r="C207" s="237"/>
      <c r="D207" s="238" t="s">
        <v>151</v>
      </c>
      <c r="E207" s="239" t="s">
        <v>1</v>
      </c>
      <c r="F207" s="240" t="s">
        <v>1038</v>
      </c>
      <c r="G207" s="237"/>
      <c r="H207" s="239" t="s">
        <v>1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151</v>
      </c>
      <c r="AU207" s="246" t="s">
        <v>89</v>
      </c>
      <c r="AV207" s="13" t="s">
        <v>87</v>
      </c>
      <c r="AW207" s="13" t="s">
        <v>36</v>
      </c>
      <c r="AX207" s="13" t="s">
        <v>79</v>
      </c>
      <c r="AY207" s="246" t="s">
        <v>140</v>
      </c>
    </row>
    <row r="208" s="14" customFormat="1">
      <c r="A208" s="14"/>
      <c r="B208" s="247"/>
      <c r="C208" s="248"/>
      <c r="D208" s="238" t="s">
        <v>151</v>
      </c>
      <c r="E208" s="249" t="s">
        <v>1</v>
      </c>
      <c r="F208" s="250" t="s">
        <v>1064</v>
      </c>
      <c r="G208" s="248"/>
      <c r="H208" s="251">
        <v>1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151</v>
      </c>
      <c r="AU208" s="257" t="s">
        <v>89</v>
      </c>
      <c r="AV208" s="14" t="s">
        <v>89</v>
      </c>
      <c r="AW208" s="14" t="s">
        <v>36</v>
      </c>
      <c r="AX208" s="14" t="s">
        <v>87</v>
      </c>
      <c r="AY208" s="257" t="s">
        <v>140</v>
      </c>
    </row>
    <row r="209" s="2" customFormat="1" ht="24.15" customHeight="1">
      <c r="A209" s="38"/>
      <c r="B209" s="39"/>
      <c r="C209" s="218" t="s">
        <v>322</v>
      </c>
      <c r="D209" s="218" t="s">
        <v>142</v>
      </c>
      <c r="E209" s="219" t="s">
        <v>1131</v>
      </c>
      <c r="F209" s="220" t="s">
        <v>1132</v>
      </c>
      <c r="G209" s="221" t="s">
        <v>619</v>
      </c>
      <c r="H209" s="222">
        <v>46</v>
      </c>
      <c r="I209" s="223"/>
      <c r="J209" s="224">
        <f>ROUND(I209*H209,2)</f>
        <v>0</v>
      </c>
      <c r="K209" s="220" t="s">
        <v>146</v>
      </c>
      <c r="L209" s="44"/>
      <c r="M209" s="225" t="s">
        <v>1</v>
      </c>
      <c r="N209" s="226" t="s">
        <v>44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147</v>
      </c>
      <c r="AT209" s="229" t="s">
        <v>142</v>
      </c>
      <c r="AU209" s="229" t="s">
        <v>89</v>
      </c>
      <c r="AY209" s="17" t="s">
        <v>140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87</v>
      </c>
      <c r="BK209" s="230">
        <f>ROUND(I209*H209,2)</f>
        <v>0</v>
      </c>
      <c r="BL209" s="17" t="s">
        <v>147</v>
      </c>
      <c r="BM209" s="229" t="s">
        <v>1133</v>
      </c>
    </row>
    <row r="210" s="2" customFormat="1">
      <c r="A210" s="38"/>
      <c r="B210" s="39"/>
      <c r="C210" s="40"/>
      <c r="D210" s="231" t="s">
        <v>149</v>
      </c>
      <c r="E210" s="40"/>
      <c r="F210" s="232" t="s">
        <v>1134</v>
      </c>
      <c r="G210" s="40"/>
      <c r="H210" s="40"/>
      <c r="I210" s="233"/>
      <c r="J210" s="40"/>
      <c r="K210" s="40"/>
      <c r="L210" s="44"/>
      <c r="M210" s="234"/>
      <c r="N210" s="23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149</v>
      </c>
      <c r="AU210" s="17" t="s">
        <v>89</v>
      </c>
    </row>
    <row r="211" s="13" customFormat="1">
      <c r="A211" s="13"/>
      <c r="B211" s="236"/>
      <c r="C211" s="237"/>
      <c r="D211" s="238" t="s">
        <v>151</v>
      </c>
      <c r="E211" s="239" t="s">
        <v>1</v>
      </c>
      <c r="F211" s="240" t="s">
        <v>1038</v>
      </c>
      <c r="G211" s="237"/>
      <c r="H211" s="239" t="s">
        <v>1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151</v>
      </c>
      <c r="AU211" s="246" t="s">
        <v>89</v>
      </c>
      <c r="AV211" s="13" t="s">
        <v>87</v>
      </c>
      <c r="AW211" s="13" t="s">
        <v>36</v>
      </c>
      <c r="AX211" s="13" t="s">
        <v>79</v>
      </c>
      <c r="AY211" s="246" t="s">
        <v>140</v>
      </c>
    </row>
    <row r="212" s="14" customFormat="1">
      <c r="A212" s="14"/>
      <c r="B212" s="247"/>
      <c r="C212" s="248"/>
      <c r="D212" s="238" t="s">
        <v>151</v>
      </c>
      <c r="E212" s="249" t="s">
        <v>1</v>
      </c>
      <c r="F212" s="250" t="s">
        <v>1044</v>
      </c>
      <c r="G212" s="248"/>
      <c r="H212" s="251">
        <v>46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151</v>
      </c>
      <c r="AU212" s="257" t="s">
        <v>89</v>
      </c>
      <c r="AV212" s="14" t="s">
        <v>89</v>
      </c>
      <c r="AW212" s="14" t="s">
        <v>36</v>
      </c>
      <c r="AX212" s="14" t="s">
        <v>87</v>
      </c>
      <c r="AY212" s="257" t="s">
        <v>140</v>
      </c>
    </row>
    <row r="213" s="2" customFormat="1" ht="24.15" customHeight="1">
      <c r="A213" s="38"/>
      <c r="B213" s="39"/>
      <c r="C213" s="218" t="s">
        <v>327</v>
      </c>
      <c r="D213" s="218" t="s">
        <v>142</v>
      </c>
      <c r="E213" s="219" t="s">
        <v>1135</v>
      </c>
      <c r="F213" s="220" t="s">
        <v>1136</v>
      </c>
      <c r="G213" s="221" t="s">
        <v>619</v>
      </c>
      <c r="H213" s="222">
        <v>51</v>
      </c>
      <c r="I213" s="223"/>
      <c r="J213" s="224">
        <f>ROUND(I213*H213,2)</f>
        <v>0</v>
      </c>
      <c r="K213" s="220" t="s">
        <v>146</v>
      </c>
      <c r="L213" s="44"/>
      <c r="M213" s="225" t="s">
        <v>1</v>
      </c>
      <c r="N213" s="226" t="s">
        <v>44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147</v>
      </c>
      <c r="AT213" s="229" t="s">
        <v>142</v>
      </c>
      <c r="AU213" s="229" t="s">
        <v>89</v>
      </c>
      <c r="AY213" s="17" t="s">
        <v>140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87</v>
      </c>
      <c r="BK213" s="230">
        <f>ROUND(I213*H213,2)</f>
        <v>0</v>
      </c>
      <c r="BL213" s="17" t="s">
        <v>147</v>
      </c>
      <c r="BM213" s="229" t="s">
        <v>1137</v>
      </c>
    </row>
    <row r="214" s="2" customFormat="1">
      <c r="A214" s="38"/>
      <c r="B214" s="39"/>
      <c r="C214" s="40"/>
      <c r="D214" s="231" t="s">
        <v>149</v>
      </c>
      <c r="E214" s="40"/>
      <c r="F214" s="232" t="s">
        <v>1138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149</v>
      </c>
      <c r="AU214" s="17" t="s">
        <v>89</v>
      </c>
    </row>
    <row r="215" s="13" customFormat="1">
      <c r="A215" s="13"/>
      <c r="B215" s="236"/>
      <c r="C215" s="237"/>
      <c r="D215" s="238" t="s">
        <v>151</v>
      </c>
      <c r="E215" s="239" t="s">
        <v>1</v>
      </c>
      <c r="F215" s="240" t="s">
        <v>1038</v>
      </c>
      <c r="G215" s="237"/>
      <c r="H215" s="239" t="s">
        <v>1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151</v>
      </c>
      <c r="AU215" s="246" t="s">
        <v>89</v>
      </c>
      <c r="AV215" s="13" t="s">
        <v>87</v>
      </c>
      <c r="AW215" s="13" t="s">
        <v>36</v>
      </c>
      <c r="AX215" s="13" t="s">
        <v>79</v>
      </c>
      <c r="AY215" s="246" t="s">
        <v>140</v>
      </c>
    </row>
    <row r="216" s="14" customFormat="1">
      <c r="A216" s="14"/>
      <c r="B216" s="247"/>
      <c r="C216" s="248"/>
      <c r="D216" s="238" t="s">
        <v>151</v>
      </c>
      <c r="E216" s="249" t="s">
        <v>1</v>
      </c>
      <c r="F216" s="250" t="s">
        <v>1049</v>
      </c>
      <c r="G216" s="248"/>
      <c r="H216" s="251">
        <v>51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151</v>
      </c>
      <c r="AU216" s="257" t="s">
        <v>89</v>
      </c>
      <c r="AV216" s="14" t="s">
        <v>89</v>
      </c>
      <c r="AW216" s="14" t="s">
        <v>36</v>
      </c>
      <c r="AX216" s="14" t="s">
        <v>87</v>
      </c>
      <c r="AY216" s="257" t="s">
        <v>140</v>
      </c>
    </row>
    <row r="217" s="2" customFormat="1" ht="24.15" customHeight="1">
      <c r="A217" s="38"/>
      <c r="B217" s="39"/>
      <c r="C217" s="218" t="s">
        <v>334</v>
      </c>
      <c r="D217" s="218" t="s">
        <v>142</v>
      </c>
      <c r="E217" s="219" t="s">
        <v>1139</v>
      </c>
      <c r="F217" s="220" t="s">
        <v>1140</v>
      </c>
      <c r="G217" s="221" t="s">
        <v>619</v>
      </c>
      <c r="H217" s="222">
        <v>36</v>
      </c>
      <c r="I217" s="223"/>
      <c r="J217" s="224">
        <f>ROUND(I217*H217,2)</f>
        <v>0</v>
      </c>
      <c r="K217" s="220" t="s">
        <v>146</v>
      </c>
      <c r="L217" s="44"/>
      <c r="M217" s="225" t="s">
        <v>1</v>
      </c>
      <c r="N217" s="226" t="s">
        <v>44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147</v>
      </c>
      <c r="AT217" s="229" t="s">
        <v>142</v>
      </c>
      <c r="AU217" s="229" t="s">
        <v>89</v>
      </c>
      <c r="AY217" s="17" t="s">
        <v>140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87</v>
      </c>
      <c r="BK217" s="230">
        <f>ROUND(I217*H217,2)</f>
        <v>0</v>
      </c>
      <c r="BL217" s="17" t="s">
        <v>147</v>
      </c>
      <c r="BM217" s="229" t="s">
        <v>1141</v>
      </c>
    </row>
    <row r="218" s="2" customFormat="1">
      <c r="A218" s="38"/>
      <c r="B218" s="39"/>
      <c r="C218" s="40"/>
      <c r="D218" s="231" t="s">
        <v>149</v>
      </c>
      <c r="E218" s="40"/>
      <c r="F218" s="232" t="s">
        <v>1142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149</v>
      </c>
      <c r="AU218" s="17" t="s">
        <v>89</v>
      </c>
    </row>
    <row r="219" s="13" customFormat="1">
      <c r="A219" s="13"/>
      <c r="B219" s="236"/>
      <c r="C219" s="237"/>
      <c r="D219" s="238" t="s">
        <v>151</v>
      </c>
      <c r="E219" s="239" t="s">
        <v>1</v>
      </c>
      <c r="F219" s="240" t="s">
        <v>1038</v>
      </c>
      <c r="G219" s="237"/>
      <c r="H219" s="239" t="s">
        <v>1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151</v>
      </c>
      <c r="AU219" s="246" t="s">
        <v>89</v>
      </c>
      <c r="AV219" s="13" t="s">
        <v>87</v>
      </c>
      <c r="AW219" s="13" t="s">
        <v>36</v>
      </c>
      <c r="AX219" s="13" t="s">
        <v>79</v>
      </c>
      <c r="AY219" s="246" t="s">
        <v>140</v>
      </c>
    </row>
    <row r="220" s="14" customFormat="1">
      <c r="A220" s="14"/>
      <c r="B220" s="247"/>
      <c r="C220" s="248"/>
      <c r="D220" s="238" t="s">
        <v>151</v>
      </c>
      <c r="E220" s="249" t="s">
        <v>1</v>
      </c>
      <c r="F220" s="250" t="s">
        <v>1054</v>
      </c>
      <c r="G220" s="248"/>
      <c r="H220" s="251">
        <v>36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151</v>
      </c>
      <c r="AU220" s="257" t="s">
        <v>89</v>
      </c>
      <c r="AV220" s="14" t="s">
        <v>89</v>
      </c>
      <c r="AW220" s="14" t="s">
        <v>36</v>
      </c>
      <c r="AX220" s="14" t="s">
        <v>87</v>
      </c>
      <c r="AY220" s="257" t="s">
        <v>140</v>
      </c>
    </row>
    <row r="221" s="2" customFormat="1" ht="24.15" customHeight="1">
      <c r="A221" s="38"/>
      <c r="B221" s="39"/>
      <c r="C221" s="218" t="s">
        <v>341</v>
      </c>
      <c r="D221" s="218" t="s">
        <v>142</v>
      </c>
      <c r="E221" s="219" t="s">
        <v>1143</v>
      </c>
      <c r="F221" s="220" t="s">
        <v>1144</v>
      </c>
      <c r="G221" s="221" t="s">
        <v>619</v>
      </c>
      <c r="H221" s="222">
        <v>4</v>
      </c>
      <c r="I221" s="223"/>
      <c r="J221" s="224">
        <f>ROUND(I221*H221,2)</f>
        <v>0</v>
      </c>
      <c r="K221" s="220" t="s">
        <v>146</v>
      </c>
      <c r="L221" s="44"/>
      <c r="M221" s="225" t="s">
        <v>1</v>
      </c>
      <c r="N221" s="226" t="s">
        <v>44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147</v>
      </c>
      <c r="AT221" s="229" t="s">
        <v>142</v>
      </c>
      <c r="AU221" s="229" t="s">
        <v>89</v>
      </c>
      <c r="AY221" s="17" t="s">
        <v>140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87</v>
      </c>
      <c r="BK221" s="230">
        <f>ROUND(I221*H221,2)</f>
        <v>0</v>
      </c>
      <c r="BL221" s="17" t="s">
        <v>147</v>
      </c>
      <c r="BM221" s="229" t="s">
        <v>1145</v>
      </c>
    </row>
    <row r="222" s="2" customFormat="1">
      <c r="A222" s="38"/>
      <c r="B222" s="39"/>
      <c r="C222" s="40"/>
      <c r="D222" s="231" t="s">
        <v>149</v>
      </c>
      <c r="E222" s="40"/>
      <c r="F222" s="232" t="s">
        <v>1146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149</v>
      </c>
      <c r="AU222" s="17" t="s">
        <v>89</v>
      </c>
    </row>
    <row r="223" s="13" customFormat="1">
      <c r="A223" s="13"/>
      <c r="B223" s="236"/>
      <c r="C223" s="237"/>
      <c r="D223" s="238" t="s">
        <v>151</v>
      </c>
      <c r="E223" s="239" t="s">
        <v>1</v>
      </c>
      <c r="F223" s="240" t="s">
        <v>1038</v>
      </c>
      <c r="G223" s="237"/>
      <c r="H223" s="239" t="s">
        <v>1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151</v>
      </c>
      <c r="AU223" s="246" t="s">
        <v>89</v>
      </c>
      <c r="AV223" s="13" t="s">
        <v>87</v>
      </c>
      <c r="AW223" s="13" t="s">
        <v>36</v>
      </c>
      <c r="AX223" s="13" t="s">
        <v>79</v>
      </c>
      <c r="AY223" s="246" t="s">
        <v>140</v>
      </c>
    </row>
    <row r="224" s="14" customFormat="1">
      <c r="A224" s="14"/>
      <c r="B224" s="247"/>
      <c r="C224" s="248"/>
      <c r="D224" s="238" t="s">
        <v>151</v>
      </c>
      <c r="E224" s="249" t="s">
        <v>1</v>
      </c>
      <c r="F224" s="250" t="s">
        <v>1059</v>
      </c>
      <c r="G224" s="248"/>
      <c r="H224" s="251">
        <v>4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151</v>
      </c>
      <c r="AU224" s="257" t="s">
        <v>89</v>
      </c>
      <c r="AV224" s="14" t="s">
        <v>89</v>
      </c>
      <c r="AW224" s="14" t="s">
        <v>36</v>
      </c>
      <c r="AX224" s="14" t="s">
        <v>87</v>
      </c>
      <c r="AY224" s="257" t="s">
        <v>140</v>
      </c>
    </row>
    <row r="225" s="2" customFormat="1" ht="24.15" customHeight="1">
      <c r="A225" s="38"/>
      <c r="B225" s="39"/>
      <c r="C225" s="218" t="s">
        <v>347</v>
      </c>
      <c r="D225" s="218" t="s">
        <v>142</v>
      </c>
      <c r="E225" s="219" t="s">
        <v>1147</v>
      </c>
      <c r="F225" s="220" t="s">
        <v>1148</v>
      </c>
      <c r="G225" s="221" t="s">
        <v>619</v>
      </c>
      <c r="H225" s="222">
        <v>1</v>
      </c>
      <c r="I225" s="223"/>
      <c r="J225" s="224">
        <f>ROUND(I225*H225,2)</f>
        <v>0</v>
      </c>
      <c r="K225" s="220" t="s">
        <v>146</v>
      </c>
      <c r="L225" s="44"/>
      <c r="M225" s="225" t="s">
        <v>1</v>
      </c>
      <c r="N225" s="226" t="s">
        <v>44</v>
      </c>
      <c r="O225" s="9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147</v>
      </c>
      <c r="AT225" s="229" t="s">
        <v>142</v>
      </c>
      <c r="AU225" s="229" t="s">
        <v>89</v>
      </c>
      <c r="AY225" s="17" t="s">
        <v>140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87</v>
      </c>
      <c r="BK225" s="230">
        <f>ROUND(I225*H225,2)</f>
        <v>0</v>
      </c>
      <c r="BL225" s="17" t="s">
        <v>147</v>
      </c>
      <c r="BM225" s="229" t="s">
        <v>1149</v>
      </c>
    </row>
    <row r="226" s="2" customFormat="1">
      <c r="A226" s="38"/>
      <c r="B226" s="39"/>
      <c r="C226" s="40"/>
      <c r="D226" s="231" t="s">
        <v>149</v>
      </c>
      <c r="E226" s="40"/>
      <c r="F226" s="232" t="s">
        <v>1150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149</v>
      </c>
      <c r="AU226" s="17" t="s">
        <v>89</v>
      </c>
    </row>
    <row r="227" s="13" customFormat="1">
      <c r="A227" s="13"/>
      <c r="B227" s="236"/>
      <c r="C227" s="237"/>
      <c r="D227" s="238" t="s">
        <v>151</v>
      </c>
      <c r="E227" s="239" t="s">
        <v>1</v>
      </c>
      <c r="F227" s="240" t="s">
        <v>1038</v>
      </c>
      <c r="G227" s="237"/>
      <c r="H227" s="239" t="s">
        <v>1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151</v>
      </c>
      <c r="AU227" s="246" t="s">
        <v>89</v>
      </c>
      <c r="AV227" s="13" t="s">
        <v>87</v>
      </c>
      <c r="AW227" s="13" t="s">
        <v>36</v>
      </c>
      <c r="AX227" s="13" t="s">
        <v>79</v>
      </c>
      <c r="AY227" s="246" t="s">
        <v>140</v>
      </c>
    </row>
    <row r="228" s="14" customFormat="1">
      <c r="A228" s="14"/>
      <c r="B228" s="247"/>
      <c r="C228" s="248"/>
      <c r="D228" s="238" t="s">
        <v>151</v>
      </c>
      <c r="E228" s="249" t="s">
        <v>1</v>
      </c>
      <c r="F228" s="250" t="s">
        <v>1151</v>
      </c>
      <c r="G228" s="248"/>
      <c r="H228" s="251">
        <v>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151</v>
      </c>
      <c r="AU228" s="257" t="s">
        <v>89</v>
      </c>
      <c r="AV228" s="14" t="s">
        <v>89</v>
      </c>
      <c r="AW228" s="14" t="s">
        <v>36</v>
      </c>
      <c r="AX228" s="14" t="s">
        <v>87</v>
      </c>
      <c r="AY228" s="257" t="s">
        <v>140</v>
      </c>
    </row>
    <row r="229" s="2" customFormat="1" ht="21.75" customHeight="1">
      <c r="A229" s="38"/>
      <c r="B229" s="39"/>
      <c r="C229" s="218" t="s">
        <v>353</v>
      </c>
      <c r="D229" s="218" t="s">
        <v>142</v>
      </c>
      <c r="E229" s="219" t="s">
        <v>1152</v>
      </c>
      <c r="F229" s="220" t="s">
        <v>1153</v>
      </c>
      <c r="G229" s="221" t="s">
        <v>619</v>
      </c>
      <c r="H229" s="222">
        <v>15</v>
      </c>
      <c r="I229" s="223"/>
      <c r="J229" s="224">
        <f>ROUND(I229*H229,2)</f>
        <v>0</v>
      </c>
      <c r="K229" s="220" t="s">
        <v>146</v>
      </c>
      <c r="L229" s="44"/>
      <c r="M229" s="225" t="s">
        <v>1</v>
      </c>
      <c r="N229" s="226" t="s">
        <v>44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147</v>
      </c>
      <c r="AT229" s="229" t="s">
        <v>142</v>
      </c>
      <c r="AU229" s="229" t="s">
        <v>89</v>
      </c>
      <c r="AY229" s="17" t="s">
        <v>140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87</v>
      </c>
      <c r="BK229" s="230">
        <f>ROUND(I229*H229,2)</f>
        <v>0</v>
      </c>
      <c r="BL229" s="17" t="s">
        <v>147</v>
      </c>
      <c r="BM229" s="229" t="s">
        <v>1154</v>
      </c>
    </row>
    <row r="230" s="2" customFormat="1">
      <c r="A230" s="38"/>
      <c r="B230" s="39"/>
      <c r="C230" s="40"/>
      <c r="D230" s="231" t="s">
        <v>149</v>
      </c>
      <c r="E230" s="40"/>
      <c r="F230" s="232" t="s">
        <v>1155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149</v>
      </c>
      <c r="AU230" s="17" t="s">
        <v>89</v>
      </c>
    </row>
    <row r="231" s="13" customFormat="1">
      <c r="A231" s="13"/>
      <c r="B231" s="236"/>
      <c r="C231" s="237"/>
      <c r="D231" s="238" t="s">
        <v>151</v>
      </c>
      <c r="E231" s="239" t="s">
        <v>1</v>
      </c>
      <c r="F231" s="240" t="s">
        <v>1038</v>
      </c>
      <c r="G231" s="237"/>
      <c r="H231" s="239" t="s">
        <v>1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151</v>
      </c>
      <c r="AU231" s="246" t="s">
        <v>89</v>
      </c>
      <c r="AV231" s="13" t="s">
        <v>87</v>
      </c>
      <c r="AW231" s="13" t="s">
        <v>36</v>
      </c>
      <c r="AX231" s="13" t="s">
        <v>79</v>
      </c>
      <c r="AY231" s="246" t="s">
        <v>140</v>
      </c>
    </row>
    <row r="232" s="14" customFormat="1">
      <c r="A232" s="14"/>
      <c r="B232" s="247"/>
      <c r="C232" s="248"/>
      <c r="D232" s="238" t="s">
        <v>151</v>
      </c>
      <c r="E232" s="249" t="s">
        <v>1</v>
      </c>
      <c r="F232" s="250" t="s">
        <v>1091</v>
      </c>
      <c r="G232" s="248"/>
      <c r="H232" s="251">
        <v>15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151</v>
      </c>
      <c r="AU232" s="257" t="s">
        <v>89</v>
      </c>
      <c r="AV232" s="14" t="s">
        <v>89</v>
      </c>
      <c r="AW232" s="14" t="s">
        <v>36</v>
      </c>
      <c r="AX232" s="14" t="s">
        <v>87</v>
      </c>
      <c r="AY232" s="257" t="s">
        <v>140</v>
      </c>
    </row>
    <row r="233" s="2" customFormat="1" ht="21.75" customHeight="1">
      <c r="A233" s="38"/>
      <c r="B233" s="39"/>
      <c r="C233" s="218" t="s">
        <v>360</v>
      </c>
      <c r="D233" s="218" t="s">
        <v>142</v>
      </c>
      <c r="E233" s="219" t="s">
        <v>1156</v>
      </c>
      <c r="F233" s="220" t="s">
        <v>1157</v>
      </c>
      <c r="G233" s="221" t="s">
        <v>619</v>
      </c>
      <c r="H233" s="222">
        <v>17</v>
      </c>
      <c r="I233" s="223"/>
      <c r="J233" s="224">
        <f>ROUND(I233*H233,2)</f>
        <v>0</v>
      </c>
      <c r="K233" s="220" t="s">
        <v>146</v>
      </c>
      <c r="L233" s="44"/>
      <c r="M233" s="225" t="s">
        <v>1</v>
      </c>
      <c r="N233" s="226" t="s">
        <v>44</v>
      </c>
      <c r="O233" s="9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147</v>
      </c>
      <c r="AT233" s="229" t="s">
        <v>142</v>
      </c>
      <c r="AU233" s="229" t="s">
        <v>89</v>
      </c>
      <c r="AY233" s="17" t="s">
        <v>140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87</v>
      </c>
      <c r="BK233" s="230">
        <f>ROUND(I233*H233,2)</f>
        <v>0</v>
      </c>
      <c r="BL233" s="17" t="s">
        <v>147</v>
      </c>
      <c r="BM233" s="229" t="s">
        <v>1158</v>
      </c>
    </row>
    <row r="234" s="2" customFormat="1">
      <c r="A234" s="38"/>
      <c r="B234" s="39"/>
      <c r="C234" s="40"/>
      <c r="D234" s="231" t="s">
        <v>149</v>
      </c>
      <c r="E234" s="40"/>
      <c r="F234" s="232" t="s">
        <v>1159</v>
      </c>
      <c r="G234" s="40"/>
      <c r="H234" s="40"/>
      <c r="I234" s="233"/>
      <c r="J234" s="40"/>
      <c r="K234" s="40"/>
      <c r="L234" s="44"/>
      <c r="M234" s="234"/>
      <c r="N234" s="235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149</v>
      </c>
      <c r="AU234" s="17" t="s">
        <v>89</v>
      </c>
    </row>
    <row r="235" s="13" customFormat="1">
      <c r="A235" s="13"/>
      <c r="B235" s="236"/>
      <c r="C235" s="237"/>
      <c r="D235" s="238" t="s">
        <v>151</v>
      </c>
      <c r="E235" s="239" t="s">
        <v>1</v>
      </c>
      <c r="F235" s="240" t="s">
        <v>1038</v>
      </c>
      <c r="G235" s="237"/>
      <c r="H235" s="239" t="s">
        <v>1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151</v>
      </c>
      <c r="AU235" s="246" t="s">
        <v>89</v>
      </c>
      <c r="AV235" s="13" t="s">
        <v>87</v>
      </c>
      <c r="AW235" s="13" t="s">
        <v>36</v>
      </c>
      <c r="AX235" s="13" t="s">
        <v>79</v>
      </c>
      <c r="AY235" s="246" t="s">
        <v>140</v>
      </c>
    </row>
    <row r="236" s="14" customFormat="1">
      <c r="A236" s="14"/>
      <c r="B236" s="247"/>
      <c r="C236" s="248"/>
      <c r="D236" s="238" t="s">
        <v>151</v>
      </c>
      <c r="E236" s="249" t="s">
        <v>1</v>
      </c>
      <c r="F236" s="250" t="s">
        <v>1096</v>
      </c>
      <c r="G236" s="248"/>
      <c r="H236" s="251">
        <v>17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151</v>
      </c>
      <c r="AU236" s="257" t="s">
        <v>89</v>
      </c>
      <c r="AV236" s="14" t="s">
        <v>89</v>
      </c>
      <c r="AW236" s="14" t="s">
        <v>36</v>
      </c>
      <c r="AX236" s="14" t="s">
        <v>87</v>
      </c>
      <c r="AY236" s="257" t="s">
        <v>140</v>
      </c>
    </row>
    <row r="237" s="2" customFormat="1" ht="21.75" customHeight="1">
      <c r="A237" s="38"/>
      <c r="B237" s="39"/>
      <c r="C237" s="218" t="s">
        <v>368</v>
      </c>
      <c r="D237" s="218" t="s">
        <v>142</v>
      </c>
      <c r="E237" s="219" t="s">
        <v>1160</v>
      </c>
      <c r="F237" s="220" t="s">
        <v>1161</v>
      </c>
      <c r="G237" s="221" t="s">
        <v>619</v>
      </c>
      <c r="H237" s="222">
        <v>6</v>
      </c>
      <c r="I237" s="223"/>
      <c r="J237" s="224">
        <f>ROUND(I237*H237,2)</f>
        <v>0</v>
      </c>
      <c r="K237" s="220" t="s">
        <v>146</v>
      </c>
      <c r="L237" s="44"/>
      <c r="M237" s="225" t="s">
        <v>1</v>
      </c>
      <c r="N237" s="226" t="s">
        <v>44</v>
      </c>
      <c r="O237" s="91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147</v>
      </c>
      <c r="AT237" s="229" t="s">
        <v>142</v>
      </c>
      <c r="AU237" s="229" t="s">
        <v>89</v>
      </c>
      <c r="AY237" s="17" t="s">
        <v>140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87</v>
      </c>
      <c r="BK237" s="230">
        <f>ROUND(I237*H237,2)</f>
        <v>0</v>
      </c>
      <c r="BL237" s="17" t="s">
        <v>147</v>
      </c>
      <c r="BM237" s="229" t="s">
        <v>1162</v>
      </c>
    </row>
    <row r="238" s="2" customFormat="1">
      <c r="A238" s="38"/>
      <c r="B238" s="39"/>
      <c r="C238" s="40"/>
      <c r="D238" s="231" t="s">
        <v>149</v>
      </c>
      <c r="E238" s="40"/>
      <c r="F238" s="232" t="s">
        <v>1163</v>
      </c>
      <c r="G238" s="40"/>
      <c r="H238" s="40"/>
      <c r="I238" s="233"/>
      <c r="J238" s="40"/>
      <c r="K238" s="40"/>
      <c r="L238" s="44"/>
      <c r="M238" s="234"/>
      <c r="N238" s="23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149</v>
      </c>
      <c r="AU238" s="17" t="s">
        <v>89</v>
      </c>
    </row>
    <row r="239" s="13" customFormat="1">
      <c r="A239" s="13"/>
      <c r="B239" s="236"/>
      <c r="C239" s="237"/>
      <c r="D239" s="238" t="s">
        <v>151</v>
      </c>
      <c r="E239" s="239" t="s">
        <v>1</v>
      </c>
      <c r="F239" s="240" t="s">
        <v>1038</v>
      </c>
      <c r="G239" s="237"/>
      <c r="H239" s="239" t="s">
        <v>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151</v>
      </c>
      <c r="AU239" s="246" t="s">
        <v>89</v>
      </c>
      <c r="AV239" s="13" t="s">
        <v>87</v>
      </c>
      <c r="AW239" s="13" t="s">
        <v>36</v>
      </c>
      <c r="AX239" s="13" t="s">
        <v>79</v>
      </c>
      <c r="AY239" s="246" t="s">
        <v>140</v>
      </c>
    </row>
    <row r="240" s="14" customFormat="1">
      <c r="A240" s="14"/>
      <c r="B240" s="247"/>
      <c r="C240" s="248"/>
      <c r="D240" s="238" t="s">
        <v>151</v>
      </c>
      <c r="E240" s="249" t="s">
        <v>1</v>
      </c>
      <c r="F240" s="250" t="s">
        <v>1101</v>
      </c>
      <c r="G240" s="248"/>
      <c r="H240" s="251">
        <v>6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151</v>
      </c>
      <c r="AU240" s="257" t="s">
        <v>89</v>
      </c>
      <c r="AV240" s="14" t="s">
        <v>89</v>
      </c>
      <c r="AW240" s="14" t="s">
        <v>36</v>
      </c>
      <c r="AX240" s="14" t="s">
        <v>87</v>
      </c>
      <c r="AY240" s="257" t="s">
        <v>140</v>
      </c>
    </row>
    <row r="241" s="2" customFormat="1" ht="21.75" customHeight="1">
      <c r="A241" s="38"/>
      <c r="B241" s="39"/>
      <c r="C241" s="218" t="s">
        <v>375</v>
      </c>
      <c r="D241" s="218" t="s">
        <v>142</v>
      </c>
      <c r="E241" s="219" t="s">
        <v>1164</v>
      </c>
      <c r="F241" s="220" t="s">
        <v>1165</v>
      </c>
      <c r="G241" s="221" t="s">
        <v>619</v>
      </c>
      <c r="H241" s="222">
        <v>3</v>
      </c>
      <c r="I241" s="223"/>
      <c r="J241" s="224">
        <f>ROUND(I241*H241,2)</f>
        <v>0</v>
      </c>
      <c r="K241" s="220" t="s">
        <v>146</v>
      </c>
      <c r="L241" s="44"/>
      <c r="M241" s="225" t="s">
        <v>1</v>
      </c>
      <c r="N241" s="226" t="s">
        <v>44</v>
      </c>
      <c r="O241" s="91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147</v>
      </c>
      <c r="AT241" s="229" t="s">
        <v>142</v>
      </c>
      <c r="AU241" s="229" t="s">
        <v>89</v>
      </c>
      <c r="AY241" s="17" t="s">
        <v>140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87</v>
      </c>
      <c r="BK241" s="230">
        <f>ROUND(I241*H241,2)</f>
        <v>0</v>
      </c>
      <c r="BL241" s="17" t="s">
        <v>147</v>
      </c>
      <c r="BM241" s="229" t="s">
        <v>1166</v>
      </c>
    </row>
    <row r="242" s="2" customFormat="1">
      <c r="A242" s="38"/>
      <c r="B242" s="39"/>
      <c r="C242" s="40"/>
      <c r="D242" s="231" t="s">
        <v>149</v>
      </c>
      <c r="E242" s="40"/>
      <c r="F242" s="232" t="s">
        <v>1167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149</v>
      </c>
      <c r="AU242" s="17" t="s">
        <v>89</v>
      </c>
    </row>
    <row r="243" s="13" customFormat="1">
      <c r="A243" s="13"/>
      <c r="B243" s="236"/>
      <c r="C243" s="237"/>
      <c r="D243" s="238" t="s">
        <v>151</v>
      </c>
      <c r="E243" s="239" t="s">
        <v>1</v>
      </c>
      <c r="F243" s="240" t="s">
        <v>1038</v>
      </c>
      <c r="G243" s="237"/>
      <c r="H243" s="239" t="s">
        <v>1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151</v>
      </c>
      <c r="AU243" s="246" t="s">
        <v>89</v>
      </c>
      <c r="AV243" s="13" t="s">
        <v>87</v>
      </c>
      <c r="AW243" s="13" t="s">
        <v>36</v>
      </c>
      <c r="AX243" s="13" t="s">
        <v>79</v>
      </c>
      <c r="AY243" s="246" t="s">
        <v>140</v>
      </c>
    </row>
    <row r="244" s="14" customFormat="1">
      <c r="A244" s="14"/>
      <c r="B244" s="247"/>
      <c r="C244" s="248"/>
      <c r="D244" s="238" t="s">
        <v>151</v>
      </c>
      <c r="E244" s="249" t="s">
        <v>1</v>
      </c>
      <c r="F244" s="250" t="s">
        <v>1106</v>
      </c>
      <c r="G244" s="248"/>
      <c r="H244" s="251">
        <v>3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151</v>
      </c>
      <c r="AU244" s="257" t="s">
        <v>89</v>
      </c>
      <c r="AV244" s="14" t="s">
        <v>89</v>
      </c>
      <c r="AW244" s="14" t="s">
        <v>36</v>
      </c>
      <c r="AX244" s="14" t="s">
        <v>87</v>
      </c>
      <c r="AY244" s="257" t="s">
        <v>140</v>
      </c>
    </row>
    <row r="245" s="2" customFormat="1" ht="21.75" customHeight="1">
      <c r="A245" s="38"/>
      <c r="B245" s="39"/>
      <c r="C245" s="218" t="s">
        <v>383</v>
      </c>
      <c r="D245" s="218" t="s">
        <v>142</v>
      </c>
      <c r="E245" s="219" t="s">
        <v>1168</v>
      </c>
      <c r="F245" s="220" t="s">
        <v>1169</v>
      </c>
      <c r="G245" s="221" t="s">
        <v>619</v>
      </c>
      <c r="H245" s="222">
        <v>1</v>
      </c>
      <c r="I245" s="223"/>
      <c r="J245" s="224">
        <f>ROUND(I245*H245,2)</f>
        <v>0</v>
      </c>
      <c r="K245" s="220" t="s">
        <v>146</v>
      </c>
      <c r="L245" s="44"/>
      <c r="M245" s="225" t="s">
        <v>1</v>
      </c>
      <c r="N245" s="226" t="s">
        <v>44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147</v>
      </c>
      <c r="AT245" s="229" t="s">
        <v>142</v>
      </c>
      <c r="AU245" s="229" t="s">
        <v>89</v>
      </c>
      <c r="AY245" s="17" t="s">
        <v>140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87</v>
      </c>
      <c r="BK245" s="230">
        <f>ROUND(I245*H245,2)</f>
        <v>0</v>
      </c>
      <c r="BL245" s="17" t="s">
        <v>147</v>
      </c>
      <c r="BM245" s="229" t="s">
        <v>1170</v>
      </c>
    </row>
    <row r="246" s="2" customFormat="1">
      <c r="A246" s="38"/>
      <c r="B246" s="39"/>
      <c r="C246" s="40"/>
      <c r="D246" s="231" t="s">
        <v>149</v>
      </c>
      <c r="E246" s="40"/>
      <c r="F246" s="232" t="s">
        <v>1171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149</v>
      </c>
      <c r="AU246" s="17" t="s">
        <v>89</v>
      </c>
    </row>
    <row r="247" s="13" customFormat="1">
      <c r="A247" s="13"/>
      <c r="B247" s="236"/>
      <c r="C247" s="237"/>
      <c r="D247" s="238" t="s">
        <v>151</v>
      </c>
      <c r="E247" s="239" t="s">
        <v>1</v>
      </c>
      <c r="F247" s="240" t="s">
        <v>1038</v>
      </c>
      <c r="G247" s="237"/>
      <c r="H247" s="239" t="s">
        <v>1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151</v>
      </c>
      <c r="AU247" s="246" t="s">
        <v>89</v>
      </c>
      <c r="AV247" s="13" t="s">
        <v>87</v>
      </c>
      <c r="AW247" s="13" t="s">
        <v>36</v>
      </c>
      <c r="AX247" s="13" t="s">
        <v>79</v>
      </c>
      <c r="AY247" s="246" t="s">
        <v>140</v>
      </c>
    </row>
    <row r="248" s="14" customFormat="1">
      <c r="A248" s="14"/>
      <c r="B248" s="247"/>
      <c r="C248" s="248"/>
      <c r="D248" s="238" t="s">
        <v>151</v>
      </c>
      <c r="E248" s="249" t="s">
        <v>1</v>
      </c>
      <c r="F248" s="250" t="s">
        <v>1064</v>
      </c>
      <c r="G248" s="248"/>
      <c r="H248" s="251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151</v>
      </c>
      <c r="AU248" s="257" t="s">
        <v>89</v>
      </c>
      <c r="AV248" s="14" t="s">
        <v>89</v>
      </c>
      <c r="AW248" s="14" t="s">
        <v>36</v>
      </c>
      <c r="AX248" s="14" t="s">
        <v>87</v>
      </c>
      <c r="AY248" s="257" t="s">
        <v>140</v>
      </c>
    </row>
    <row r="249" s="2" customFormat="1" ht="33" customHeight="1">
      <c r="A249" s="38"/>
      <c r="B249" s="39"/>
      <c r="C249" s="218" t="s">
        <v>389</v>
      </c>
      <c r="D249" s="218" t="s">
        <v>142</v>
      </c>
      <c r="E249" s="219" t="s">
        <v>1172</v>
      </c>
      <c r="F249" s="220" t="s">
        <v>1173</v>
      </c>
      <c r="G249" s="221" t="s">
        <v>619</v>
      </c>
      <c r="H249" s="222">
        <v>3680</v>
      </c>
      <c r="I249" s="223"/>
      <c r="J249" s="224">
        <f>ROUND(I249*H249,2)</f>
        <v>0</v>
      </c>
      <c r="K249" s="220" t="s">
        <v>1174</v>
      </c>
      <c r="L249" s="44"/>
      <c r="M249" s="225" t="s">
        <v>1</v>
      </c>
      <c r="N249" s="226" t="s">
        <v>44</v>
      </c>
      <c r="O249" s="91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147</v>
      </c>
      <c r="AT249" s="229" t="s">
        <v>142</v>
      </c>
      <c r="AU249" s="229" t="s">
        <v>89</v>
      </c>
      <c r="AY249" s="17" t="s">
        <v>140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87</v>
      </c>
      <c r="BK249" s="230">
        <f>ROUND(I249*H249,2)</f>
        <v>0</v>
      </c>
      <c r="BL249" s="17" t="s">
        <v>147</v>
      </c>
      <c r="BM249" s="229" t="s">
        <v>1175</v>
      </c>
    </row>
    <row r="250" s="13" customFormat="1">
      <c r="A250" s="13"/>
      <c r="B250" s="236"/>
      <c r="C250" s="237"/>
      <c r="D250" s="238" t="s">
        <v>151</v>
      </c>
      <c r="E250" s="239" t="s">
        <v>1</v>
      </c>
      <c r="F250" s="240" t="s">
        <v>152</v>
      </c>
      <c r="G250" s="237"/>
      <c r="H250" s="239" t="s">
        <v>1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151</v>
      </c>
      <c r="AU250" s="246" t="s">
        <v>89</v>
      </c>
      <c r="AV250" s="13" t="s">
        <v>87</v>
      </c>
      <c r="AW250" s="13" t="s">
        <v>36</v>
      </c>
      <c r="AX250" s="13" t="s">
        <v>79</v>
      </c>
      <c r="AY250" s="246" t="s">
        <v>140</v>
      </c>
    </row>
    <row r="251" s="14" customFormat="1">
      <c r="A251" s="14"/>
      <c r="B251" s="247"/>
      <c r="C251" s="248"/>
      <c r="D251" s="238" t="s">
        <v>151</v>
      </c>
      <c r="E251" s="249" t="s">
        <v>1</v>
      </c>
      <c r="F251" s="250" t="s">
        <v>1176</v>
      </c>
      <c r="G251" s="248"/>
      <c r="H251" s="251">
        <v>3680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151</v>
      </c>
      <c r="AU251" s="257" t="s">
        <v>89</v>
      </c>
      <c r="AV251" s="14" t="s">
        <v>89</v>
      </c>
      <c r="AW251" s="14" t="s">
        <v>36</v>
      </c>
      <c r="AX251" s="14" t="s">
        <v>87</v>
      </c>
      <c r="AY251" s="257" t="s">
        <v>140</v>
      </c>
    </row>
    <row r="252" s="2" customFormat="1" ht="33" customHeight="1">
      <c r="A252" s="38"/>
      <c r="B252" s="39"/>
      <c r="C252" s="218" t="s">
        <v>395</v>
      </c>
      <c r="D252" s="218" t="s">
        <v>142</v>
      </c>
      <c r="E252" s="219" t="s">
        <v>1177</v>
      </c>
      <c r="F252" s="220" t="s">
        <v>1178</v>
      </c>
      <c r="G252" s="221" t="s">
        <v>619</v>
      </c>
      <c r="H252" s="222">
        <v>419</v>
      </c>
      <c r="I252" s="223"/>
      <c r="J252" s="224">
        <f>ROUND(I252*H252,2)</f>
        <v>0</v>
      </c>
      <c r="K252" s="220" t="s">
        <v>1174</v>
      </c>
      <c r="L252" s="44"/>
      <c r="M252" s="225" t="s">
        <v>1</v>
      </c>
      <c r="N252" s="226" t="s">
        <v>44</v>
      </c>
      <c r="O252" s="91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147</v>
      </c>
      <c r="AT252" s="229" t="s">
        <v>142</v>
      </c>
      <c r="AU252" s="229" t="s">
        <v>89</v>
      </c>
      <c r="AY252" s="17" t="s">
        <v>140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87</v>
      </c>
      <c r="BK252" s="230">
        <f>ROUND(I252*H252,2)</f>
        <v>0</v>
      </c>
      <c r="BL252" s="17" t="s">
        <v>147</v>
      </c>
      <c r="BM252" s="229" t="s">
        <v>1179</v>
      </c>
    </row>
    <row r="253" s="14" customFormat="1">
      <c r="A253" s="14"/>
      <c r="B253" s="247"/>
      <c r="C253" s="248"/>
      <c r="D253" s="238" t="s">
        <v>151</v>
      </c>
      <c r="E253" s="249" t="s">
        <v>1</v>
      </c>
      <c r="F253" s="250" t="s">
        <v>1180</v>
      </c>
      <c r="G253" s="248"/>
      <c r="H253" s="251">
        <v>419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151</v>
      </c>
      <c r="AU253" s="257" t="s">
        <v>89</v>
      </c>
      <c r="AV253" s="14" t="s">
        <v>89</v>
      </c>
      <c r="AW253" s="14" t="s">
        <v>36</v>
      </c>
      <c r="AX253" s="14" t="s">
        <v>87</v>
      </c>
      <c r="AY253" s="257" t="s">
        <v>140</v>
      </c>
    </row>
    <row r="254" s="13" customFormat="1">
      <c r="A254" s="13"/>
      <c r="B254" s="236"/>
      <c r="C254" s="237"/>
      <c r="D254" s="238" t="s">
        <v>151</v>
      </c>
      <c r="E254" s="239" t="s">
        <v>1</v>
      </c>
      <c r="F254" s="240" t="s">
        <v>152</v>
      </c>
      <c r="G254" s="237"/>
      <c r="H254" s="239" t="s">
        <v>1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151</v>
      </c>
      <c r="AU254" s="246" t="s">
        <v>89</v>
      </c>
      <c r="AV254" s="13" t="s">
        <v>87</v>
      </c>
      <c r="AW254" s="13" t="s">
        <v>36</v>
      </c>
      <c r="AX254" s="13" t="s">
        <v>79</v>
      </c>
      <c r="AY254" s="246" t="s">
        <v>140</v>
      </c>
    </row>
    <row r="255" s="2" customFormat="1" ht="24.15" customHeight="1">
      <c r="A255" s="38"/>
      <c r="B255" s="39"/>
      <c r="C255" s="218" t="s">
        <v>401</v>
      </c>
      <c r="D255" s="218" t="s">
        <v>142</v>
      </c>
      <c r="E255" s="219" t="s">
        <v>1181</v>
      </c>
      <c r="F255" s="220" t="s">
        <v>1182</v>
      </c>
      <c r="G255" s="221" t="s">
        <v>619</v>
      </c>
      <c r="H255" s="222">
        <v>419</v>
      </c>
      <c r="I255" s="223"/>
      <c r="J255" s="224">
        <f>ROUND(I255*H255,2)</f>
        <v>0</v>
      </c>
      <c r="K255" s="220" t="s">
        <v>1174</v>
      </c>
      <c r="L255" s="44"/>
      <c r="M255" s="225" t="s">
        <v>1</v>
      </c>
      <c r="N255" s="226" t="s">
        <v>44</v>
      </c>
      <c r="O255" s="91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147</v>
      </c>
      <c r="AT255" s="229" t="s">
        <v>142</v>
      </c>
      <c r="AU255" s="229" t="s">
        <v>89</v>
      </c>
      <c r="AY255" s="17" t="s">
        <v>140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87</v>
      </c>
      <c r="BK255" s="230">
        <f>ROUND(I255*H255,2)</f>
        <v>0</v>
      </c>
      <c r="BL255" s="17" t="s">
        <v>147</v>
      </c>
      <c r="BM255" s="229" t="s">
        <v>1183</v>
      </c>
    </row>
    <row r="256" s="2" customFormat="1" ht="16.5" customHeight="1">
      <c r="A256" s="38"/>
      <c r="B256" s="39"/>
      <c r="C256" s="269" t="s">
        <v>406</v>
      </c>
      <c r="D256" s="269" t="s">
        <v>239</v>
      </c>
      <c r="E256" s="270" t="s">
        <v>1184</v>
      </c>
      <c r="F256" s="271" t="s">
        <v>1185</v>
      </c>
      <c r="G256" s="272" t="s">
        <v>619</v>
      </c>
      <c r="H256" s="273">
        <v>26</v>
      </c>
      <c r="I256" s="274"/>
      <c r="J256" s="275">
        <f>ROUND(I256*H256,2)</f>
        <v>0</v>
      </c>
      <c r="K256" s="271" t="s">
        <v>1174</v>
      </c>
      <c r="L256" s="276"/>
      <c r="M256" s="277" t="s">
        <v>1</v>
      </c>
      <c r="N256" s="278" t="s">
        <v>44</v>
      </c>
      <c r="O256" s="91"/>
      <c r="P256" s="227">
        <f>O256*H256</f>
        <v>0</v>
      </c>
      <c r="Q256" s="227">
        <v>3.0000000000000001E-05</v>
      </c>
      <c r="R256" s="227">
        <f>Q256*H256</f>
        <v>0.00077999999999999999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208</v>
      </c>
      <c r="AT256" s="229" t="s">
        <v>239</v>
      </c>
      <c r="AU256" s="229" t="s">
        <v>89</v>
      </c>
      <c r="AY256" s="17" t="s">
        <v>140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87</v>
      </c>
      <c r="BK256" s="230">
        <f>ROUND(I256*H256,2)</f>
        <v>0</v>
      </c>
      <c r="BL256" s="17" t="s">
        <v>147</v>
      </c>
      <c r="BM256" s="229" t="s">
        <v>1186</v>
      </c>
    </row>
    <row r="257" s="13" customFormat="1">
      <c r="A257" s="13"/>
      <c r="B257" s="236"/>
      <c r="C257" s="237"/>
      <c r="D257" s="238" t="s">
        <v>151</v>
      </c>
      <c r="E257" s="239" t="s">
        <v>1</v>
      </c>
      <c r="F257" s="240" t="s">
        <v>152</v>
      </c>
      <c r="G257" s="237"/>
      <c r="H257" s="239" t="s">
        <v>1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151</v>
      </c>
      <c r="AU257" s="246" t="s">
        <v>89</v>
      </c>
      <c r="AV257" s="13" t="s">
        <v>87</v>
      </c>
      <c r="AW257" s="13" t="s">
        <v>36</v>
      </c>
      <c r="AX257" s="13" t="s">
        <v>79</v>
      </c>
      <c r="AY257" s="246" t="s">
        <v>140</v>
      </c>
    </row>
    <row r="258" s="14" customFormat="1">
      <c r="A258" s="14"/>
      <c r="B258" s="247"/>
      <c r="C258" s="248"/>
      <c r="D258" s="238" t="s">
        <v>151</v>
      </c>
      <c r="E258" s="249" t="s">
        <v>1</v>
      </c>
      <c r="F258" s="250" t="s">
        <v>1187</v>
      </c>
      <c r="G258" s="248"/>
      <c r="H258" s="251">
        <v>26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151</v>
      </c>
      <c r="AU258" s="257" t="s">
        <v>89</v>
      </c>
      <c r="AV258" s="14" t="s">
        <v>89</v>
      </c>
      <c r="AW258" s="14" t="s">
        <v>36</v>
      </c>
      <c r="AX258" s="14" t="s">
        <v>87</v>
      </c>
      <c r="AY258" s="257" t="s">
        <v>140</v>
      </c>
    </row>
    <row r="259" s="2" customFormat="1" ht="16.5" customHeight="1">
      <c r="A259" s="38"/>
      <c r="B259" s="39"/>
      <c r="C259" s="269" t="s">
        <v>412</v>
      </c>
      <c r="D259" s="269" t="s">
        <v>239</v>
      </c>
      <c r="E259" s="270" t="s">
        <v>1188</v>
      </c>
      <c r="F259" s="271" t="s">
        <v>1189</v>
      </c>
      <c r="G259" s="272" t="s">
        <v>619</v>
      </c>
      <c r="H259" s="273">
        <v>88</v>
      </c>
      <c r="I259" s="274"/>
      <c r="J259" s="275">
        <f>ROUND(I259*H259,2)</f>
        <v>0</v>
      </c>
      <c r="K259" s="271" t="s">
        <v>1174</v>
      </c>
      <c r="L259" s="276"/>
      <c r="M259" s="277" t="s">
        <v>1</v>
      </c>
      <c r="N259" s="278" t="s">
        <v>44</v>
      </c>
      <c r="O259" s="91"/>
      <c r="P259" s="227">
        <f>O259*H259</f>
        <v>0</v>
      </c>
      <c r="Q259" s="227">
        <v>0.027</v>
      </c>
      <c r="R259" s="227">
        <f>Q259*H259</f>
        <v>2.3759999999999999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208</v>
      </c>
      <c r="AT259" s="229" t="s">
        <v>239</v>
      </c>
      <c r="AU259" s="229" t="s">
        <v>89</v>
      </c>
      <c r="AY259" s="17" t="s">
        <v>140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87</v>
      </c>
      <c r="BK259" s="230">
        <f>ROUND(I259*H259,2)</f>
        <v>0</v>
      </c>
      <c r="BL259" s="17" t="s">
        <v>147</v>
      </c>
      <c r="BM259" s="229" t="s">
        <v>1190</v>
      </c>
    </row>
    <row r="260" s="13" customFormat="1">
      <c r="A260" s="13"/>
      <c r="B260" s="236"/>
      <c r="C260" s="237"/>
      <c r="D260" s="238" t="s">
        <v>151</v>
      </c>
      <c r="E260" s="239" t="s">
        <v>1</v>
      </c>
      <c r="F260" s="240" t="s">
        <v>152</v>
      </c>
      <c r="G260" s="237"/>
      <c r="H260" s="239" t="s">
        <v>1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151</v>
      </c>
      <c r="AU260" s="246" t="s">
        <v>89</v>
      </c>
      <c r="AV260" s="13" t="s">
        <v>87</v>
      </c>
      <c r="AW260" s="13" t="s">
        <v>36</v>
      </c>
      <c r="AX260" s="13" t="s">
        <v>79</v>
      </c>
      <c r="AY260" s="246" t="s">
        <v>140</v>
      </c>
    </row>
    <row r="261" s="14" customFormat="1">
      <c r="A261" s="14"/>
      <c r="B261" s="247"/>
      <c r="C261" s="248"/>
      <c r="D261" s="238" t="s">
        <v>151</v>
      </c>
      <c r="E261" s="249" t="s">
        <v>1</v>
      </c>
      <c r="F261" s="250" t="s">
        <v>1191</v>
      </c>
      <c r="G261" s="248"/>
      <c r="H261" s="251">
        <v>88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151</v>
      </c>
      <c r="AU261" s="257" t="s">
        <v>89</v>
      </c>
      <c r="AV261" s="14" t="s">
        <v>89</v>
      </c>
      <c r="AW261" s="14" t="s">
        <v>36</v>
      </c>
      <c r="AX261" s="14" t="s">
        <v>87</v>
      </c>
      <c r="AY261" s="257" t="s">
        <v>140</v>
      </c>
    </row>
    <row r="262" s="2" customFormat="1" ht="16.5" customHeight="1">
      <c r="A262" s="38"/>
      <c r="B262" s="39"/>
      <c r="C262" s="269" t="s">
        <v>420</v>
      </c>
      <c r="D262" s="269" t="s">
        <v>239</v>
      </c>
      <c r="E262" s="270" t="s">
        <v>1192</v>
      </c>
      <c r="F262" s="271" t="s">
        <v>1193</v>
      </c>
      <c r="G262" s="272" t="s">
        <v>619</v>
      </c>
      <c r="H262" s="273">
        <v>17</v>
      </c>
      <c r="I262" s="274"/>
      <c r="J262" s="275">
        <f>ROUND(I262*H262,2)</f>
        <v>0</v>
      </c>
      <c r="K262" s="271" t="s">
        <v>1</v>
      </c>
      <c r="L262" s="276"/>
      <c r="M262" s="277" t="s">
        <v>1</v>
      </c>
      <c r="N262" s="278" t="s">
        <v>44</v>
      </c>
      <c r="O262" s="91"/>
      <c r="P262" s="227">
        <f>O262*H262</f>
        <v>0</v>
      </c>
      <c r="Q262" s="227">
        <v>0.027</v>
      </c>
      <c r="R262" s="227">
        <f>Q262*H262</f>
        <v>0.45900000000000002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208</v>
      </c>
      <c r="AT262" s="229" t="s">
        <v>239</v>
      </c>
      <c r="AU262" s="229" t="s">
        <v>89</v>
      </c>
      <c r="AY262" s="17" t="s">
        <v>140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87</v>
      </c>
      <c r="BK262" s="230">
        <f>ROUND(I262*H262,2)</f>
        <v>0</v>
      </c>
      <c r="BL262" s="17" t="s">
        <v>147</v>
      </c>
      <c r="BM262" s="229" t="s">
        <v>1194</v>
      </c>
    </row>
    <row r="263" s="13" customFormat="1">
      <c r="A263" s="13"/>
      <c r="B263" s="236"/>
      <c r="C263" s="237"/>
      <c r="D263" s="238" t="s">
        <v>151</v>
      </c>
      <c r="E263" s="239" t="s">
        <v>1</v>
      </c>
      <c r="F263" s="240" t="s">
        <v>152</v>
      </c>
      <c r="G263" s="237"/>
      <c r="H263" s="239" t="s">
        <v>1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151</v>
      </c>
      <c r="AU263" s="246" t="s">
        <v>89</v>
      </c>
      <c r="AV263" s="13" t="s">
        <v>87</v>
      </c>
      <c r="AW263" s="13" t="s">
        <v>36</v>
      </c>
      <c r="AX263" s="13" t="s">
        <v>79</v>
      </c>
      <c r="AY263" s="246" t="s">
        <v>140</v>
      </c>
    </row>
    <row r="264" s="14" customFormat="1">
      <c r="A264" s="14"/>
      <c r="B264" s="247"/>
      <c r="C264" s="248"/>
      <c r="D264" s="238" t="s">
        <v>151</v>
      </c>
      <c r="E264" s="249" t="s">
        <v>1</v>
      </c>
      <c r="F264" s="250" t="s">
        <v>1195</v>
      </c>
      <c r="G264" s="248"/>
      <c r="H264" s="251">
        <v>17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151</v>
      </c>
      <c r="AU264" s="257" t="s">
        <v>89</v>
      </c>
      <c r="AV264" s="14" t="s">
        <v>89</v>
      </c>
      <c r="AW264" s="14" t="s">
        <v>36</v>
      </c>
      <c r="AX264" s="14" t="s">
        <v>87</v>
      </c>
      <c r="AY264" s="257" t="s">
        <v>140</v>
      </c>
    </row>
    <row r="265" s="2" customFormat="1" ht="16.5" customHeight="1">
      <c r="A265" s="38"/>
      <c r="B265" s="39"/>
      <c r="C265" s="269" t="s">
        <v>426</v>
      </c>
      <c r="D265" s="269" t="s">
        <v>239</v>
      </c>
      <c r="E265" s="270" t="s">
        <v>1196</v>
      </c>
      <c r="F265" s="271" t="s">
        <v>1197</v>
      </c>
      <c r="G265" s="272" t="s">
        <v>619</v>
      </c>
      <c r="H265" s="273">
        <v>42</v>
      </c>
      <c r="I265" s="274"/>
      <c r="J265" s="275">
        <f>ROUND(I265*H265,2)</f>
        <v>0</v>
      </c>
      <c r="K265" s="271" t="s">
        <v>1</v>
      </c>
      <c r="L265" s="276"/>
      <c r="M265" s="277" t="s">
        <v>1</v>
      </c>
      <c r="N265" s="278" t="s">
        <v>44</v>
      </c>
      <c r="O265" s="91"/>
      <c r="P265" s="227">
        <f>O265*H265</f>
        <v>0</v>
      </c>
      <c r="Q265" s="227">
        <v>0.027</v>
      </c>
      <c r="R265" s="227">
        <f>Q265*H265</f>
        <v>1.1339999999999999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208</v>
      </c>
      <c r="AT265" s="229" t="s">
        <v>239</v>
      </c>
      <c r="AU265" s="229" t="s">
        <v>89</v>
      </c>
      <c r="AY265" s="17" t="s">
        <v>140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87</v>
      </c>
      <c r="BK265" s="230">
        <f>ROUND(I265*H265,2)</f>
        <v>0</v>
      </c>
      <c r="BL265" s="17" t="s">
        <v>147</v>
      </c>
      <c r="BM265" s="229" t="s">
        <v>1198</v>
      </c>
    </row>
    <row r="266" s="13" customFormat="1">
      <c r="A266" s="13"/>
      <c r="B266" s="236"/>
      <c r="C266" s="237"/>
      <c r="D266" s="238" t="s">
        <v>151</v>
      </c>
      <c r="E266" s="239" t="s">
        <v>1</v>
      </c>
      <c r="F266" s="240" t="s">
        <v>152</v>
      </c>
      <c r="G266" s="237"/>
      <c r="H266" s="239" t="s">
        <v>1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151</v>
      </c>
      <c r="AU266" s="246" t="s">
        <v>89</v>
      </c>
      <c r="AV266" s="13" t="s">
        <v>87</v>
      </c>
      <c r="AW266" s="13" t="s">
        <v>36</v>
      </c>
      <c r="AX266" s="13" t="s">
        <v>79</v>
      </c>
      <c r="AY266" s="246" t="s">
        <v>140</v>
      </c>
    </row>
    <row r="267" s="14" customFormat="1">
      <c r="A267" s="14"/>
      <c r="B267" s="247"/>
      <c r="C267" s="248"/>
      <c r="D267" s="238" t="s">
        <v>151</v>
      </c>
      <c r="E267" s="249" t="s">
        <v>1</v>
      </c>
      <c r="F267" s="250" t="s">
        <v>1199</v>
      </c>
      <c r="G267" s="248"/>
      <c r="H267" s="251">
        <v>42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151</v>
      </c>
      <c r="AU267" s="257" t="s">
        <v>89</v>
      </c>
      <c r="AV267" s="14" t="s">
        <v>89</v>
      </c>
      <c r="AW267" s="14" t="s">
        <v>36</v>
      </c>
      <c r="AX267" s="14" t="s">
        <v>87</v>
      </c>
      <c r="AY267" s="257" t="s">
        <v>140</v>
      </c>
    </row>
    <row r="268" s="2" customFormat="1" ht="16.5" customHeight="1">
      <c r="A268" s="38"/>
      <c r="B268" s="39"/>
      <c r="C268" s="269" t="s">
        <v>431</v>
      </c>
      <c r="D268" s="269" t="s">
        <v>239</v>
      </c>
      <c r="E268" s="270" t="s">
        <v>1200</v>
      </c>
      <c r="F268" s="271" t="s">
        <v>1201</v>
      </c>
      <c r="G268" s="272" t="s">
        <v>619</v>
      </c>
      <c r="H268" s="273">
        <v>33</v>
      </c>
      <c r="I268" s="274"/>
      <c r="J268" s="275">
        <f>ROUND(I268*H268,2)</f>
        <v>0</v>
      </c>
      <c r="K268" s="271" t="s">
        <v>1</v>
      </c>
      <c r="L268" s="276"/>
      <c r="M268" s="277" t="s">
        <v>1</v>
      </c>
      <c r="N268" s="278" t="s">
        <v>44</v>
      </c>
      <c r="O268" s="91"/>
      <c r="P268" s="227">
        <f>O268*H268</f>
        <v>0</v>
      </c>
      <c r="Q268" s="227">
        <v>0.027</v>
      </c>
      <c r="R268" s="227">
        <f>Q268*H268</f>
        <v>0.89100000000000001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208</v>
      </c>
      <c r="AT268" s="229" t="s">
        <v>239</v>
      </c>
      <c r="AU268" s="229" t="s">
        <v>89</v>
      </c>
      <c r="AY268" s="17" t="s">
        <v>140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87</v>
      </c>
      <c r="BK268" s="230">
        <f>ROUND(I268*H268,2)</f>
        <v>0</v>
      </c>
      <c r="BL268" s="17" t="s">
        <v>147</v>
      </c>
      <c r="BM268" s="229" t="s">
        <v>1202</v>
      </c>
    </row>
    <row r="269" s="13" customFormat="1">
      <c r="A269" s="13"/>
      <c r="B269" s="236"/>
      <c r="C269" s="237"/>
      <c r="D269" s="238" t="s">
        <v>151</v>
      </c>
      <c r="E269" s="239" t="s">
        <v>1</v>
      </c>
      <c r="F269" s="240" t="s">
        <v>152</v>
      </c>
      <c r="G269" s="237"/>
      <c r="H269" s="239" t="s">
        <v>1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151</v>
      </c>
      <c r="AU269" s="246" t="s">
        <v>89</v>
      </c>
      <c r="AV269" s="13" t="s">
        <v>87</v>
      </c>
      <c r="AW269" s="13" t="s">
        <v>36</v>
      </c>
      <c r="AX269" s="13" t="s">
        <v>79</v>
      </c>
      <c r="AY269" s="246" t="s">
        <v>140</v>
      </c>
    </row>
    <row r="270" s="14" customFormat="1">
      <c r="A270" s="14"/>
      <c r="B270" s="247"/>
      <c r="C270" s="248"/>
      <c r="D270" s="238" t="s">
        <v>151</v>
      </c>
      <c r="E270" s="249" t="s">
        <v>1</v>
      </c>
      <c r="F270" s="250" t="s">
        <v>1203</v>
      </c>
      <c r="G270" s="248"/>
      <c r="H270" s="251">
        <v>33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151</v>
      </c>
      <c r="AU270" s="257" t="s">
        <v>89</v>
      </c>
      <c r="AV270" s="14" t="s">
        <v>89</v>
      </c>
      <c r="AW270" s="14" t="s">
        <v>36</v>
      </c>
      <c r="AX270" s="14" t="s">
        <v>87</v>
      </c>
      <c r="AY270" s="257" t="s">
        <v>140</v>
      </c>
    </row>
    <row r="271" s="2" customFormat="1" ht="16.5" customHeight="1">
      <c r="A271" s="38"/>
      <c r="B271" s="39"/>
      <c r="C271" s="269" t="s">
        <v>441</v>
      </c>
      <c r="D271" s="269" t="s">
        <v>239</v>
      </c>
      <c r="E271" s="270" t="s">
        <v>1204</v>
      </c>
      <c r="F271" s="271" t="s">
        <v>1205</v>
      </c>
      <c r="G271" s="272" t="s">
        <v>619</v>
      </c>
      <c r="H271" s="273">
        <v>98</v>
      </c>
      <c r="I271" s="274"/>
      <c r="J271" s="275">
        <f>ROUND(I271*H271,2)</f>
        <v>0</v>
      </c>
      <c r="K271" s="271" t="s">
        <v>1174</v>
      </c>
      <c r="L271" s="276"/>
      <c r="M271" s="277" t="s">
        <v>1</v>
      </c>
      <c r="N271" s="278" t="s">
        <v>44</v>
      </c>
      <c r="O271" s="91"/>
      <c r="P271" s="227">
        <f>O271*H271</f>
        <v>0</v>
      </c>
      <c r="Q271" s="227">
        <v>0.014999999999999999</v>
      </c>
      <c r="R271" s="227">
        <f>Q271*H271</f>
        <v>1.47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208</v>
      </c>
      <c r="AT271" s="229" t="s">
        <v>239</v>
      </c>
      <c r="AU271" s="229" t="s">
        <v>89</v>
      </c>
      <c r="AY271" s="17" t="s">
        <v>140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87</v>
      </c>
      <c r="BK271" s="230">
        <f>ROUND(I271*H271,2)</f>
        <v>0</v>
      </c>
      <c r="BL271" s="17" t="s">
        <v>147</v>
      </c>
      <c r="BM271" s="229" t="s">
        <v>1206</v>
      </c>
    </row>
    <row r="272" s="13" customFormat="1">
      <c r="A272" s="13"/>
      <c r="B272" s="236"/>
      <c r="C272" s="237"/>
      <c r="D272" s="238" t="s">
        <v>151</v>
      </c>
      <c r="E272" s="239" t="s">
        <v>1</v>
      </c>
      <c r="F272" s="240" t="s">
        <v>152</v>
      </c>
      <c r="G272" s="237"/>
      <c r="H272" s="239" t="s">
        <v>1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151</v>
      </c>
      <c r="AU272" s="246" t="s">
        <v>89</v>
      </c>
      <c r="AV272" s="13" t="s">
        <v>87</v>
      </c>
      <c r="AW272" s="13" t="s">
        <v>36</v>
      </c>
      <c r="AX272" s="13" t="s">
        <v>79</v>
      </c>
      <c r="AY272" s="246" t="s">
        <v>140</v>
      </c>
    </row>
    <row r="273" s="14" customFormat="1">
      <c r="A273" s="14"/>
      <c r="B273" s="247"/>
      <c r="C273" s="248"/>
      <c r="D273" s="238" t="s">
        <v>151</v>
      </c>
      <c r="E273" s="249" t="s">
        <v>1</v>
      </c>
      <c r="F273" s="250" t="s">
        <v>1207</v>
      </c>
      <c r="G273" s="248"/>
      <c r="H273" s="251">
        <v>98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151</v>
      </c>
      <c r="AU273" s="257" t="s">
        <v>89</v>
      </c>
      <c r="AV273" s="14" t="s">
        <v>89</v>
      </c>
      <c r="AW273" s="14" t="s">
        <v>36</v>
      </c>
      <c r="AX273" s="14" t="s">
        <v>87</v>
      </c>
      <c r="AY273" s="257" t="s">
        <v>140</v>
      </c>
    </row>
    <row r="274" s="2" customFormat="1" ht="16.5" customHeight="1">
      <c r="A274" s="38"/>
      <c r="B274" s="39"/>
      <c r="C274" s="269" t="s">
        <v>447</v>
      </c>
      <c r="D274" s="269" t="s">
        <v>239</v>
      </c>
      <c r="E274" s="270" t="s">
        <v>1208</v>
      </c>
      <c r="F274" s="271" t="s">
        <v>1209</v>
      </c>
      <c r="G274" s="272" t="s">
        <v>619</v>
      </c>
      <c r="H274" s="273">
        <v>32</v>
      </c>
      <c r="I274" s="274"/>
      <c r="J274" s="275">
        <f>ROUND(I274*H274,2)</f>
        <v>0</v>
      </c>
      <c r="K274" s="271" t="s">
        <v>1</v>
      </c>
      <c r="L274" s="276"/>
      <c r="M274" s="277" t="s">
        <v>1</v>
      </c>
      <c r="N274" s="278" t="s">
        <v>44</v>
      </c>
      <c r="O274" s="91"/>
      <c r="P274" s="227">
        <f>O274*H274</f>
        <v>0</v>
      </c>
      <c r="Q274" s="227">
        <v>0.014999999999999999</v>
      </c>
      <c r="R274" s="227">
        <f>Q274*H274</f>
        <v>0.47999999999999998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208</v>
      </c>
      <c r="AT274" s="229" t="s">
        <v>239</v>
      </c>
      <c r="AU274" s="229" t="s">
        <v>89</v>
      </c>
      <c r="AY274" s="17" t="s">
        <v>140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87</v>
      </c>
      <c r="BK274" s="230">
        <f>ROUND(I274*H274,2)</f>
        <v>0</v>
      </c>
      <c r="BL274" s="17" t="s">
        <v>147</v>
      </c>
      <c r="BM274" s="229" t="s">
        <v>1210</v>
      </c>
    </row>
    <row r="275" s="13" customFormat="1">
      <c r="A275" s="13"/>
      <c r="B275" s="236"/>
      <c r="C275" s="237"/>
      <c r="D275" s="238" t="s">
        <v>151</v>
      </c>
      <c r="E275" s="239" t="s">
        <v>1</v>
      </c>
      <c r="F275" s="240" t="s">
        <v>152</v>
      </c>
      <c r="G275" s="237"/>
      <c r="H275" s="239" t="s">
        <v>1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151</v>
      </c>
      <c r="AU275" s="246" t="s">
        <v>89</v>
      </c>
      <c r="AV275" s="13" t="s">
        <v>87</v>
      </c>
      <c r="AW275" s="13" t="s">
        <v>36</v>
      </c>
      <c r="AX275" s="13" t="s">
        <v>79</v>
      </c>
      <c r="AY275" s="246" t="s">
        <v>140</v>
      </c>
    </row>
    <row r="276" s="14" customFormat="1">
      <c r="A276" s="14"/>
      <c r="B276" s="247"/>
      <c r="C276" s="248"/>
      <c r="D276" s="238" t="s">
        <v>151</v>
      </c>
      <c r="E276" s="249" t="s">
        <v>1</v>
      </c>
      <c r="F276" s="250" t="s">
        <v>1211</v>
      </c>
      <c r="G276" s="248"/>
      <c r="H276" s="251">
        <v>32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151</v>
      </c>
      <c r="AU276" s="257" t="s">
        <v>89</v>
      </c>
      <c r="AV276" s="14" t="s">
        <v>89</v>
      </c>
      <c r="AW276" s="14" t="s">
        <v>36</v>
      </c>
      <c r="AX276" s="14" t="s">
        <v>87</v>
      </c>
      <c r="AY276" s="257" t="s">
        <v>140</v>
      </c>
    </row>
    <row r="277" s="2" customFormat="1" ht="16.5" customHeight="1">
      <c r="A277" s="38"/>
      <c r="B277" s="39"/>
      <c r="C277" s="269" t="s">
        <v>452</v>
      </c>
      <c r="D277" s="269" t="s">
        <v>239</v>
      </c>
      <c r="E277" s="270" t="s">
        <v>1212</v>
      </c>
      <c r="F277" s="271" t="s">
        <v>1213</v>
      </c>
      <c r="G277" s="272" t="s">
        <v>619</v>
      </c>
      <c r="H277" s="273">
        <v>50</v>
      </c>
      <c r="I277" s="274"/>
      <c r="J277" s="275">
        <f>ROUND(I277*H277,2)</f>
        <v>0</v>
      </c>
      <c r="K277" s="271" t="s">
        <v>1</v>
      </c>
      <c r="L277" s="276"/>
      <c r="M277" s="277" t="s">
        <v>1</v>
      </c>
      <c r="N277" s="278" t="s">
        <v>44</v>
      </c>
      <c r="O277" s="91"/>
      <c r="P277" s="227">
        <f>O277*H277</f>
        <v>0</v>
      </c>
      <c r="Q277" s="227">
        <v>0.014999999999999999</v>
      </c>
      <c r="R277" s="227">
        <f>Q277*H277</f>
        <v>0.75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208</v>
      </c>
      <c r="AT277" s="229" t="s">
        <v>239</v>
      </c>
      <c r="AU277" s="229" t="s">
        <v>89</v>
      </c>
      <c r="AY277" s="17" t="s">
        <v>140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87</v>
      </c>
      <c r="BK277" s="230">
        <f>ROUND(I277*H277,2)</f>
        <v>0</v>
      </c>
      <c r="BL277" s="17" t="s">
        <v>147</v>
      </c>
      <c r="BM277" s="229" t="s">
        <v>1214</v>
      </c>
    </row>
    <row r="278" s="13" customFormat="1">
      <c r="A278" s="13"/>
      <c r="B278" s="236"/>
      <c r="C278" s="237"/>
      <c r="D278" s="238" t="s">
        <v>151</v>
      </c>
      <c r="E278" s="239" t="s">
        <v>1</v>
      </c>
      <c r="F278" s="240" t="s">
        <v>152</v>
      </c>
      <c r="G278" s="237"/>
      <c r="H278" s="239" t="s">
        <v>1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151</v>
      </c>
      <c r="AU278" s="246" t="s">
        <v>89</v>
      </c>
      <c r="AV278" s="13" t="s">
        <v>87</v>
      </c>
      <c r="AW278" s="13" t="s">
        <v>36</v>
      </c>
      <c r="AX278" s="13" t="s">
        <v>79</v>
      </c>
      <c r="AY278" s="246" t="s">
        <v>140</v>
      </c>
    </row>
    <row r="279" s="14" customFormat="1">
      <c r="A279" s="14"/>
      <c r="B279" s="247"/>
      <c r="C279" s="248"/>
      <c r="D279" s="238" t="s">
        <v>151</v>
      </c>
      <c r="E279" s="249" t="s">
        <v>1</v>
      </c>
      <c r="F279" s="250" t="s">
        <v>1215</v>
      </c>
      <c r="G279" s="248"/>
      <c r="H279" s="251">
        <v>50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151</v>
      </c>
      <c r="AU279" s="257" t="s">
        <v>89</v>
      </c>
      <c r="AV279" s="14" t="s">
        <v>89</v>
      </c>
      <c r="AW279" s="14" t="s">
        <v>36</v>
      </c>
      <c r="AX279" s="14" t="s">
        <v>87</v>
      </c>
      <c r="AY279" s="257" t="s">
        <v>140</v>
      </c>
    </row>
    <row r="280" s="2" customFormat="1" ht="16.5" customHeight="1">
      <c r="A280" s="38"/>
      <c r="B280" s="39"/>
      <c r="C280" s="269" t="s">
        <v>458</v>
      </c>
      <c r="D280" s="269" t="s">
        <v>239</v>
      </c>
      <c r="E280" s="270" t="s">
        <v>1216</v>
      </c>
      <c r="F280" s="271" t="s">
        <v>1217</v>
      </c>
      <c r="G280" s="272" t="s">
        <v>619</v>
      </c>
      <c r="H280" s="273">
        <v>33</v>
      </c>
      <c r="I280" s="274"/>
      <c r="J280" s="275">
        <f>ROUND(I280*H280,2)</f>
        <v>0</v>
      </c>
      <c r="K280" s="271" t="s">
        <v>1</v>
      </c>
      <c r="L280" s="276"/>
      <c r="M280" s="277" t="s">
        <v>1</v>
      </c>
      <c r="N280" s="278" t="s">
        <v>44</v>
      </c>
      <c r="O280" s="91"/>
      <c r="P280" s="227">
        <f>O280*H280</f>
        <v>0</v>
      </c>
      <c r="Q280" s="227">
        <v>0.014999999999999999</v>
      </c>
      <c r="R280" s="227">
        <f>Q280*H280</f>
        <v>0.495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208</v>
      </c>
      <c r="AT280" s="229" t="s">
        <v>239</v>
      </c>
      <c r="AU280" s="229" t="s">
        <v>89</v>
      </c>
      <c r="AY280" s="17" t="s">
        <v>140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87</v>
      </c>
      <c r="BK280" s="230">
        <f>ROUND(I280*H280,2)</f>
        <v>0</v>
      </c>
      <c r="BL280" s="17" t="s">
        <v>147</v>
      </c>
      <c r="BM280" s="229" t="s">
        <v>1218</v>
      </c>
    </row>
    <row r="281" s="13" customFormat="1">
      <c r="A281" s="13"/>
      <c r="B281" s="236"/>
      <c r="C281" s="237"/>
      <c r="D281" s="238" t="s">
        <v>151</v>
      </c>
      <c r="E281" s="239" t="s">
        <v>1</v>
      </c>
      <c r="F281" s="240" t="s">
        <v>152</v>
      </c>
      <c r="G281" s="237"/>
      <c r="H281" s="239" t="s">
        <v>1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151</v>
      </c>
      <c r="AU281" s="246" t="s">
        <v>89</v>
      </c>
      <c r="AV281" s="13" t="s">
        <v>87</v>
      </c>
      <c r="AW281" s="13" t="s">
        <v>36</v>
      </c>
      <c r="AX281" s="13" t="s">
        <v>79</v>
      </c>
      <c r="AY281" s="246" t="s">
        <v>140</v>
      </c>
    </row>
    <row r="282" s="14" customFormat="1">
      <c r="A282" s="14"/>
      <c r="B282" s="247"/>
      <c r="C282" s="248"/>
      <c r="D282" s="238" t="s">
        <v>151</v>
      </c>
      <c r="E282" s="249" t="s">
        <v>1</v>
      </c>
      <c r="F282" s="250" t="s">
        <v>1219</v>
      </c>
      <c r="G282" s="248"/>
      <c r="H282" s="251">
        <v>33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151</v>
      </c>
      <c r="AU282" s="257" t="s">
        <v>89</v>
      </c>
      <c r="AV282" s="14" t="s">
        <v>89</v>
      </c>
      <c r="AW282" s="14" t="s">
        <v>36</v>
      </c>
      <c r="AX282" s="14" t="s">
        <v>87</v>
      </c>
      <c r="AY282" s="257" t="s">
        <v>140</v>
      </c>
    </row>
    <row r="283" s="2" customFormat="1" ht="24.15" customHeight="1">
      <c r="A283" s="38"/>
      <c r="B283" s="39"/>
      <c r="C283" s="218" t="s">
        <v>465</v>
      </c>
      <c r="D283" s="218" t="s">
        <v>142</v>
      </c>
      <c r="E283" s="219" t="s">
        <v>1220</v>
      </c>
      <c r="F283" s="220" t="s">
        <v>1221</v>
      </c>
      <c r="G283" s="221" t="s">
        <v>619</v>
      </c>
      <c r="H283" s="222">
        <v>3680</v>
      </c>
      <c r="I283" s="223"/>
      <c r="J283" s="224">
        <f>ROUND(I283*H283,2)</f>
        <v>0</v>
      </c>
      <c r="K283" s="220" t="s">
        <v>1222</v>
      </c>
      <c r="L283" s="44"/>
      <c r="M283" s="225" t="s">
        <v>1</v>
      </c>
      <c r="N283" s="226" t="s">
        <v>44</v>
      </c>
      <c r="O283" s="91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147</v>
      </c>
      <c r="AT283" s="229" t="s">
        <v>142</v>
      </c>
      <c r="AU283" s="229" t="s">
        <v>89</v>
      </c>
      <c r="AY283" s="17" t="s">
        <v>140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87</v>
      </c>
      <c r="BK283" s="230">
        <f>ROUND(I283*H283,2)</f>
        <v>0</v>
      </c>
      <c r="BL283" s="17" t="s">
        <v>147</v>
      </c>
      <c r="BM283" s="229" t="s">
        <v>1223</v>
      </c>
    </row>
    <row r="284" s="2" customFormat="1" ht="16.5" customHeight="1">
      <c r="A284" s="38"/>
      <c r="B284" s="39"/>
      <c r="C284" s="269" t="s">
        <v>671</v>
      </c>
      <c r="D284" s="269" t="s">
        <v>239</v>
      </c>
      <c r="E284" s="270" t="s">
        <v>1224</v>
      </c>
      <c r="F284" s="271" t="s">
        <v>1225</v>
      </c>
      <c r="G284" s="272" t="s">
        <v>619</v>
      </c>
      <c r="H284" s="273">
        <v>263</v>
      </c>
      <c r="I284" s="274"/>
      <c r="J284" s="275">
        <f>ROUND(I284*H284,2)</f>
        <v>0</v>
      </c>
      <c r="K284" s="271" t="s">
        <v>1</v>
      </c>
      <c r="L284" s="276"/>
      <c r="M284" s="277" t="s">
        <v>1</v>
      </c>
      <c r="N284" s="278" t="s">
        <v>44</v>
      </c>
      <c r="O284" s="91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208</v>
      </c>
      <c r="AT284" s="229" t="s">
        <v>239</v>
      </c>
      <c r="AU284" s="229" t="s">
        <v>89</v>
      </c>
      <c r="AY284" s="17" t="s">
        <v>140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87</v>
      </c>
      <c r="BK284" s="230">
        <f>ROUND(I284*H284,2)</f>
        <v>0</v>
      </c>
      <c r="BL284" s="17" t="s">
        <v>147</v>
      </c>
      <c r="BM284" s="229" t="s">
        <v>1226</v>
      </c>
    </row>
    <row r="285" s="13" customFormat="1">
      <c r="A285" s="13"/>
      <c r="B285" s="236"/>
      <c r="C285" s="237"/>
      <c r="D285" s="238" t="s">
        <v>151</v>
      </c>
      <c r="E285" s="239" t="s">
        <v>1</v>
      </c>
      <c r="F285" s="240" t="s">
        <v>152</v>
      </c>
      <c r="G285" s="237"/>
      <c r="H285" s="239" t="s">
        <v>1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151</v>
      </c>
      <c r="AU285" s="246" t="s">
        <v>89</v>
      </c>
      <c r="AV285" s="13" t="s">
        <v>87</v>
      </c>
      <c r="AW285" s="13" t="s">
        <v>36</v>
      </c>
      <c r="AX285" s="13" t="s">
        <v>79</v>
      </c>
      <c r="AY285" s="246" t="s">
        <v>140</v>
      </c>
    </row>
    <row r="286" s="14" customFormat="1">
      <c r="A286" s="14"/>
      <c r="B286" s="247"/>
      <c r="C286" s="248"/>
      <c r="D286" s="238" t="s">
        <v>151</v>
      </c>
      <c r="E286" s="249" t="s">
        <v>1</v>
      </c>
      <c r="F286" s="250" t="s">
        <v>1227</v>
      </c>
      <c r="G286" s="248"/>
      <c r="H286" s="251">
        <v>263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151</v>
      </c>
      <c r="AU286" s="257" t="s">
        <v>89</v>
      </c>
      <c r="AV286" s="14" t="s">
        <v>89</v>
      </c>
      <c r="AW286" s="14" t="s">
        <v>36</v>
      </c>
      <c r="AX286" s="14" t="s">
        <v>87</v>
      </c>
      <c r="AY286" s="257" t="s">
        <v>140</v>
      </c>
    </row>
    <row r="287" s="2" customFormat="1" ht="16.5" customHeight="1">
      <c r="A287" s="38"/>
      <c r="B287" s="39"/>
      <c r="C287" s="269" t="s">
        <v>675</v>
      </c>
      <c r="D287" s="269" t="s">
        <v>239</v>
      </c>
      <c r="E287" s="270" t="s">
        <v>1228</v>
      </c>
      <c r="F287" s="271" t="s">
        <v>1229</v>
      </c>
      <c r="G287" s="272" t="s">
        <v>619</v>
      </c>
      <c r="H287" s="273">
        <v>427</v>
      </c>
      <c r="I287" s="274"/>
      <c r="J287" s="275">
        <f>ROUND(I287*H287,2)</f>
        <v>0</v>
      </c>
      <c r="K287" s="271" t="s">
        <v>1</v>
      </c>
      <c r="L287" s="276"/>
      <c r="M287" s="277" t="s">
        <v>1</v>
      </c>
      <c r="N287" s="278" t="s">
        <v>44</v>
      </c>
      <c r="O287" s="9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208</v>
      </c>
      <c r="AT287" s="229" t="s">
        <v>239</v>
      </c>
      <c r="AU287" s="229" t="s">
        <v>89</v>
      </c>
      <c r="AY287" s="17" t="s">
        <v>140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87</v>
      </c>
      <c r="BK287" s="230">
        <f>ROUND(I287*H287,2)</f>
        <v>0</v>
      </c>
      <c r="BL287" s="17" t="s">
        <v>147</v>
      </c>
      <c r="BM287" s="229" t="s">
        <v>1230</v>
      </c>
    </row>
    <row r="288" s="13" customFormat="1">
      <c r="A288" s="13"/>
      <c r="B288" s="236"/>
      <c r="C288" s="237"/>
      <c r="D288" s="238" t="s">
        <v>151</v>
      </c>
      <c r="E288" s="239" t="s">
        <v>1</v>
      </c>
      <c r="F288" s="240" t="s">
        <v>152</v>
      </c>
      <c r="G288" s="237"/>
      <c r="H288" s="239" t="s">
        <v>1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151</v>
      </c>
      <c r="AU288" s="246" t="s">
        <v>89</v>
      </c>
      <c r="AV288" s="13" t="s">
        <v>87</v>
      </c>
      <c r="AW288" s="13" t="s">
        <v>36</v>
      </c>
      <c r="AX288" s="13" t="s">
        <v>79</v>
      </c>
      <c r="AY288" s="246" t="s">
        <v>140</v>
      </c>
    </row>
    <row r="289" s="14" customFormat="1">
      <c r="A289" s="14"/>
      <c r="B289" s="247"/>
      <c r="C289" s="248"/>
      <c r="D289" s="238" t="s">
        <v>151</v>
      </c>
      <c r="E289" s="249" t="s">
        <v>1</v>
      </c>
      <c r="F289" s="250" t="s">
        <v>1231</v>
      </c>
      <c r="G289" s="248"/>
      <c r="H289" s="251">
        <v>427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151</v>
      </c>
      <c r="AU289" s="257" t="s">
        <v>89</v>
      </c>
      <c r="AV289" s="14" t="s">
        <v>89</v>
      </c>
      <c r="AW289" s="14" t="s">
        <v>36</v>
      </c>
      <c r="AX289" s="14" t="s">
        <v>87</v>
      </c>
      <c r="AY289" s="257" t="s">
        <v>140</v>
      </c>
    </row>
    <row r="290" s="2" customFormat="1" ht="16.5" customHeight="1">
      <c r="A290" s="38"/>
      <c r="B290" s="39"/>
      <c r="C290" s="269" t="s">
        <v>682</v>
      </c>
      <c r="D290" s="269" t="s">
        <v>239</v>
      </c>
      <c r="E290" s="270" t="s">
        <v>1232</v>
      </c>
      <c r="F290" s="271" t="s">
        <v>1233</v>
      </c>
      <c r="G290" s="272" t="s">
        <v>619</v>
      </c>
      <c r="H290" s="273">
        <v>854</v>
      </c>
      <c r="I290" s="274"/>
      <c r="J290" s="275">
        <f>ROUND(I290*H290,2)</f>
        <v>0</v>
      </c>
      <c r="K290" s="271" t="s">
        <v>1</v>
      </c>
      <c r="L290" s="276"/>
      <c r="M290" s="277" t="s">
        <v>1</v>
      </c>
      <c r="N290" s="278" t="s">
        <v>44</v>
      </c>
      <c r="O290" s="91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208</v>
      </c>
      <c r="AT290" s="229" t="s">
        <v>239</v>
      </c>
      <c r="AU290" s="229" t="s">
        <v>89</v>
      </c>
      <c r="AY290" s="17" t="s">
        <v>140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87</v>
      </c>
      <c r="BK290" s="230">
        <f>ROUND(I290*H290,2)</f>
        <v>0</v>
      </c>
      <c r="BL290" s="17" t="s">
        <v>147</v>
      </c>
      <c r="BM290" s="229" t="s">
        <v>1234</v>
      </c>
    </row>
    <row r="291" s="13" customFormat="1">
      <c r="A291" s="13"/>
      <c r="B291" s="236"/>
      <c r="C291" s="237"/>
      <c r="D291" s="238" t="s">
        <v>151</v>
      </c>
      <c r="E291" s="239" t="s">
        <v>1</v>
      </c>
      <c r="F291" s="240" t="s">
        <v>152</v>
      </c>
      <c r="G291" s="237"/>
      <c r="H291" s="239" t="s">
        <v>1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151</v>
      </c>
      <c r="AU291" s="246" t="s">
        <v>89</v>
      </c>
      <c r="AV291" s="13" t="s">
        <v>87</v>
      </c>
      <c r="AW291" s="13" t="s">
        <v>36</v>
      </c>
      <c r="AX291" s="13" t="s">
        <v>79</v>
      </c>
      <c r="AY291" s="246" t="s">
        <v>140</v>
      </c>
    </row>
    <row r="292" s="14" customFormat="1">
      <c r="A292" s="14"/>
      <c r="B292" s="247"/>
      <c r="C292" s="248"/>
      <c r="D292" s="238" t="s">
        <v>151</v>
      </c>
      <c r="E292" s="249" t="s">
        <v>1</v>
      </c>
      <c r="F292" s="250" t="s">
        <v>1235</v>
      </c>
      <c r="G292" s="248"/>
      <c r="H292" s="251">
        <v>854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151</v>
      </c>
      <c r="AU292" s="257" t="s">
        <v>89</v>
      </c>
      <c r="AV292" s="14" t="s">
        <v>89</v>
      </c>
      <c r="AW292" s="14" t="s">
        <v>36</v>
      </c>
      <c r="AX292" s="14" t="s">
        <v>87</v>
      </c>
      <c r="AY292" s="257" t="s">
        <v>140</v>
      </c>
    </row>
    <row r="293" s="2" customFormat="1" ht="16.5" customHeight="1">
      <c r="A293" s="38"/>
      <c r="B293" s="39"/>
      <c r="C293" s="269" t="s">
        <v>688</v>
      </c>
      <c r="D293" s="269" t="s">
        <v>239</v>
      </c>
      <c r="E293" s="270" t="s">
        <v>1236</v>
      </c>
      <c r="F293" s="271" t="s">
        <v>1237</v>
      </c>
      <c r="G293" s="272" t="s">
        <v>619</v>
      </c>
      <c r="H293" s="273">
        <v>713</v>
      </c>
      <c r="I293" s="274"/>
      <c r="J293" s="275">
        <f>ROUND(I293*H293,2)</f>
        <v>0</v>
      </c>
      <c r="K293" s="271" t="s">
        <v>1</v>
      </c>
      <c r="L293" s="276"/>
      <c r="M293" s="277" t="s">
        <v>1</v>
      </c>
      <c r="N293" s="278" t="s">
        <v>44</v>
      </c>
      <c r="O293" s="91"/>
      <c r="P293" s="227">
        <f>O293*H293</f>
        <v>0</v>
      </c>
      <c r="Q293" s="227">
        <v>0.0011999999999999999</v>
      </c>
      <c r="R293" s="227">
        <f>Q293*H293</f>
        <v>0.85559999999999992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208</v>
      </c>
      <c r="AT293" s="229" t="s">
        <v>239</v>
      </c>
      <c r="AU293" s="229" t="s">
        <v>89</v>
      </c>
      <c r="AY293" s="17" t="s">
        <v>140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87</v>
      </c>
      <c r="BK293" s="230">
        <f>ROUND(I293*H293,2)</f>
        <v>0</v>
      </c>
      <c r="BL293" s="17" t="s">
        <v>147</v>
      </c>
      <c r="BM293" s="229" t="s">
        <v>1238</v>
      </c>
    </row>
    <row r="294" s="13" customFormat="1">
      <c r="A294" s="13"/>
      <c r="B294" s="236"/>
      <c r="C294" s="237"/>
      <c r="D294" s="238" t="s">
        <v>151</v>
      </c>
      <c r="E294" s="239" t="s">
        <v>1</v>
      </c>
      <c r="F294" s="240" t="s">
        <v>152</v>
      </c>
      <c r="G294" s="237"/>
      <c r="H294" s="239" t="s">
        <v>1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151</v>
      </c>
      <c r="AU294" s="246" t="s">
        <v>89</v>
      </c>
      <c r="AV294" s="13" t="s">
        <v>87</v>
      </c>
      <c r="AW294" s="13" t="s">
        <v>36</v>
      </c>
      <c r="AX294" s="13" t="s">
        <v>79</v>
      </c>
      <c r="AY294" s="246" t="s">
        <v>140</v>
      </c>
    </row>
    <row r="295" s="14" customFormat="1">
      <c r="A295" s="14"/>
      <c r="B295" s="247"/>
      <c r="C295" s="248"/>
      <c r="D295" s="238" t="s">
        <v>151</v>
      </c>
      <c r="E295" s="249" t="s">
        <v>1</v>
      </c>
      <c r="F295" s="250" t="s">
        <v>1239</v>
      </c>
      <c r="G295" s="248"/>
      <c r="H295" s="251">
        <v>713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151</v>
      </c>
      <c r="AU295" s="257" t="s">
        <v>89</v>
      </c>
      <c r="AV295" s="14" t="s">
        <v>89</v>
      </c>
      <c r="AW295" s="14" t="s">
        <v>36</v>
      </c>
      <c r="AX295" s="14" t="s">
        <v>87</v>
      </c>
      <c r="AY295" s="257" t="s">
        <v>140</v>
      </c>
    </row>
    <row r="296" s="2" customFormat="1" ht="16.5" customHeight="1">
      <c r="A296" s="38"/>
      <c r="B296" s="39"/>
      <c r="C296" s="269" t="s">
        <v>691</v>
      </c>
      <c r="D296" s="269" t="s">
        <v>239</v>
      </c>
      <c r="E296" s="270" t="s">
        <v>1240</v>
      </c>
      <c r="F296" s="271" t="s">
        <v>1241</v>
      </c>
      <c r="G296" s="272" t="s">
        <v>619</v>
      </c>
      <c r="H296" s="273">
        <v>414</v>
      </c>
      <c r="I296" s="274"/>
      <c r="J296" s="275">
        <f>ROUND(I296*H296,2)</f>
        <v>0</v>
      </c>
      <c r="K296" s="271" t="s">
        <v>1</v>
      </c>
      <c r="L296" s="276"/>
      <c r="M296" s="277" t="s">
        <v>1</v>
      </c>
      <c r="N296" s="278" t="s">
        <v>44</v>
      </c>
      <c r="O296" s="91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208</v>
      </c>
      <c r="AT296" s="229" t="s">
        <v>239</v>
      </c>
      <c r="AU296" s="229" t="s">
        <v>89</v>
      </c>
      <c r="AY296" s="17" t="s">
        <v>140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87</v>
      </c>
      <c r="BK296" s="230">
        <f>ROUND(I296*H296,2)</f>
        <v>0</v>
      </c>
      <c r="BL296" s="17" t="s">
        <v>147</v>
      </c>
      <c r="BM296" s="229" t="s">
        <v>1242</v>
      </c>
    </row>
    <row r="297" s="13" customFormat="1">
      <c r="A297" s="13"/>
      <c r="B297" s="236"/>
      <c r="C297" s="237"/>
      <c r="D297" s="238" t="s">
        <v>151</v>
      </c>
      <c r="E297" s="239" t="s">
        <v>1</v>
      </c>
      <c r="F297" s="240" t="s">
        <v>152</v>
      </c>
      <c r="G297" s="237"/>
      <c r="H297" s="239" t="s">
        <v>1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151</v>
      </c>
      <c r="AU297" s="246" t="s">
        <v>89</v>
      </c>
      <c r="AV297" s="13" t="s">
        <v>87</v>
      </c>
      <c r="AW297" s="13" t="s">
        <v>36</v>
      </c>
      <c r="AX297" s="13" t="s">
        <v>79</v>
      </c>
      <c r="AY297" s="246" t="s">
        <v>140</v>
      </c>
    </row>
    <row r="298" s="14" customFormat="1">
      <c r="A298" s="14"/>
      <c r="B298" s="247"/>
      <c r="C298" s="248"/>
      <c r="D298" s="238" t="s">
        <v>151</v>
      </c>
      <c r="E298" s="249" t="s">
        <v>1</v>
      </c>
      <c r="F298" s="250" t="s">
        <v>1243</v>
      </c>
      <c r="G298" s="248"/>
      <c r="H298" s="251">
        <v>414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151</v>
      </c>
      <c r="AU298" s="257" t="s">
        <v>89</v>
      </c>
      <c r="AV298" s="14" t="s">
        <v>89</v>
      </c>
      <c r="AW298" s="14" t="s">
        <v>36</v>
      </c>
      <c r="AX298" s="14" t="s">
        <v>87</v>
      </c>
      <c r="AY298" s="257" t="s">
        <v>140</v>
      </c>
    </row>
    <row r="299" s="2" customFormat="1" ht="16.5" customHeight="1">
      <c r="A299" s="38"/>
      <c r="B299" s="39"/>
      <c r="C299" s="269" t="s">
        <v>693</v>
      </c>
      <c r="D299" s="269" t="s">
        <v>239</v>
      </c>
      <c r="E299" s="270" t="s">
        <v>1244</v>
      </c>
      <c r="F299" s="271" t="s">
        <v>1245</v>
      </c>
      <c r="G299" s="272" t="s">
        <v>619</v>
      </c>
      <c r="H299" s="273">
        <v>474</v>
      </c>
      <c r="I299" s="274"/>
      <c r="J299" s="275">
        <f>ROUND(I299*H299,2)</f>
        <v>0</v>
      </c>
      <c r="K299" s="271" t="s">
        <v>1</v>
      </c>
      <c r="L299" s="276"/>
      <c r="M299" s="277" t="s">
        <v>1</v>
      </c>
      <c r="N299" s="278" t="s">
        <v>44</v>
      </c>
      <c r="O299" s="91"/>
      <c r="P299" s="227">
        <f>O299*H299</f>
        <v>0</v>
      </c>
      <c r="Q299" s="227">
        <v>0.0011999999999999999</v>
      </c>
      <c r="R299" s="227">
        <f>Q299*H299</f>
        <v>0.56879999999999997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208</v>
      </c>
      <c r="AT299" s="229" t="s">
        <v>239</v>
      </c>
      <c r="AU299" s="229" t="s">
        <v>89</v>
      </c>
      <c r="AY299" s="17" t="s">
        <v>140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87</v>
      </c>
      <c r="BK299" s="230">
        <f>ROUND(I299*H299,2)</f>
        <v>0</v>
      </c>
      <c r="BL299" s="17" t="s">
        <v>147</v>
      </c>
      <c r="BM299" s="229" t="s">
        <v>1246</v>
      </c>
    </row>
    <row r="300" s="13" customFormat="1">
      <c r="A300" s="13"/>
      <c r="B300" s="236"/>
      <c r="C300" s="237"/>
      <c r="D300" s="238" t="s">
        <v>151</v>
      </c>
      <c r="E300" s="239" t="s">
        <v>1</v>
      </c>
      <c r="F300" s="240" t="s">
        <v>152</v>
      </c>
      <c r="G300" s="237"/>
      <c r="H300" s="239" t="s">
        <v>1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151</v>
      </c>
      <c r="AU300" s="246" t="s">
        <v>89</v>
      </c>
      <c r="AV300" s="13" t="s">
        <v>87</v>
      </c>
      <c r="AW300" s="13" t="s">
        <v>36</v>
      </c>
      <c r="AX300" s="13" t="s">
        <v>79</v>
      </c>
      <c r="AY300" s="246" t="s">
        <v>140</v>
      </c>
    </row>
    <row r="301" s="14" customFormat="1">
      <c r="A301" s="14"/>
      <c r="B301" s="247"/>
      <c r="C301" s="248"/>
      <c r="D301" s="238" t="s">
        <v>151</v>
      </c>
      <c r="E301" s="249" t="s">
        <v>1</v>
      </c>
      <c r="F301" s="250" t="s">
        <v>1247</v>
      </c>
      <c r="G301" s="248"/>
      <c r="H301" s="251">
        <v>474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151</v>
      </c>
      <c r="AU301" s="257" t="s">
        <v>89</v>
      </c>
      <c r="AV301" s="14" t="s">
        <v>89</v>
      </c>
      <c r="AW301" s="14" t="s">
        <v>36</v>
      </c>
      <c r="AX301" s="14" t="s">
        <v>87</v>
      </c>
      <c r="AY301" s="257" t="s">
        <v>140</v>
      </c>
    </row>
    <row r="302" s="2" customFormat="1" ht="16.5" customHeight="1">
      <c r="A302" s="38"/>
      <c r="B302" s="39"/>
      <c r="C302" s="269" t="s">
        <v>698</v>
      </c>
      <c r="D302" s="269" t="s">
        <v>239</v>
      </c>
      <c r="E302" s="270" t="s">
        <v>1248</v>
      </c>
      <c r="F302" s="271" t="s">
        <v>1249</v>
      </c>
      <c r="G302" s="272" t="s">
        <v>619</v>
      </c>
      <c r="H302" s="273">
        <v>535</v>
      </c>
      <c r="I302" s="274"/>
      <c r="J302" s="275">
        <f>ROUND(I302*H302,2)</f>
        <v>0</v>
      </c>
      <c r="K302" s="271" t="s">
        <v>1</v>
      </c>
      <c r="L302" s="276"/>
      <c r="M302" s="277" t="s">
        <v>1</v>
      </c>
      <c r="N302" s="278" t="s">
        <v>44</v>
      </c>
      <c r="O302" s="91"/>
      <c r="P302" s="227">
        <f>O302*H302</f>
        <v>0</v>
      </c>
      <c r="Q302" s="227">
        <v>0.0011999999999999999</v>
      </c>
      <c r="R302" s="227">
        <f>Q302*H302</f>
        <v>0.6419999999999999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208</v>
      </c>
      <c r="AT302" s="229" t="s">
        <v>239</v>
      </c>
      <c r="AU302" s="229" t="s">
        <v>89</v>
      </c>
      <c r="AY302" s="17" t="s">
        <v>140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87</v>
      </c>
      <c r="BK302" s="230">
        <f>ROUND(I302*H302,2)</f>
        <v>0</v>
      </c>
      <c r="BL302" s="17" t="s">
        <v>147</v>
      </c>
      <c r="BM302" s="229" t="s">
        <v>1250</v>
      </c>
    </row>
    <row r="303" s="13" customFormat="1">
      <c r="A303" s="13"/>
      <c r="B303" s="236"/>
      <c r="C303" s="237"/>
      <c r="D303" s="238" t="s">
        <v>151</v>
      </c>
      <c r="E303" s="239" t="s">
        <v>1</v>
      </c>
      <c r="F303" s="240" t="s">
        <v>152</v>
      </c>
      <c r="G303" s="237"/>
      <c r="H303" s="239" t="s">
        <v>1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151</v>
      </c>
      <c r="AU303" s="246" t="s">
        <v>89</v>
      </c>
      <c r="AV303" s="13" t="s">
        <v>87</v>
      </c>
      <c r="AW303" s="13" t="s">
        <v>36</v>
      </c>
      <c r="AX303" s="13" t="s">
        <v>79</v>
      </c>
      <c r="AY303" s="246" t="s">
        <v>140</v>
      </c>
    </row>
    <row r="304" s="14" customFormat="1">
      <c r="A304" s="14"/>
      <c r="B304" s="247"/>
      <c r="C304" s="248"/>
      <c r="D304" s="238" t="s">
        <v>151</v>
      </c>
      <c r="E304" s="249" t="s">
        <v>1</v>
      </c>
      <c r="F304" s="250" t="s">
        <v>1251</v>
      </c>
      <c r="G304" s="248"/>
      <c r="H304" s="251">
        <v>535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7" t="s">
        <v>151</v>
      </c>
      <c r="AU304" s="257" t="s">
        <v>89</v>
      </c>
      <c r="AV304" s="14" t="s">
        <v>89</v>
      </c>
      <c r="AW304" s="14" t="s">
        <v>36</v>
      </c>
      <c r="AX304" s="14" t="s">
        <v>87</v>
      </c>
      <c r="AY304" s="257" t="s">
        <v>140</v>
      </c>
    </row>
    <row r="305" s="2" customFormat="1" ht="16.5" customHeight="1">
      <c r="A305" s="38"/>
      <c r="B305" s="39"/>
      <c r="C305" s="218" t="s">
        <v>704</v>
      </c>
      <c r="D305" s="218" t="s">
        <v>142</v>
      </c>
      <c r="E305" s="219" t="s">
        <v>1252</v>
      </c>
      <c r="F305" s="220" t="s">
        <v>1253</v>
      </c>
      <c r="G305" s="221" t="s">
        <v>619</v>
      </c>
      <c r="H305" s="222">
        <v>419</v>
      </c>
      <c r="I305" s="223"/>
      <c r="J305" s="224">
        <f>ROUND(I305*H305,2)</f>
        <v>0</v>
      </c>
      <c r="K305" s="220" t="s">
        <v>1</v>
      </c>
      <c r="L305" s="44"/>
      <c r="M305" s="225" t="s">
        <v>1</v>
      </c>
      <c r="N305" s="226" t="s">
        <v>44</v>
      </c>
      <c r="O305" s="91"/>
      <c r="P305" s="227">
        <f>O305*H305</f>
        <v>0</v>
      </c>
      <c r="Q305" s="227">
        <v>0.0025999999999999999</v>
      </c>
      <c r="R305" s="227">
        <f>Q305*H305</f>
        <v>1.0893999999999999</v>
      </c>
      <c r="S305" s="227">
        <v>0</v>
      </c>
      <c r="T305" s="22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9" t="s">
        <v>147</v>
      </c>
      <c r="AT305" s="229" t="s">
        <v>142</v>
      </c>
      <c r="AU305" s="229" t="s">
        <v>89</v>
      </c>
      <c r="AY305" s="17" t="s">
        <v>140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7" t="s">
        <v>87</v>
      </c>
      <c r="BK305" s="230">
        <f>ROUND(I305*H305,2)</f>
        <v>0</v>
      </c>
      <c r="BL305" s="17" t="s">
        <v>147</v>
      </c>
      <c r="BM305" s="229" t="s">
        <v>1254</v>
      </c>
    </row>
    <row r="306" s="14" customFormat="1">
      <c r="A306" s="14"/>
      <c r="B306" s="247"/>
      <c r="C306" s="248"/>
      <c r="D306" s="238" t="s">
        <v>151</v>
      </c>
      <c r="E306" s="249" t="s">
        <v>1</v>
      </c>
      <c r="F306" s="250" t="s">
        <v>1255</v>
      </c>
      <c r="G306" s="248"/>
      <c r="H306" s="251">
        <v>419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151</v>
      </c>
      <c r="AU306" s="257" t="s">
        <v>89</v>
      </c>
      <c r="AV306" s="14" t="s">
        <v>89</v>
      </c>
      <c r="AW306" s="14" t="s">
        <v>36</v>
      </c>
      <c r="AX306" s="14" t="s">
        <v>87</v>
      </c>
      <c r="AY306" s="257" t="s">
        <v>140</v>
      </c>
    </row>
    <row r="307" s="13" customFormat="1">
      <c r="A307" s="13"/>
      <c r="B307" s="236"/>
      <c r="C307" s="237"/>
      <c r="D307" s="238" t="s">
        <v>151</v>
      </c>
      <c r="E307" s="239" t="s">
        <v>1</v>
      </c>
      <c r="F307" s="240" t="s">
        <v>1256</v>
      </c>
      <c r="G307" s="237"/>
      <c r="H307" s="239" t="s">
        <v>1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151</v>
      </c>
      <c r="AU307" s="246" t="s">
        <v>89</v>
      </c>
      <c r="AV307" s="13" t="s">
        <v>87</v>
      </c>
      <c r="AW307" s="13" t="s">
        <v>36</v>
      </c>
      <c r="AX307" s="13" t="s">
        <v>79</v>
      </c>
      <c r="AY307" s="246" t="s">
        <v>140</v>
      </c>
    </row>
    <row r="308" s="13" customFormat="1">
      <c r="A308" s="13"/>
      <c r="B308" s="236"/>
      <c r="C308" s="237"/>
      <c r="D308" s="238" t="s">
        <v>151</v>
      </c>
      <c r="E308" s="239" t="s">
        <v>1</v>
      </c>
      <c r="F308" s="240" t="s">
        <v>152</v>
      </c>
      <c r="G308" s="237"/>
      <c r="H308" s="239" t="s">
        <v>1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151</v>
      </c>
      <c r="AU308" s="246" t="s">
        <v>89</v>
      </c>
      <c r="AV308" s="13" t="s">
        <v>87</v>
      </c>
      <c r="AW308" s="13" t="s">
        <v>36</v>
      </c>
      <c r="AX308" s="13" t="s">
        <v>79</v>
      </c>
      <c r="AY308" s="246" t="s">
        <v>140</v>
      </c>
    </row>
    <row r="309" s="2" customFormat="1" ht="24.15" customHeight="1">
      <c r="A309" s="38"/>
      <c r="B309" s="39"/>
      <c r="C309" s="218" t="s">
        <v>709</v>
      </c>
      <c r="D309" s="218" t="s">
        <v>142</v>
      </c>
      <c r="E309" s="219" t="s">
        <v>1257</v>
      </c>
      <c r="F309" s="220" t="s">
        <v>1258</v>
      </c>
      <c r="G309" s="221" t="s">
        <v>158</v>
      </c>
      <c r="H309" s="222">
        <v>564.75</v>
      </c>
      <c r="I309" s="223"/>
      <c r="J309" s="224">
        <f>ROUND(I309*H309,2)</f>
        <v>0</v>
      </c>
      <c r="K309" s="220" t="s">
        <v>1</v>
      </c>
      <c r="L309" s="44"/>
      <c r="M309" s="225" t="s">
        <v>1</v>
      </c>
      <c r="N309" s="226" t="s">
        <v>44</v>
      </c>
      <c r="O309" s="91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147</v>
      </c>
      <c r="AT309" s="229" t="s">
        <v>142</v>
      </c>
      <c r="AU309" s="229" t="s">
        <v>89</v>
      </c>
      <c r="AY309" s="17" t="s">
        <v>140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87</v>
      </c>
      <c r="BK309" s="230">
        <f>ROUND(I309*H309,2)</f>
        <v>0</v>
      </c>
      <c r="BL309" s="17" t="s">
        <v>147</v>
      </c>
      <c r="BM309" s="229" t="s">
        <v>1259</v>
      </c>
    </row>
    <row r="310" s="14" customFormat="1">
      <c r="A310" s="14"/>
      <c r="B310" s="247"/>
      <c r="C310" s="248"/>
      <c r="D310" s="238" t="s">
        <v>151</v>
      </c>
      <c r="E310" s="249" t="s">
        <v>1</v>
      </c>
      <c r="F310" s="250" t="s">
        <v>1260</v>
      </c>
      <c r="G310" s="248"/>
      <c r="H310" s="251">
        <v>564.75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151</v>
      </c>
      <c r="AU310" s="257" t="s">
        <v>89</v>
      </c>
      <c r="AV310" s="14" t="s">
        <v>89</v>
      </c>
      <c r="AW310" s="14" t="s">
        <v>36</v>
      </c>
      <c r="AX310" s="14" t="s">
        <v>87</v>
      </c>
      <c r="AY310" s="257" t="s">
        <v>140</v>
      </c>
    </row>
    <row r="311" s="13" customFormat="1">
      <c r="A311" s="13"/>
      <c r="B311" s="236"/>
      <c r="C311" s="237"/>
      <c r="D311" s="238" t="s">
        <v>151</v>
      </c>
      <c r="E311" s="239" t="s">
        <v>1</v>
      </c>
      <c r="F311" s="240" t="s">
        <v>1261</v>
      </c>
      <c r="G311" s="237"/>
      <c r="H311" s="239" t="s">
        <v>1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151</v>
      </c>
      <c r="AU311" s="246" t="s">
        <v>89</v>
      </c>
      <c r="AV311" s="13" t="s">
        <v>87</v>
      </c>
      <c r="AW311" s="13" t="s">
        <v>36</v>
      </c>
      <c r="AX311" s="13" t="s">
        <v>79</v>
      </c>
      <c r="AY311" s="246" t="s">
        <v>140</v>
      </c>
    </row>
    <row r="312" s="2" customFormat="1" ht="16.5" customHeight="1">
      <c r="A312" s="38"/>
      <c r="B312" s="39"/>
      <c r="C312" s="218" t="s">
        <v>1262</v>
      </c>
      <c r="D312" s="218" t="s">
        <v>142</v>
      </c>
      <c r="E312" s="219" t="s">
        <v>1263</v>
      </c>
      <c r="F312" s="220" t="s">
        <v>1264</v>
      </c>
      <c r="G312" s="221" t="s">
        <v>145</v>
      </c>
      <c r="H312" s="222">
        <v>45.18</v>
      </c>
      <c r="I312" s="223"/>
      <c r="J312" s="224">
        <f>ROUND(I312*H312,2)</f>
        <v>0</v>
      </c>
      <c r="K312" s="220" t="s">
        <v>1174</v>
      </c>
      <c r="L312" s="44"/>
      <c r="M312" s="225" t="s">
        <v>1</v>
      </c>
      <c r="N312" s="226" t="s">
        <v>44</v>
      </c>
      <c r="O312" s="91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147</v>
      </c>
      <c r="AT312" s="229" t="s">
        <v>142</v>
      </c>
      <c r="AU312" s="229" t="s">
        <v>89</v>
      </c>
      <c r="AY312" s="17" t="s">
        <v>140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87</v>
      </c>
      <c r="BK312" s="230">
        <f>ROUND(I312*H312,2)</f>
        <v>0</v>
      </c>
      <c r="BL312" s="17" t="s">
        <v>147</v>
      </c>
      <c r="BM312" s="229" t="s">
        <v>1265</v>
      </c>
    </row>
    <row r="313" s="14" customFormat="1">
      <c r="A313" s="14"/>
      <c r="B313" s="247"/>
      <c r="C313" s="248"/>
      <c r="D313" s="238" t="s">
        <v>151</v>
      </c>
      <c r="E313" s="249" t="s">
        <v>1</v>
      </c>
      <c r="F313" s="250" t="s">
        <v>1266</v>
      </c>
      <c r="G313" s="248"/>
      <c r="H313" s="251">
        <v>36.799999999999997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151</v>
      </c>
      <c r="AU313" s="257" t="s">
        <v>89</v>
      </c>
      <c r="AV313" s="14" t="s">
        <v>89</v>
      </c>
      <c r="AW313" s="14" t="s">
        <v>36</v>
      </c>
      <c r="AX313" s="14" t="s">
        <v>79</v>
      </c>
      <c r="AY313" s="257" t="s">
        <v>140</v>
      </c>
    </row>
    <row r="314" s="14" customFormat="1">
      <c r="A314" s="14"/>
      <c r="B314" s="247"/>
      <c r="C314" s="248"/>
      <c r="D314" s="238" t="s">
        <v>151</v>
      </c>
      <c r="E314" s="249" t="s">
        <v>1</v>
      </c>
      <c r="F314" s="250" t="s">
        <v>1267</v>
      </c>
      <c r="G314" s="248"/>
      <c r="H314" s="251">
        <v>8.3800000000000008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7" t="s">
        <v>151</v>
      </c>
      <c r="AU314" s="257" t="s">
        <v>89</v>
      </c>
      <c r="AV314" s="14" t="s">
        <v>89</v>
      </c>
      <c r="AW314" s="14" t="s">
        <v>36</v>
      </c>
      <c r="AX314" s="14" t="s">
        <v>79</v>
      </c>
      <c r="AY314" s="257" t="s">
        <v>140</v>
      </c>
    </row>
    <row r="315" s="15" customFormat="1">
      <c r="A315" s="15"/>
      <c r="B315" s="258"/>
      <c r="C315" s="259"/>
      <c r="D315" s="238" t="s">
        <v>151</v>
      </c>
      <c r="E315" s="260" t="s">
        <v>1</v>
      </c>
      <c r="F315" s="261" t="s">
        <v>155</v>
      </c>
      <c r="G315" s="259"/>
      <c r="H315" s="262">
        <v>45.18</v>
      </c>
      <c r="I315" s="263"/>
      <c r="J315" s="259"/>
      <c r="K315" s="259"/>
      <c r="L315" s="264"/>
      <c r="M315" s="265"/>
      <c r="N315" s="266"/>
      <c r="O315" s="266"/>
      <c r="P315" s="266"/>
      <c r="Q315" s="266"/>
      <c r="R315" s="266"/>
      <c r="S315" s="266"/>
      <c r="T315" s="26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8" t="s">
        <v>151</v>
      </c>
      <c r="AU315" s="268" t="s">
        <v>89</v>
      </c>
      <c r="AV315" s="15" t="s">
        <v>147</v>
      </c>
      <c r="AW315" s="15" t="s">
        <v>36</v>
      </c>
      <c r="AX315" s="15" t="s">
        <v>87</v>
      </c>
      <c r="AY315" s="268" t="s">
        <v>140</v>
      </c>
    </row>
    <row r="316" s="2" customFormat="1" ht="37.8" customHeight="1">
      <c r="A316" s="38"/>
      <c r="B316" s="39"/>
      <c r="C316" s="218" t="s">
        <v>1268</v>
      </c>
      <c r="D316" s="218" t="s">
        <v>142</v>
      </c>
      <c r="E316" s="219" t="s">
        <v>1269</v>
      </c>
      <c r="F316" s="220" t="s">
        <v>1270</v>
      </c>
      <c r="G316" s="221" t="s">
        <v>619</v>
      </c>
      <c r="H316" s="222">
        <v>4099</v>
      </c>
      <c r="I316" s="223"/>
      <c r="J316" s="224">
        <f>ROUND(I316*H316,2)</f>
        <v>0</v>
      </c>
      <c r="K316" s="220" t="s">
        <v>1</v>
      </c>
      <c r="L316" s="44"/>
      <c r="M316" s="225" t="s">
        <v>1</v>
      </c>
      <c r="N316" s="226" t="s">
        <v>44</v>
      </c>
      <c r="O316" s="91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147</v>
      </c>
      <c r="AT316" s="229" t="s">
        <v>142</v>
      </c>
      <c r="AU316" s="229" t="s">
        <v>89</v>
      </c>
      <c r="AY316" s="17" t="s">
        <v>140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7" t="s">
        <v>87</v>
      </c>
      <c r="BK316" s="230">
        <f>ROUND(I316*H316,2)</f>
        <v>0</v>
      </c>
      <c r="BL316" s="17" t="s">
        <v>147</v>
      </c>
      <c r="BM316" s="229" t="s">
        <v>1271</v>
      </c>
    </row>
    <row r="317" s="2" customFormat="1">
      <c r="A317" s="38"/>
      <c r="B317" s="39"/>
      <c r="C317" s="40"/>
      <c r="D317" s="238" t="s">
        <v>1272</v>
      </c>
      <c r="E317" s="40"/>
      <c r="F317" s="283" t="s">
        <v>1273</v>
      </c>
      <c r="G317" s="40"/>
      <c r="H317" s="40"/>
      <c r="I317" s="233"/>
      <c r="J317" s="40"/>
      <c r="K317" s="40"/>
      <c r="L317" s="44"/>
      <c r="M317" s="234"/>
      <c r="N317" s="235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1272</v>
      </c>
      <c r="AU317" s="17" t="s">
        <v>89</v>
      </c>
    </row>
    <row r="318" s="13" customFormat="1">
      <c r="A318" s="13"/>
      <c r="B318" s="236"/>
      <c r="C318" s="237"/>
      <c r="D318" s="238" t="s">
        <v>151</v>
      </c>
      <c r="E318" s="239" t="s">
        <v>1</v>
      </c>
      <c r="F318" s="240" t="s">
        <v>1274</v>
      </c>
      <c r="G318" s="237"/>
      <c r="H318" s="239" t="s">
        <v>1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6" t="s">
        <v>151</v>
      </c>
      <c r="AU318" s="246" t="s">
        <v>89</v>
      </c>
      <c r="AV318" s="13" t="s">
        <v>87</v>
      </c>
      <c r="AW318" s="13" t="s">
        <v>36</v>
      </c>
      <c r="AX318" s="13" t="s">
        <v>79</v>
      </c>
      <c r="AY318" s="246" t="s">
        <v>140</v>
      </c>
    </row>
    <row r="319" s="14" customFormat="1">
      <c r="A319" s="14"/>
      <c r="B319" s="247"/>
      <c r="C319" s="248"/>
      <c r="D319" s="238" t="s">
        <v>151</v>
      </c>
      <c r="E319" s="249" t="s">
        <v>1</v>
      </c>
      <c r="F319" s="250" t="s">
        <v>1255</v>
      </c>
      <c r="G319" s="248"/>
      <c r="H319" s="251">
        <v>419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151</v>
      </c>
      <c r="AU319" s="257" t="s">
        <v>89</v>
      </c>
      <c r="AV319" s="14" t="s">
        <v>89</v>
      </c>
      <c r="AW319" s="14" t="s">
        <v>36</v>
      </c>
      <c r="AX319" s="14" t="s">
        <v>79</v>
      </c>
      <c r="AY319" s="257" t="s">
        <v>140</v>
      </c>
    </row>
    <row r="320" s="13" customFormat="1">
      <c r="A320" s="13"/>
      <c r="B320" s="236"/>
      <c r="C320" s="237"/>
      <c r="D320" s="238" t="s">
        <v>151</v>
      </c>
      <c r="E320" s="239" t="s">
        <v>1</v>
      </c>
      <c r="F320" s="240" t="s">
        <v>1275</v>
      </c>
      <c r="G320" s="237"/>
      <c r="H320" s="239" t="s">
        <v>1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151</v>
      </c>
      <c r="AU320" s="246" t="s">
        <v>89</v>
      </c>
      <c r="AV320" s="13" t="s">
        <v>87</v>
      </c>
      <c r="AW320" s="13" t="s">
        <v>36</v>
      </c>
      <c r="AX320" s="13" t="s">
        <v>79</v>
      </c>
      <c r="AY320" s="246" t="s">
        <v>140</v>
      </c>
    </row>
    <row r="321" s="14" customFormat="1">
      <c r="A321" s="14"/>
      <c r="B321" s="247"/>
      <c r="C321" s="248"/>
      <c r="D321" s="238" t="s">
        <v>151</v>
      </c>
      <c r="E321" s="249" t="s">
        <v>1</v>
      </c>
      <c r="F321" s="250" t="s">
        <v>1276</v>
      </c>
      <c r="G321" s="248"/>
      <c r="H321" s="251">
        <v>3680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151</v>
      </c>
      <c r="AU321" s="257" t="s">
        <v>89</v>
      </c>
      <c r="AV321" s="14" t="s">
        <v>89</v>
      </c>
      <c r="AW321" s="14" t="s">
        <v>36</v>
      </c>
      <c r="AX321" s="14" t="s">
        <v>79</v>
      </c>
      <c r="AY321" s="257" t="s">
        <v>140</v>
      </c>
    </row>
    <row r="322" s="15" customFormat="1">
      <c r="A322" s="15"/>
      <c r="B322" s="258"/>
      <c r="C322" s="259"/>
      <c r="D322" s="238" t="s">
        <v>151</v>
      </c>
      <c r="E322" s="260" t="s">
        <v>1</v>
      </c>
      <c r="F322" s="261" t="s">
        <v>155</v>
      </c>
      <c r="G322" s="259"/>
      <c r="H322" s="262">
        <v>4099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8" t="s">
        <v>151</v>
      </c>
      <c r="AU322" s="268" t="s">
        <v>89</v>
      </c>
      <c r="AV322" s="15" t="s">
        <v>147</v>
      </c>
      <c r="AW322" s="15" t="s">
        <v>36</v>
      </c>
      <c r="AX322" s="15" t="s">
        <v>87</v>
      </c>
      <c r="AY322" s="268" t="s">
        <v>140</v>
      </c>
    </row>
    <row r="323" s="2" customFormat="1" ht="44.25" customHeight="1">
      <c r="A323" s="38"/>
      <c r="B323" s="39"/>
      <c r="C323" s="218" t="s">
        <v>1277</v>
      </c>
      <c r="D323" s="218" t="s">
        <v>142</v>
      </c>
      <c r="E323" s="219" t="s">
        <v>1278</v>
      </c>
      <c r="F323" s="220" t="s">
        <v>1279</v>
      </c>
      <c r="G323" s="221" t="s">
        <v>619</v>
      </c>
      <c r="H323" s="222">
        <v>419</v>
      </c>
      <c r="I323" s="223"/>
      <c r="J323" s="224">
        <f>ROUND(I323*H323,2)</f>
        <v>0</v>
      </c>
      <c r="K323" s="220" t="s">
        <v>1</v>
      </c>
      <c r="L323" s="44"/>
      <c r="M323" s="225" t="s">
        <v>1</v>
      </c>
      <c r="N323" s="226" t="s">
        <v>44</v>
      </c>
      <c r="O323" s="91"/>
      <c r="P323" s="227">
        <f>O323*H323</f>
        <v>0</v>
      </c>
      <c r="Q323" s="227">
        <v>0.0020799999999999998</v>
      </c>
      <c r="R323" s="227">
        <f>Q323*H323</f>
        <v>0.87151999999999996</v>
      </c>
      <c r="S323" s="227">
        <v>0</v>
      </c>
      <c r="T323" s="22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9" t="s">
        <v>147</v>
      </c>
      <c r="AT323" s="229" t="s">
        <v>142</v>
      </c>
      <c r="AU323" s="229" t="s">
        <v>89</v>
      </c>
      <c r="AY323" s="17" t="s">
        <v>140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7" t="s">
        <v>87</v>
      </c>
      <c r="BK323" s="230">
        <f>ROUND(I323*H323,2)</f>
        <v>0</v>
      </c>
      <c r="BL323" s="17" t="s">
        <v>147</v>
      </c>
      <c r="BM323" s="229" t="s">
        <v>1280</v>
      </c>
    </row>
    <row r="324" s="13" customFormat="1">
      <c r="A324" s="13"/>
      <c r="B324" s="236"/>
      <c r="C324" s="237"/>
      <c r="D324" s="238" t="s">
        <v>151</v>
      </c>
      <c r="E324" s="239" t="s">
        <v>1</v>
      </c>
      <c r="F324" s="240" t="s">
        <v>1274</v>
      </c>
      <c r="G324" s="237"/>
      <c r="H324" s="239" t="s">
        <v>1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151</v>
      </c>
      <c r="AU324" s="246" t="s">
        <v>89</v>
      </c>
      <c r="AV324" s="13" t="s">
        <v>87</v>
      </c>
      <c r="AW324" s="13" t="s">
        <v>36</v>
      </c>
      <c r="AX324" s="13" t="s">
        <v>79</v>
      </c>
      <c r="AY324" s="246" t="s">
        <v>140</v>
      </c>
    </row>
    <row r="325" s="14" customFormat="1">
      <c r="A325" s="14"/>
      <c r="B325" s="247"/>
      <c r="C325" s="248"/>
      <c r="D325" s="238" t="s">
        <v>151</v>
      </c>
      <c r="E325" s="249" t="s">
        <v>1</v>
      </c>
      <c r="F325" s="250" t="s">
        <v>1255</v>
      </c>
      <c r="G325" s="248"/>
      <c r="H325" s="251">
        <v>419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151</v>
      </c>
      <c r="AU325" s="257" t="s">
        <v>89</v>
      </c>
      <c r="AV325" s="14" t="s">
        <v>89</v>
      </c>
      <c r="AW325" s="14" t="s">
        <v>36</v>
      </c>
      <c r="AX325" s="14" t="s">
        <v>87</v>
      </c>
      <c r="AY325" s="257" t="s">
        <v>140</v>
      </c>
    </row>
    <row r="326" s="2" customFormat="1" ht="16.5" customHeight="1">
      <c r="A326" s="38"/>
      <c r="B326" s="39"/>
      <c r="C326" s="218" t="s">
        <v>1281</v>
      </c>
      <c r="D326" s="218" t="s">
        <v>142</v>
      </c>
      <c r="E326" s="219" t="s">
        <v>1282</v>
      </c>
      <c r="F326" s="220" t="s">
        <v>1283</v>
      </c>
      <c r="G326" s="221" t="s">
        <v>619</v>
      </c>
      <c r="H326" s="222">
        <v>419</v>
      </c>
      <c r="I326" s="223"/>
      <c r="J326" s="224">
        <f>ROUND(I326*H326,2)</f>
        <v>0</v>
      </c>
      <c r="K326" s="220" t="s">
        <v>1</v>
      </c>
      <c r="L326" s="44"/>
      <c r="M326" s="225" t="s">
        <v>1</v>
      </c>
      <c r="N326" s="226" t="s">
        <v>44</v>
      </c>
      <c r="O326" s="91"/>
      <c r="P326" s="227">
        <f>O326*H326</f>
        <v>0</v>
      </c>
      <c r="Q326" s="227">
        <v>1.0000000000000001E-05</v>
      </c>
      <c r="R326" s="227">
        <f>Q326*H326</f>
        <v>0.0041900000000000001</v>
      </c>
      <c r="S326" s="227">
        <v>0</v>
      </c>
      <c r="T326" s="22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9" t="s">
        <v>147</v>
      </c>
      <c r="AT326" s="229" t="s">
        <v>142</v>
      </c>
      <c r="AU326" s="229" t="s">
        <v>89</v>
      </c>
      <c r="AY326" s="17" t="s">
        <v>140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7" t="s">
        <v>87</v>
      </c>
      <c r="BK326" s="230">
        <f>ROUND(I326*H326,2)</f>
        <v>0</v>
      </c>
      <c r="BL326" s="17" t="s">
        <v>147</v>
      </c>
      <c r="BM326" s="229" t="s">
        <v>1284</v>
      </c>
    </row>
    <row r="327" s="13" customFormat="1">
      <c r="A327" s="13"/>
      <c r="B327" s="236"/>
      <c r="C327" s="237"/>
      <c r="D327" s="238" t="s">
        <v>151</v>
      </c>
      <c r="E327" s="239" t="s">
        <v>1</v>
      </c>
      <c r="F327" s="240" t="s">
        <v>1274</v>
      </c>
      <c r="G327" s="237"/>
      <c r="H327" s="239" t="s">
        <v>1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6" t="s">
        <v>151</v>
      </c>
      <c r="AU327" s="246" t="s">
        <v>89</v>
      </c>
      <c r="AV327" s="13" t="s">
        <v>87</v>
      </c>
      <c r="AW327" s="13" t="s">
        <v>36</v>
      </c>
      <c r="AX327" s="13" t="s">
        <v>79</v>
      </c>
      <c r="AY327" s="246" t="s">
        <v>140</v>
      </c>
    </row>
    <row r="328" s="14" customFormat="1">
      <c r="A328" s="14"/>
      <c r="B328" s="247"/>
      <c r="C328" s="248"/>
      <c r="D328" s="238" t="s">
        <v>151</v>
      </c>
      <c r="E328" s="249" t="s">
        <v>1</v>
      </c>
      <c r="F328" s="250" t="s">
        <v>1255</v>
      </c>
      <c r="G328" s="248"/>
      <c r="H328" s="251">
        <v>419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151</v>
      </c>
      <c r="AU328" s="257" t="s">
        <v>89</v>
      </c>
      <c r="AV328" s="14" t="s">
        <v>89</v>
      </c>
      <c r="AW328" s="14" t="s">
        <v>36</v>
      </c>
      <c r="AX328" s="14" t="s">
        <v>87</v>
      </c>
      <c r="AY328" s="257" t="s">
        <v>140</v>
      </c>
    </row>
    <row r="329" s="2" customFormat="1" ht="16.5" customHeight="1">
      <c r="A329" s="38"/>
      <c r="B329" s="39"/>
      <c r="C329" s="218" t="s">
        <v>1285</v>
      </c>
      <c r="D329" s="218" t="s">
        <v>142</v>
      </c>
      <c r="E329" s="219" t="s">
        <v>1286</v>
      </c>
      <c r="F329" s="220" t="s">
        <v>1287</v>
      </c>
      <c r="G329" s="221" t="s">
        <v>619</v>
      </c>
      <c r="H329" s="222">
        <v>3680</v>
      </c>
      <c r="I329" s="223"/>
      <c r="J329" s="224">
        <f>ROUND(I329*H329,2)</f>
        <v>0</v>
      </c>
      <c r="K329" s="220" t="s">
        <v>1</v>
      </c>
      <c r="L329" s="44"/>
      <c r="M329" s="225" t="s">
        <v>1</v>
      </c>
      <c r="N329" s="226" t="s">
        <v>44</v>
      </c>
      <c r="O329" s="91"/>
      <c r="P329" s="227">
        <f>O329*H329</f>
        <v>0</v>
      </c>
      <c r="Q329" s="227">
        <v>5.0000000000000002E-05</v>
      </c>
      <c r="R329" s="227">
        <f>Q329*H329</f>
        <v>0.184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147</v>
      </c>
      <c r="AT329" s="229" t="s">
        <v>142</v>
      </c>
      <c r="AU329" s="229" t="s">
        <v>89</v>
      </c>
      <c r="AY329" s="17" t="s">
        <v>140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87</v>
      </c>
      <c r="BK329" s="230">
        <f>ROUND(I329*H329,2)</f>
        <v>0</v>
      </c>
      <c r="BL329" s="17" t="s">
        <v>147</v>
      </c>
      <c r="BM329" s="229" t="s">
        <v>1288</v>
      </c>
    </row>
    <row r="330" s="2" customFormat="1" ht="21.75" customHeight="1">
      <c r="A330" s="38"/>
      <c r="B330" s="39"/>
      <c r="C330" s="269" t="s">
        <v>1289</v>
      </c>
      <c r="D330" s="269" t="s">
        <v>239</v>
      </c>
      <c r="E330" s="270" t="s">
        <v>1290</v>
      </c>
      <c r="F330" s="271" t="s">
        <v>1291</v>
      </c>
      <c r="G330" s="272" t="s">
        <v>145</v>
      </c>
      <c r="H330" s="273">
        <v>5.5490000000000004</v>
      </c>
      <c r="I330" s="274"/>
      <c r="J330" s="275">
        <f>ROUND(I330*H330,2)</f>
        <v>0</v>
      </c>
      <c r="K330" s="271" t="s">
        <v>1</v>
      </c>
      <c r="L330" s="276"/>
      <c r="M330" s="277" t="s">
        <v>1</v>
      </c>
      <c r="N330" s="278" t="s">
        <v>44</v>
      </c>
      <c r="O330" s="91"/>
      <c r="P330" s="227">
        <f>O330*H330</f>
        <v>0</v>
      </c>
      <c r="Q330" s="227">
        <v>0.65000000000000002</v>
      </c>
      <c r="R330" s="227">
        <f>Q330*H330</f>
        <v>3.6068500000000006</v>
      </c>
      <c r="S330" s="227">
        <v>0</v>
      </c>
      <c r="T330" s="22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9" t="s">
        <v>208</v>
      </c>
      <c r="AT330" s="229" t="s">
        <v>239</v>
      </c>
      <c r="AU330" s="229" t="s">
        <v>89</v>
      </c>
      <c r="AY330" s="17" t="s">
        <v>140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7" t="s">
        <v>87</v>
      </c>
      <c r="BK330" s="230">
        <f>ROUND(I330*H330,2)</f>
        <v>0</v>
      </c>
      <c r="BL330" s="17" t="s">
        <v>147</v>
      </c>
      <c r="BM330" s="229" t="s">
        <v>1292</v>
      </c>
    </row>
    <row r="331" s="14" customFormat="1">
      <c r="A331" s="14"/>
      <c r="B331" s="247"/>
      <c r="C331" s="248"/>
      <c r="D331" s="238" t="s">
        <v>151</v>
      </c>
      <c r="E331" s="249" t="s">
        <v>1</v>
      </c>
      <c r="F331" s="250" t="s">
        <v>1293</v>
      </c>
      <c r="G331" s="248"/>
      <c r="H331" s="251">
        <v>5.5490000000000004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151</v>
      </c>
      <c r="AU331" s="257" t="s">
        <v>89</v>
      </c>
      <c r="AV331" s="14" t="s">
        <v>89</v>
      </c>
      <c r="AW331" s="14" t="s">
        <v>36</v>
      </c>
      <c r="AX331" s="14" t="s">
        <v>87</v>
      </c>
      <c r="AY331" s="257" t="s">
        <v>140</v>
      </c>
    </row>
    <row r="332" s="12" customFormat="1" ht="22.8" customHeight="1">
      <c r="A332" s="12"/>
      <c r="B332" s="202"/>
      <c r="C332" s="203"/>
      <c r="D332" s="204" t="s">
        <v>78</v>
      </c>
      <c r="E332" s="216" t="s">
        <v>163</v>
      </c>
      <c r="F332" s="216" t="s">
        <v>352</v>
      </c>
      <c r="G332" s="203"/>
      <c r="H332" s="203"/>
      <c r="I332" s="206"/>
      <c r="J332" s="217">
        <f>BK332</f>
        <v>0</v>
      </c>
      <c r="K332" s="203"/>
      <c r="L332" s="208"/>
      <c r="M332" s="209"/>
      <c r="N332" s="210"/>
      <c r="O332" s="210"/>
      <c r="P332" s="211">
        <f>SUM(P333:P335)</f>
        <v>0</v>
      </c>
      <c r="Q332" s="210"/>
      <c r="R332" s="211">
        <f>SUM(R333:R335)</f>
        <v>21.496639999999999</v>
      </c>
      <c r="S332" s="210"/>
      <c r="T332" s="212">
        <f>SUM(T333:T335)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3" t="s">
        <v>87</v>
      </c>
      <c r="AT332" s="214" t="s">
        <v>78</v>
      </c>
      <c r="AU332" s="214" t="s">
        <v>87</v>
      </c>
      <c r="AY332" s="213" t="s">
        <v>140</v>
      </c>
      <c r="BK332" s="215">
        <f>SUM(BK333:BK335)</f>
        <v>0</v>
      </c>
    </row>
    <row r="333" s="2" customFormat="1" ht="16.5" customHeight="1">
      <c r="A333" s="38"/>
      <c r="B333" s="39"/>
      <c r="C333" s="218" t="s">
        <v>1294</v>
      </c>
      <c r="D333" s="218" t="s">
        <v>142</v>
      </c>
      <c r="E333" s="219" t="s">
        <v>1295</v>
      </c>
      <c r="F333" s="220" t="s">
        <v>1296</v>
      </c>
      <c r="G333" s="221" t="s">
        <v>337</v>
      </c>
      <c r="H333" s="222">
        <v>3152</v>
      </c>
      <c r="I333" s="223"/>
      <c r="J333" s="224">
        <f>ROUND(I333*H333,2)</f>
        <v>0</v>
      </c>
      <c r="K333" s="220" t="s">
        <v>1174</v>
      </c>
      <c r="L333" s="44"/>
      <c r="M333" s="225" t="s">
        <v>1</v>
      </c>
      <c r="N333" s="226" t="s">
        <v>44</v>
      </c>
      <c r="O333" s="91"/>
      <c r="P333" s="227">
        <f>O333*H333</f>
        <v>0</v>
      </c>
      <c r="Q333" s="227">
        <v>0.0068199999999999997</v>
      </c>
      <c r="R333" s="227">
        <f>Q333*H333</f>
        <v>21.496639999999999</v>
      </c>
      <c r="S333" s="227">
        <v>0</v>
      </c>
      <c r="T333" s="22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9" t="s">
        <v>147</v>
      </c>
      <c r="AT333" s="229" t="s">
        <v>142</v>
      </c>
      <c r="AU333" s="229" t="s">
        <v>89</v>
      </c>
      <c r="AY333" s="17" t="s">
        <v>140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7" t="s">
        <v>87</v>
      </c>
      <c r="BK333" s="230">
        <f>ROUND(I333*H333,2)</f>
        <v>0</v>
      </c>
      <c r="BL333" s="17" t="s">
        <v>147</v>
      </c>
      <c r="BM333" s="229" t="s">
        <v>1297</v>
      </c>
    </row>
    <row r="334" s="14" customFormat="1">
      <c r="A334" s="14"/>
      <c r="B334" s="247"/>
      <c r="C334" s="248"/>
      <c r="D334" s="238" t="s">
        <v>151</v>
      </c>
      <c r="E334" s="249" t="s">
        <v>1</v>
      </c>
      <c r="F334" s="250" t="s">
        <v>1298</v>
      </c>
      <c r="G334" s="248"/>
      <c r="H334" s="251">
        <v>3152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151</v>
      </c>
      <c r="AU334" s="257" t="s">
        <v>89</v>
      </c>
      <c r="AV334" s="14" t="s">
        <v>89</v>
      </c>
      <c r="AW334" s="14" t="s">
        <v>36</v>
      </c>
      <c r="AX334" s="14" t="s">
        <v>87</v>
      </c>
      <c r="AY334" s="257" t="s">
        <v>140</v>
      </c>
    </row>
    <row r="335" s="13" customFormat="1">
      <c r="A335" s="13"/>
      <c r="B335" s="236"/>
      <c r="C335" s="237"/>
      <c r="D335" s="238" t="s">
        <v>151</v>
      </c>
      <c r="E335" s="239" t="s">
        <v>1</v>
      </c>
      <c r="F335" s="240" t="s">
        <v>152</v>
      </c>
      <c r="G335" s="237"/>
      <c r="H335" s="239" t="s">
        <v>1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6" t="s">
        <v>151</v>
      </c>
      <c r="AU335" s="246" t="s">
        <v>89</v>
      </c>
      <c r="AV335" s="13" t="s">
        <v>87</v>
      </c>
      <c r="AW335" s="13" t="s">
        <v>36</v>
      </c>
      <c r="AX335" s="13" t="s">
        <v>79</v>
      </c>
      <c r="AY335" s="246" t="s">
        <v>140</v>
      </c>
    </row>
    <row r="336" s="12" customFormat="1" ht="22.8" customHeight="1">
      <c r="A336" s="12"/>
      <c r="B336" s="202"/>
      <c r="C336" s="203"/>
      <c r="D336" s="204" t="s">
        <v>78</v>
      </c>
      <c r="E336" s="216" t="s">
        <v>463</v>
      </c>
      <c r="F336" s="216" t="s">
        <v>464</v>
      </c>
      <c r="G336" s="203"/>
      <c r="H336" s="203"/>
      <c r="I336" s="206"/>
      <c r="J336" s="217">
        <f>BK336</f>
        <v>0</v>
      </c>
      <c r="K336" s="203"/>
      <c r="L336" s="208"/>
      <c r="M336" s="209"/>
      <c r="N336" s="210"/>
      <c r="O336" s="210"/>
      <c r="P336" s="211">
        <f>P337</f>
        <v>0</v>
      </c>
      <c r="Q336" s="210"/>
      <c r="R336" s="211">
        <f>R337</f>
        <v>0</v>
      </c>
      <c r="S336" s="210"/>
      <c r="T336" s="212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3" t="s">
        <v>87</v>
      </c>
      <c r="AT336" s="214" t="s">
        <v>78</v>
      </c>
      <c r="AU336" s="214" t="s">
        <v>87</v>
      </c>
      <c r="AY336" s="213" t="s">
        <v>140</v>
      </c>
      <c r="BK336" s="215">
        <f>BK337</f>
        <v>0</v>
      </c>
    </row>
    <row r="337" s="2" customFormat="1" ht="24.15" customHeight="1">
      <c r="A337" s="38"/>
      <c r="B337" s="39"/>
      <c r="C337" s="218" t="s">
        <v>1299</v>
      </c>
      <c r="D337" s="218" t="s">
        <v>142</v>
      </c>
      <c r="E337" s="219" t="s">
        <v>1300</v>
      </c>
      <c r="F337" s="220" t="s">
        <v>1301</v>
      </c>
      <c r="G337" s="221" t="s">
        <v>242</v>
      </c>
      <c r="H337" s="222">
        <v>37.375</v>
      </c>
      <c r="I337" s="223"/>
      <c r="J337" s="224">
        <f>ROUND(I337*H337,2)</f>
        <v>0</v>
      </c>
      <c r="K337" s="220" t="s">
        <v>1174</v>
      </c>
      <c r="L337" s="44"/>
      <c r="M337" s="284" t="s">
        <v>1</v>
      </c>
      <c r="N337" s="285" t="s">
        <v>44</v>
      </c>
      <c r="O337" s="281"/>
      <c r="P337" s="286">
        <f>O337*H337</f>
        <v>0</v>
      </c>
      <c r="Q337" s="286">
        <v>0</v>
      </c>
      <c r="R337" s="286">
        <f>Q337*H337</f>
        <v>0</v>
      </c>
      <c r="S337" s="286">
        <v>0</v>
      </c>
      <c r="T337" s="287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147</v>
      </c>
      <c r="AT337" s="229" t="s">
        <v>142</v>
      </c>
      <c r="AU337" s="229" t="s">
        <v>89</v>
      </c>
      <c r="AY337" s="17" t="s">
        <v>140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87</v>
      </c>
      <c r="BK337" s="230">
        <f>ROUND(I337*H337,2)</f>
        <v>0</v>
      </c>
      <c r="BL337" s="17" t="s">
        <v>147</v>
      </c>
      <c r="BM337" s="229" t="s">
        <v>1302</v>
      </c>
    </row>
    <row r="338" s="2" customFormat="1" ht="6.96" customHeight="1">
      <c r="A338" s="38"/>
      <c r="B338" s="66"/>
      <c r="C338" s="67"/>
      <c r="D338" s="67"/>
      <c r="E338" s="67"/>
      <c r="F338" s="67"/>
      <c r="G338" s="67"/>
      <c r="H338" s="67"/>
      <c r="I338" s="67"/>
      <c r="J338" s="67"/>
      <c r="K338" s="67"/>
      <c r="L338" s="44"/>
      <c r="M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</row>
  </sheetData>
  <sheetProtection sheet="1" autoFilter="0" formatColumns="0" formatRows="0" objects="1" scenarios="1" spinCount="100000" saltValue="+jht/NAaEVtAu1ld1WalUfhBNxZ+BpZbe6hNQBLMGzMjcOyfJUZoVL4/XQSq7v7iCGOfNmijP1hFrV7cYYn+4g==" hashValue="k8HDrGMjwoGMZlTW0s0CFsKSEMAeSYY9mwW5zOpfj7iMCHimm86V9PjNmgWAVM8g3AlvuffxfRwbHyXrwBY58g==" algorithmName="SHA-512" password="CC35"/>
  <autoFilter ref="C119:K33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1_01/111251103"/>
    <hyperlink ref="F128" r:id="rId2" display="https://podminky.urs.cz/item/CS_URS_2021_01/112101101"/>
    <hyperlink ref="F132" r:id="rId3" display="https://podminky.urs.cz/item/CS_URS_2021_01/112101102"/>
    <hyperlink ref="F136" r:id="rId4" display="https://podminky.urs.cz/item/CS_URS_2021_01/112101103"/>
    <hyperlink ref="F140" r:id="rId5" display="https://podminky.urs.cz/item/CS_URS_2021_01/112101104"/>
    <hyperlink ref="F144" r:id="rId6" display="https://podminky.urs.cz/item/CS_URS_2021_01/112101105"/>
    <hyperlink ref="F148" r:id="rId7" display="https://podminky.urs.cz/item/CS_URS_2021_01/112155115"/>
    <hyperlink ref="F152" r:id="rId8" display="https://podminky.urs.cz/item/CS_URS_2021_01/112155121"/>
    <hyperlink ref="F156" r:id="rId9" display="https://podminky.urs.cz/item/CS_URS_2021_01/112155125"/>
    <hyperlink ref="F166" r:id="rId10" display="https://podminky.urs.cz/item/CS_URS_2021_01/112155315"/>
    <hyperlink ref="F170" r:id="rId11" display="https://podminky.urs.cz/item/CS_URS_2021_01/112251101"/>
    <hyperlink ref="F174" r:id="rId12" display="https://podminky.urs.cz/item/CS_URS_2021_01/112251102"/>
    <hyperlink ref="F178" r:id="rId13" display="https://podminky.urs.cz/item/CS_URS_2021_01/112251103"/>
    <hyperlink ref="F182" r:id="rId14" display="https://podminky.urs.cz/item/CS_URS_2021_01/112251104"/>
    <hyperlink ref="F186" r:id="rId15" display="https://podminky.urs.cz/item/CS_URS_2021_01/112251105"/>
    <hyperlink ref="F190" r:id="rId16" display="https://podminky.urs.cz/item/CS_URS_2021_01/162201401"/>
    <hyperlink ref="F194" r:id="rId17" display="https://podminky.urs.cz/item/CS_URS_2021_01/162201402"/>
    <hyperlink ref="F198" r:id="rId18" display="https://podminky.urs.cz/item/CS_URS_2021_01/162201403"/>
    <hyperlink ref="F202" r:id="rId19" display="https://podminky.urs.cz/item/CS_URS_2021_01/162201404"/>
    <hyperlink ref="F206" r:id="rId20" display="https://podminky.urs.cz/item/CS_URS_2021_01/162201500"/>
    <hyperlink ref="F210" r:id="rId21" display="https://podminky.urs.cz/item/CS_URS_2021_01/162201411"/>
    <hyperlink ref="F214" r:id="rId22" display="https://podminky.urs.cz/item/CS_URS_2021_01/162201412"/>
    <hyperlink ref="F218" r:id="rId23" display="https://podminky.urs.cz/item/CS_URS_2021_01/162201413"/>
    <hyperlink ref="F222" r:id="rId24" display="https://podminky.urs.cz/item/CS_URS_2021_01/162201414"/>
    <hyperlink ref="F226" r:id="rId25" display="https://podminky.urs.cz/item/CS_URS_2021_01/162201510"/>
    <hyperlink ref="F230" r:id="rId26" display="https://podminky.urs.cz/item/CS_URS_2021_01/162201421"/>
    <hyperlink ref="F234" r:id="rId27" display="https://podminky.urs.cz/item/CS_URS_2021_01/162201422"/>
    <hyperlink ref="F238" r:id="rId28" display="https://podminky.urs.cz/item/CS_URS_2021_01/162201423"/>
    <hyperlink ref="F242" r:id="rId29" display="https://podminky.urs.cz/item/CS_URS_2021_01/162201424"/>
    <hyperlink ref="F246" r:id="rId30" display="https://podminky.urs.cz/item/CS_URS_2021_01/16220152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108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Revitalizace Rudoltičky a přítoků aktualizace 02/2023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1303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25. 10. 2023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ROUND((SUM(BE117:BE138)),  2)</f>
        <v>0</v>
      </c>
      <c r="G33" s="38"/>
      <c r="H33" s="38"/>
      <c r="I33" s="155">
        <v>0.20999999999999999</v>
      </c>
      <c r="J33" s="154">
        <f>ROUND(((SUM(BE117:BE138))*I33),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ROUND((SUM(BF117:BF138)),  2)</f>
        <v>0</v>
      </c>
      <c r="G34" s="38"/>
      <c r="H34" s="38"/>
      <c r="I34" s="155">
        <v>0.14999999999999999</v>
      </c>
      <c r="J34" s="154">
        <f>ROUND(((SUM(BF117:BF138))*I34),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ROUND((SUM(BG117:BG138)),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ROUND((SUM(BH117:BH138)),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ROUND((SUM(BI117:BI138)),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Revitalizace Rudoltičky a přítoků aktualizace 02/2023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07 -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Ostrov u Lanškrouna</v>
      </c>
      <c r="G89" s="40"/>
      <c r="H89" s="40"/>
      <c r="I89" s="32" t="s">
        <v>22</v>
      </c>
      <c r="J89" s="79" t="str">
        <f>IF(J12="","",J12)</f>
        <v>25. 10. 2023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Ostrov</v>
      </c>
      <c r="G91" s="40"/>
      <c r="H91" s="40"/>
      <c r="I91" s="32" t="s">
        <v>32</v>
      </c>
      <c r="J91" s="36" t="str">
        <f>E21</f>
        <v>Envicons,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Envicons,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114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79"/>
      <c r="C97" s="180"/>
      <c r="D97" s="181" t="s">
        <v>1304</v>
      </c>
      <c r="E97" s="182"/>
      <c r="F97" s="182"/>
      <c r="G97" s="182"/>
      <c r="H97" s="182"/>
      <c r="I97" s="182"/>
      <c r="J97" s="183">
        <f>J118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125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74" t="str">
        <f>E7</f>
        <v>Revitalizace Rudoltičky a přítoků aktualizace 02/2023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109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SO 07 - Vedlejší rozpočtové náklady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>Ostrov u Lanškrouna</v>
      </c>
      <c r="G111" s="40"/>
      <c r="H111" s="40"/>
      <c r="I111" s="32" t="s">
        <v>22</v>
      </c>
      <c r="J111" s="79" t="str">
        <f>IF(J12="","",J12)</f>
        <v>25. 10. 2023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>Obec Ostrov</v>
      </c>
      <c r="G113" s="40"/>
      <c r="H113" s="40"/>
      <c r="I113" s="32" t="s">
        <v>32</v>
      </c>
      <c r="J113" s="36" t="str">
        <f>E21</f>
        <v>Envicons, s.r.o.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30</v>
      </c>
      <c r="D114" s="40"/>
      <c r="E114" s="40"/>
      <c r="F114" s="27" t="str">
        <f>IF(E18="","",E18)</f>
        <v>Vyplň údaj</v>
      </c>
      <c r="G114" s="40"/>
      <c r="H114" s="40"/>
      <c r="I114" s="32" t="s">
        <v>37</v>
      </c>
      <c r="J114" s="36" t="str">
        <f>E24</f>
        <v>Envicons, s.r.o.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1"/>
      <c r="B116" s="192"/>
      <c r="C116" s="193" t="s">
        <v>126</v>
      </c>
      <c r="D116" s="194" t="s">
        <v>64</v>
      </c>
      <c r="E116" s="194" t="s">
        <v>60</v>
      </c>
      <c r="F116" s="194" t="s">
        <v>61</v>
      </c>
      <c r="G116" s="194" t="s">
        <v>127</v>
      </c>
      <c r="H116" s="194" t="s">
        <v>128</v>
      </c>
      <c r="I116" s="194" t="s">
        <v>129</v>
      </c>
      <c r="J116" s="194" t="s">
        <v>113</v>
      </c>
      <c r="K116" s="195" t="s">
        <v>130</v>
      </c>
      <c r="L116" s="196"/>
      <c r="M116" s="100" t="s">
        <v>1</v>
      </c>
      <c r="N116" s="101" t="s">
        <v>43</v>
      </c>
      <c r="O116" s="101" t="s">
        <v>131</v>
      </c>
      <c r="P116" s="101" t="s">
        <v>132</v>
      </c>
      <c r="Q116" s="101" t="s">
        <v>133</v>
      </c>
      <c r="R116" s="101" t="s">
        <v>134</v>
      </c>
      <c r="S116" s="101" t="s">
        <v>135</v>
      </c>
      <c r="T116" s="102" t="s">
        <v>136</v>
      </c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</row>
    <row r="117" s="2" customFormat="1" ht="22.8" customHeight="1">
      <c r="A117" s="38"/>
      <c r="B117" s="39"/>
      <c r="C117" s="107" t="s">
        <v>137</v>
      </c>
      <c r="D117" s="40"/>
      <c r="E117" s="40"/>
      <c r="F117" s="40"/>
      <c r="G117" s="40"/>
      <c r="H117" s="40"/>
      <c r="I117" s="40"/>
      <c r="J117" s="197">
        <f>BK117</f>
        <v>0</v>
      </c>
      <c r="K117" s="40"/>
      <c r="L117" s="44"/>
      <c r="M117" s="103"/>
      <c r="N117" s="198"/>
      <c r="O117" s="104"/>
      <c r="P117" s="199">
        <f>P118</f>
        <v>0</v>
      </c>
      <c r="Q117" s="104"/>
      <c r="R117" s="199">
        <f>R118</f>
        <v>0</v>
      </c>
      <c r="S117" s="104"/>
      <c r="T117" s="200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78</v>
      </c>
      <c r="AU117" s="17" t="s">
        <v>115</v>
      </c>
      <c r="BK117" s="201">
        <f>BK118</f>
        <v>0</v>
      </c>
    </row>
    <row r="118" s="12" customFormat="1" ht="25.92" customHeight="1">
      <c r="A118" s="12"/>
      <c r="B118" s="202"/>
      <c r="C118" s="203"/>
      <c r="D118" s="204" t="s">
        <v>78</v>
      </c>
      <c r="E118" s="205" t="s">
        <v>1305</v>
      </c>
      <c r="F118" s="205" t="s">
        <v>106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SUM(P119:P138)</f>
        <v>0</v>
      </c>
      <c r="Q118" s="210"/>
      <c r="R118" s="211">
        <f>SUM(R119:R138)</f>
        <v>0</v>
      </c>
      <c r="S118" s="210"/>
      <c r="T118" s="212">
        <f>SUM(T119:T138)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182</v>
      </c>
      <c r="AT118" s="214" t="s">
        <v>78</v>
      </c>
      <c r="AU118" s="214" t="s">
        <v>79</v>
      </c>
      <c r="AY118" s="213" t="s">
        <v>140</v>
      </c>
      <c r="BK118" s="215">
        <f>SUM(BK119:BK138)</f>
        <v>0</v>
      </c>
    </row>
    <row r="119" s="2" customFormat="1" ht="24.15" customHeight="1">
      <c r="A119" s="38"/>
      <c r="B119" s="39"/>
      <c r="C119" s="218" t="s">
        <v>87</v>
      </c>
      <c r="D119" s="218" t="s">
        <v>142</v>
      </c>
      <c r="E119" s="219" t="s">
        <v>432</v>
      </c>
      <c r="F119" s="220" t="s">
        <v>1306</v>
      </c>
      <c r="G119" s="221" t="s">
        <v>409</v>
      </c>
      <c r="H119" s="222">
        <v>1</v>
      </c>
      <c r="I119" s="223"/>
      <c r="J119" s="224">
        <f>ROUND(I119*H119,2)</f>
        <v>0</v>
      </c>
      <c r="K119" s="220" t="s">
        <v>1</v>
      </c>
      <c r="L119" s="44"/>
      <c r="M119" s="225" t="s">
        <v>1</v>
      </c>
      <c r="N119" s="226" t="s">
        <v>44</v>
      </c>
      <c r="O119" s="9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9" t="s">
        <v>1307</v>
      </c>
      <c r="AT119" s="229" t="s">
        <v>142</v>
      </c>
      <c r="AU119" s="229" t="s">
        <v>87</v>
      </c>
      <c r="AY119" s="17" t="s">
        <v>140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7" t="s">
        <v>87</v>
      </c>
      <c r="BK119" s="230">
        <f>ROUND(I119*H119,2)</f>
        <v>0</v>
      </c>
      <c r="BL119" s="17" t="s">
        <v>1307</v>
      </c>
      <c r="BM119" s="229" t="s">
        <v>1308</v>
      </c>
    </row>
    <row r="120" s="2" customFormat="1" ht="44.25" customHeight="1">
      <c r="A120" s="38"/>
      <c r="B120" s="39"/>
      <c r="C120" s="218" t="s">
        <v>89</v>
      </c>
      <c r="D120" s="218" t="s">
        <v>142</v>
      </c>
      <c r="E120" s="219" t="s">
        <v>407</v>
      </c>
      <c r="F120" s="220" t="s">
        <v>1309</v>
      </c>
      <c r="G120" s="221" t="s">
        <v>409</v>
      </c>
      <c r="H120" s="222">
        <v>1</v>
      </c>
      <c r="I120" s="223"/>
      <c r="J120" s="224">
        <f>ROUND(I120*H120,2)</f>
        <v>0</v>
      </c>
      <c r="K120" s="220" t="s">
        <v>1</v>
      </c>
      <c r="L120" s="44"/>
      <c r="M120" s="225" t="s">
        <v>1</v>
      </c>
      <c r="N120" s="226" t="s">
        <v>44</v>
      </c>
      <c r="O120" s="9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9" t="s">
        <v>1307</v>
      </c>
      <c r="AT120" s="229" t="s">
        <v>142</v>
      </c>
      <c r="AU120" s="229" t="s">
        <v>87</v>
      </c>
      <c r="AY120" s="17" t="s">
        <v>140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7" t="s">
        <v>87</v>
      </c>
      <c r="BK120" s="230">
        <f>ROUND(I120*H120,2)</f>
        <v>0</v>
      </c>
      <c r="BL120" s="17" t="s">
        <v>1307</v>
      </c>
      <c r="BM120" s="229" t="s">
        <v>1310</v>
      </c>
    </row>
    <row r="121" s="2" customFormat="1" ht="24.15" customHeight="1">
      <c r="A121" s="38"/>
      <c r="B121" s="39"/>
      <c r="C121" s="218" t="s">
        <v>163</v>
      </c>
      <c r="D121" s="218" t="s">
        <v>142</v>
      </c>
      <c r="E121" s="219" t="s">
        <v>1311</v>
      </c>
      <c r="F121" s="220" t="s">
        <v>1312</v>
      </c>
      <c r="G121" s="221" t="s">
        <v>409</v>
      </c>
      <c r="H121" s="222">
        <v>1</v>
      </c>
      <c r="I121" s="223"/>
      <c r="J121" s="224">
        <f>ROUND(I121*H121,2)</f>
        <v>0</v>
      </c>
      <c r="K121" s="220" t="s">
        <v>1</v>
      </c>
      <c r="L121" s="44"/>
      <c r="M121" s="225" t="s">
        <v>1</v>
      </c>
      <c r="N121" s="226" t="s">
        <v>44</v>
      </c>
      <c r="O121" s="9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1307</v>
      </c>
      <c r="AT121" s="229" t="s">
        <v>142</v>
      </c>
      <c r="AU121" s="229" t="s">
        <v>87</v>
      </c>
      <c r="AY121" s="17" t="s">
        <v>140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87</v>
      </c>
      <c r="BK121" s="230">
        <f>ROUND(I121*H121,2)</f>
        <v>0</v>
      </c>
      <c r="BL121" s="17" t="s">
        <v>1307</v>
      </c>
      <c r="BM121" s="229" t="s">
        <v>1313</v>
      </c>
    </row>
    <row r="122" s="2" customFormat="1">
      <c r="A122" s="38"/>
      <c r="B122" s="39"/>
      <c r="C122" s="40"/>
      <c r="D122" s="238" t="s">
        <v>1272</v>
      </c>
      <c r="E122" s="40"/>
      <c r="F122" s="283" t="s">
        <v>1314</v>
      </c>
      <c r="G122" s="40"/>
      <c r="H122" s="40"/>
      <c r="I122" s="233"/>
      <c r="J122" s="40"/>
      <c r="K122" s="40"/>
      <c r="L122" s="44"/>
      <c r="M122" s="234"/>
      <c r="N122" s="235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1272</v>
      </c>
      <c r="AU122" s="17" t="s">
        <v>87</v>
      </c>
    </row>
    <row r="123" s="2" customFormat="1" ht="37.8" customHeight="1">
      <c r="A123" s="38"/>
      <c r="B123" s="39"/>
      <c r="C123" s="218" t="s">
        <v>147</v>
      </c>
      <c r="D123" s="218" t="s">
        <v>142</v>
      </c>
      <c r="E123" s="219" t="s">
        <v>1315</v>
      </c>
      <c r="F123" s="220" t="s">
        <v>1316</v>
      </c>
      <c r="G123" s="221" t="s">
        <v>409</v>
      </c>
      <c r="H123" s="222">
        <v>1</v>
      </c>
      <c r="I123" s="223"/>
      <c r="J123" s="224">
        <f>ROUND(I123*H123,2)</f>
        <v>0</v>
      </c>
      <c r="K123" s="220" t="s">
        <v>1</v>
      </c>
      <c r="L123" s="44"/>
      <c r="M123" s="225" t="s">
        <v>1</v>
      </c>
      <c r="N123" s="226" t="s">
        <v>44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1307</v>
      </c>
      <c r="AT123" s="229" t="s">
        <v>142</v>
      </c>
      <c r="AU123" s="229" t="s">
        <v>87</v>
      </c>
      <c r="AY123" s="17" t="s">
        <v>140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87</v>
      </c>
      <c r="BK123" s="230">
        <f>ROUND(I123*H123,2)</f>
        <v>0</v>
      </c>
      <c r="BL123" s="17" t="s">
        <v>1307</v>
      </c>
      <c r="BM123" s="229" t="s">
        <v>1317</v>
      </c>
    </row>
    <row r="124" s="2" customFormat="1" ht="21.75" customHeight="1">
      <c r="A124" s="38"/>
      <c r="B124" s="39"/>
      <c r="C124" s="218" t="s">
        <v>182</v>
      </c>
      <c r="D124" s="218" t="s">
        <v>142</v>
      </c>
      <c r="E124" s="219" t="s">
        <v>1318</v>
      </c>
      <c r="F124" s="220" t="s">
        <v>1319</v>
      </c>
      <c r="G124" s="221" t="s">
        <v>409</v>
      </c>
      <c r="H124" s="222">
        <v>1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44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1307</v>
      </c>
      <c r="AT124" s="229" t="s">
        <v>142</v>
      </c>
      <c r="AU124" s="229" t="s">
        <v>87</v>
      </c>
      <c r="AY124" s="17" t="s">
        <v>140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87</v>
      </c>
      <c r="BK124" s="230">
        <f>ROUND(I124*H124,2)</f>
        <v>0</v>
      </c>
      <c r="BL124" s="17" t="s">
        <v>1307</v>
      </c>
      <c r="BM124" s="229" t="s">
        <v>1320</v>
      </c>
    </row>
    <row r="125" s="14" customFormat="1">
      <c r="A125" s="14"/>
      <c r="B125" s="247"/>
      <c r="C125" s="248"/>
      <c r="D125" s="238" t="s">
        <v>151</v>
      </c>
      <c r="E125" s="249" t="s">
        <v>1</v>
      </c>
      <c r="F125" s="250" t="s">
        <v>87</v>
      </c>
      <c r="G125" s="248"/>
      <c r="H125" s="251">
        <v>1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151</v>
      </c>
      <c r="AU125" s="257" t="s">
        <v>87</v>
      </c>
      <c r="AV125" s="14" t="s">
        <v>89</v>
      </c>
      <c r="AW125" s="14" t="s">
        <v>36</v>
      </c>
      <c r="AX125" s="14" t="s">
        <v>87</v>
      </c>
      <c r="AY125" s="257" t="s">
        <v>140</v>
      </c>
    </row>
    <row r="126" s="13" customFormat="1">
      <c r="A126" s="13"/>
      <c r="B126" s="236"/>
      <c r="C126" s="237"/>
      <c r="D126" s="238" t="s">
        <v>151</v>
      </c>
      <c r="E126" s="239" t="s">
        <v>1</v>
      </c>
      <c r="F126" s="240" t="s">
        <v>1321</v>
      </c>
      <c r="G126" s="237"/>
      <c r="H126" s="239" t="s">
        <v>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151</v>
      </c>
      <c r="AU126" s="246" t="s">
        <v>87</v>
      </c>
      <c r="AV126" s="13" t="s">
        <v>87</v>
      </c>
      <c r="AW126" s="13" t="s">
        <v>36</v>
      </c>
      <c r="AX126" s="13" t="s">
        <v>79</v>
      </c>
      <c r="AY126" s="246" t="s">
        <v>140</v>
      </c>
    </row>
    <row r="127" s="13" customFormat="1">
      <c r="A127" s="13"/>
      <c r="B127" s="236"/>
      <c r="C127" s="237"/>
      <c r="D127" s="238" t="s">
        <v>151</v>
      </c>
      <c r="E127" s="239" t="s">
        <v>1</v>
      </c>
      <c r="F127" s="240" t="s">
        <v>1322</v>
      </c>
      <c r="G127" s="237"/>
      <c r="H127" s="239" t="s">
        <v>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151</v>
      </c>
      <c r="AU127" s="246" t="s">
        <v>87</v>
      </c>
      <c r="AV127" s="13" t="s">
        <v>87</v>
      </c>
      <c r="AW127" s="13" t="s">
        <v>36</v>
      </c>
      <c r="AX127" s="13" t="s">
        <v>79</v>
      </c>
      <c r="AY127" s="246" t="s">
        <v>140</v>
      </c>
    </row>
    <row r="128" s="2" customFormat="1" ht="33" customHeight="1">
      <c r="A128" s="38"/>
      <c r="B128" s="39"/>
      <c r="C128" s="218" t="s">
        <v>195</v>
      </c>
      <c r="D128" s="218" t="s">
        <v>142</v>
      </c>
      <c r="E128" s="219" t="s">
        <v>1228</v>
      </c>
      <c r="F128" s="220" t="s">
        <v>1323</v>
      </c>
      <c r="G128" s="221" t="s">
        <v>409</v>
      </c>
      <c r="H128" s="222">
        <v>1</v>
      </c>
      <c r="I128" s="223"/>
      <c r="J128" s="224">
        <f>ROUND(I128*H128,2)</f>
        <v>0</v>
      </c>
      <c r="K128" s="220" t="s">
        <v>1</v>
      </c>
      <c r="L128" s="44"/>
      <c r="M128" s="225" t="s">
        <v>1</v>
      </c>
      <c r="N128" s="226" t="s">
        <v>44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1307</v>
      </c>
      <c r="AT128" s="229" t="s">
        <v>142</v>
      </c>
      <c r="AU128" s="229" t="s">
        <v>87</v>
      </c>
      <c r="AY128" s="17" t="s">
        <v>140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87</v>
      </c>
      <c r="BK128" s="230">
        <f>ROUND(I128*H128,2)</f>
        <v>0</v>
      </c>
      <c r="BL128" s="17" t="s">
        <v>1307</v>
      </c>
      <c r="BM128" s="229" t="s">
        <v>1324</v>
      </c>
    </row>
    <row r="129" s="2" customFormat="1">
      <c r="A129" s="38"/>
      <c r="B129" s="39"/>
      <c r="C129" s="40"/>
      <c r="D129" s="238" t="s">
        <v>1272</v>
      </c>
      <c r="E129" s="40"/>
      <c r="F129" s="283" t="s">
        <v>1325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1272</v>
      </c>
      <c r="AU129" s="17" t="s">
        <v>87</v>
      </c>
    </row>
    <row r="130" s="14" customFormat="1">
      <c r="A130" s="14"/>
      <c r="B130" s="247"/>
      <c r="C130" s="248"/>
      <c r="D130" s="238" t="s">
        <v>151</v>
      </c>
      <c r="E130" s="249" t="s">
        <v>1</v>
      </c>
      <c r="F130" s="250" t="s">
        <v>87</v>
      </c>
      <c r="G130" s="248"/>
      <c r="H130" s="251">
        <v>1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151</v>
      </c>
      <c r="AU130" s="257" t="s">
        <v>87</v>
      </c>
      <c r="AV130" s="14" t="s">
        <v>89</v>
      </c>
      <c r="AW130" s="14" t="s">
        <v>36</v>
      </c>
      <c r="AX130" s="14" t="s">
        <v>87</v>
      </c>
      <c r="AY130" s="257" t="s">
        <v>140</v>
      </c>
    </row>
    <row r="131" s="2" customFormat="1" ht="37.8" customHeight="1">
      <c r="A131" s="38"/>
      <c r="B131" s="39"/>
      <c r="C131" s="218" t="s">
        <v>201</v>
      </c>
      <c r="D131" s="218" t="s">
        <v>142</v>
      </c>
      <c r="E131" s="219" t="s">
        <v>1232</v>
      </c>
      <c r="F131" s="220" t="s">
        <v>1326</v>
      </c>
      <c r="G131" s="221" t="s">
        <v>409</v>
      </c>
      <c r="H131" s="222">
        <v>1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44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1307</v>
      </c>
      <c r="AT131" s="229" t="s">
        <v>142</v>
      </c>
      <c r="AU131" s="229" t="s">
        <v>87</v>
      </c>
      <c r="AY131" s="17" t="s">
        <v>140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87</v>
      </c>
      <c r="BK131" s="230">
        <f>ROUND(I131*H131,2)</f>
        <v>0</v>
      </c>
      <c r="BL131" s="17" t="s">
        <v>1307</v>
      </c>
      <c r="BM131" s="229" t="s">
        <v>1327</v>
      </c>
    </row>
    <row r="132" s="13" customFormat="1">
      <c r="A132" s="13"/>
      <c r="B132" s="236"/>
      <c r="C132" s="237"/>
      <c r="D132" s="238" t="s">
        <v>151</v>
      </c>
      <c r="E132" s="239" t="s">
        <v>1</v>
      </c>
      <c r="F132" s="240" t="s">
        <v>1328</v>
      </c>
      <c r="G132" s="237"/>
      <c r="H132" s="239" t="s">
        <v>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151</v>
      </c>
      <c r="AU132" s="246" t="s">
        <v>87</v>
      </c>
      <c r="AV132" s="13" t="s">
        <v>87</v>
      </c>
      <c r="AW132" s="13" t="s">
        <v>36</v>
      </c>
      <c r="AX132" s="13" t="s">
        <v>79</v>
      </c>
      <c r="AY132" s="246" t="s">
        <v>140</v>
      </c>
    </row>
    <row r="133" s="14" customFormat="1">
      <c r="A133" s="14"/>
      <c r="B133" s="247"/>
      <c r="C133" s="248"/>
      <c r="D133" s="238" t="s">
        <v>151</v>
      </c>
      <c r="E133" s="249" t="s">
        <v>1</v>
      </c>
      <c r="F133" s="250" t="s">
        <v>87</v>
      </c>
      <c r="G133" s="248"/>
      <c r="H133" s="251">
        <v>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151</v>
      </c>
      <c r="AU133" s="257" t="s">
        <v>87</v>
      </c>
      <c r="AV133" s="14" t="s">
        <v>89</v>
      </c>
      <c r="AW133" s="14" t="s">
        <v>36</v>
      </c>
      <c r="AX133" s="14" t="s">
        <v>87</v>
      </c>
      <c r="AY133" s="257" t="s">
        <v>140</v>
      </c>
    </row>
    <row r="134" s="2" customFormat="1" ht="49.05" customHeight="1">
      <c r="A134" s="38"/>
      <c r="B134" s="39"/>
      <c r="C134" s="218" t="s">
        <v>208</v>
      </c>
      <c r="D134" s="218" t="s">
        <v>142</v>
      </c>
      <c r="E134" s="219" t="s">
        <v>1329</v>
      </c>
      <c r="F134" s="220" t="s">
        <v>1330</v>
      </c>
      <c r="G134" s="221" t="s">
        <v>409</v>
      </c>
      <c r="H134" s="222">
        <v>1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44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1307</v>
      </c>
      <c r="AT134" s="229" t="s">
        <v>142</v>
      </c>
      <c r="AU134" s="229" t="s">
        <v>87</v>
      </c>
      <c r="AY134" s="17" t="s">
        <v>140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87</v>
      </c>
      <c r="BK134" s="230">
        <f>ROUND(I134*H134,2)</f>
        <v>0</v>
      </c>
      <c r="BL134" s="17" t="s">
        <v>1307</v>
      </c>
      <c r="BM134" s="229" t="s">
        <v>1331</v>
      </c>
    </row>
    <row r="135" s="14" customFormat="1">
      <c r="A135" s="14"/>
      <c r="B135" s="247"/>
      <c r="C135" s="248"/>
      <c r="D135" s="238" t="s">
        <v>151</v>
      </c>
      <c r="E135" s="249" t="s">
        <v>1</v>
      </c>
      <c r="F135" s="250" t="s">
        <v>87</v>
      </c>
      <c r="G135" s="248"/>
      <c r="H135" s="251">
        <v>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151</v>
      </c>
      <c r="AU135" s="257" t="s">
        <v>87</v>
      </c>
      <c r="AV135" s="14" t="s">
        <v>89</v>
      </c>
      <c r="AW135" s="14" t="s">
        <v>36</v>
      </c>
      <c r="AX135" s="14" t="s">
        <v>87</v>
      </c>
      <c r="AY135" s="257" t="s">
        <v>140</v>
      </c>
    </row>
    <row r="136" s="2" customFormat="1" ht="49.05" customHeight="1">
      <c r="A136" s="38"/>
      <c r="B136" s="39"/>
      <c r="C136" s="218" t="s">
        <v>214</v>
      </c>
      <c r="D136" s="218" t="s">
        <v>142</v>
      </c>
      <c r="E136" s="219" t="s">
        <v>1332</v>
      </c>
      <c r="F136" s="220" t="s">
        <v>1333</v>
      </c>
      <c r="G136" s="221" t="s">
        <v>409</v>
      </c>
      <c r="H136" s="222">
        <v>1</v>
      </c>
      <c r="I136" s="223"/>
      <c r="J136" s="224">
        <f>ROUND(I136*H136,2)</f>
        <v>0</v>
      </c>
      <c r="K136" s="220" t="s">
        <v>1</v>
      </c>
      <c r="L136" s="44"/>
      <c r="M136" s="225" t="s">
        <v>1</v>
      </c>
      <c r="N136" s="226" t="s">
        <v>44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1307</v>
      </c>
      <c r="AT136" s="229" t="s">
        <v>142</v>
      </c>
      <c r="AU136" s="229" t="s">
        <v>87</v>
      </c>
      <c r="AY136" s="17" t="s">
        <v>140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87</v>
      </c>
      <c r="BK136" s="230">
        <f>ROUND(I136*H136,2)</f>
        <v>0</v>
      </c>
      <c r="BL136" s="17" t="s">
        <v>1307</v>
      </c>
      <c r="BM136" s="229" t="s">
        <v>1334</v>
      </c>
    </row>
    <row r="137" s="2" customFormat="1" ht="55.5" customHeight="1">
      <c r="A137" s="38"/>
      <c r="B137" s="39"/>
      <c r="C137" s="218" t="s">
        <v>222</v>
      </c>
      <c r="D137" s="218" t="s">
        <v>142</v>
      </c>
      <c r="E137" s="219" t="s">
        <v>1236</v>
      </c>
      <c r="F137" s="220" t="s">
        <v>1335</v>
      </c>
      <c r="G137" s="221" t="s">
        <v>409</v>
      </c>
      <c r="H137" s="222">
        <v>1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44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1307</v>
      </c>
      <c r="AT137" s="229" t="s">
        <v>142</v>
      </c>
      <c r="AU137" s="229" t="s">
        <v>87</v>
      </c>
      <c r="AY137" s="17" t="s">
        <v>140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87</v>
      </c>
      <c r="BK137" s="230">
        <f>ROUND(I137*H137,2)</f>
        <v>0</v>
      </c>
      <c r="BL137" s="17" t="s">
        <v>1307</v>
      </c>
      <c r="BM137" s="229" t="s">
        <v>1336</v>
      </c>
    </row>
    <row r="138" s="2" customFormat="1" ht="24.15" customHeight="1">
      <c r="A138" s="38"/>
      <c r="B138" s="39"/>
      <c r="C138" s="218" t="s">
        <v>232</v>
      </c>
      <c r="D138" s="218" t="s">
        <v>142</v>
      </c>
      <c r="E138" s="219" t="s">
        <v>1244</v>
      </c>
      <c r="F138" s="220" t="s">
        <v>1337</v>
      </c>
      <c r="G138" s="221" t="s">
        <v>409</v>
      </c>
      <c r="H138" s="222">
        <v>1</v>
      </c>
      <c r="I138" s="223"/>
      <c r="J138" s="224">
        <f>ROUND(I138*H138,2)</f>
        <v>0</v>
      </c>
      <c r="K138" s="220" t="s">
        <v>1</v>
      </c>
      <c r="L138" s="44"/>
      <c r="M138" s="284" t="s">
        <v>1</v>
      </c>
      <c r="N138" s="285" t="s">
        <v>44</v>
      </c>
      <c r="O138" s="281"/>
      <c r="P138" s="286">
        <f>O138*H138</f>
        <v>0</v>
      </c>
      <c r="Q138" s="286">
        <v>0</v>
      </c>
      <c r="R138" s="286">
        <f>Q138*H138</f>
        <v>0</v>
      </c>
      <c r="S138" s="286">
        <v>0</v>
      </c>
      <c r="T138" s="28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1307</v>
      </c>
      <c r="AT138" s="229" t="s">
        <v>142</v>
      </c>
      <c r="AU138" s="229" t="s">
        <v>87</v>
      </c>
      <c r="AY138" s="17" t="s">
        <v>140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87</v>
      </c>
      <c r="BK138" s="230">
        <f>ROUND(I138*H138,2)</f>
        <v>0</v>
      </c>
      <c r="BL138" s="17" t="s">
        <v>1307</v>
      </c>
      <c r="BM138" s="229" t="s">
        <v>1338</v>
      </c>
    </row>
    <row r="139" s="2" customFormat="1" ht="6.96" customHeight="1">
      <c r="A139" s="38"/>
      <c r="B139" s="66"/>
      <c r="C139" s="67"/>
      <c r="D139" s="67"/>
      <c r="E139" s="67"/>
      <c r="F139" s="67"/>
      <c r="G139" s="67"/>
      <c r="H139" s="67"/>
      <c r="I139" s="67"/>
      <c r="J139" s="67"/>
      <c r="K139" s="67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NWj6ynmXph9OaUh7r9pmxWVVUeS2d8TnX+8ELGQ9hZUlDLZCJvX65zpQQ32Lf40gQho6T6NyV8PsKupAFtGaAw==" hashValue="paCdGXbUppPZb5qeYTc544SIl8hTnPXy2QHSmJK1vvI+Ty/tLKqmrJfABgbylXvb5GygD8n1nGUvQChm+iXEkg==" algorithmName="SHA-512" password="CC35"/>
  <autoFilter ref="C116:K13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zdenek</dc:creator>
  <cp:lastModifiedBy>zdenek</cp:lastModifiedBy>
  <dcterms:created xsi:type="dcterms:W3CDTF">2023-10-25T11:20:46Z</dcterms:created>
  <dcterms:modified xsi:type="dcterms:W3CDTF">2023-10-25T11:20:55Z</dcterms:modified>
</cp:coreProperties>
</file>