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Data\Dotace\Dokumentace_Akce_PLa\119240001_Orlice, Hradec Králové, Slezská plovárna, odstranění ekologické zátěže, ř.km 2,700 - 2,800\C_Podklady TDS\VZ_projekt\Vykaz_vymer_k_naceneni\"/>
    </mc:Choice>
  </mc:AlternateContent>
  <workbookProtection workbookPassword="C565" lockStructure="1"/>
  <bookViews>
    <workbookView xWindow="32760" yWindow="495" windowWidth="28800" windowHeight="16080"/>
  </bookViews>
  <sheets>
    <sheet name="položkový rozpočet" sheetId="1" r:id="rId1"/>
  </sheets>
  <definedNames>
    <definedName name="_xlnm.Print_Area" localSheetId="0">'položkový rozpočet'!$A$2:$E$84</definedName>
  </definedNames>
  <calcPr calcId="162913" iterate="1"/>
</workbook>
</file>

<file path=xl/calcChain.xml><?xml version="1.0" encoding="utf-8"?>
<calcChain xmlns="http://schemas.openxmlformats.org/spreadsheetml/2006/main">
  <c r="E76" i="1" l="1"/>
  <c r="E75" i="1"/>
  <c r="E74" i="1"/>
  <c r="E71" i="1"/>
  <c r="E72" i="1" s="1"/>
  <c r="E70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46" i="1"/>
  <c r="E33" i="1"/>
  <c r="E34" i="1"/>
  <c r="E35" i="1"/>
  <c r="E36" i="1"/>
  <c r="E37" i="1"/>
  <c r="E38" i="1"/>
  <c r="E39" i="1"/>
  <c r="E40" i="1"/>
  <c r="E41" i="1"/>
  <c r="E42" i="1"/>
  <c r="E43" i="1"/>
  <c r="E32" i="1"/>
  <c r="E22" i="1"/>
  <c r="E23" i="1"/>
  <c r="E24" i="1"/>
  <c r="E25" i="1"/>
  <c r="E26" i="1"/>
  <c r="E27" i="1"/>
  <c r="E28" i="1"/>
  <c r="E29" i="1"/>
  <c r="E21" i="1"/>
  <c r="E16" i="1"/>
  <c r="E17" i="1"/>
  <c r="E18" i="1"/>
  <c r="E15" i="1"/>
  <c r="E10" i="1"/>
  <c r="E11" i="1"/>
  <c r="E12" i="1"/>
  <c r="E9" i="1"/>
  <c r="E44" i="1" l="1"/>
  <c r="E77" i="1"/>
  <c r="E80" i="1" s="1"/>
  <c r="E68" i="1"/>
  <c r="E30" i="1"/>
  <c r="E19" i="1"/>
  <c r="E13" i="1"/>
  <c r="E78" i="1" s="1"/>
  <c r="E79" i="1" l="1"/>
  <c r="E81" i="1"/>
  <c r="E82" i="1" s="1"/>
  <c r="E83" i="1" s="1"/>
</calcChain>
</file>

<file path=xl/sharedStrings.xml><?xml version="1.0" encoding="utf-8"?>
<sst xmlns="http://schemas.openxmlformats.org/spreadsheetml/2006/main" count="148" uniqueCount="94">
  <si>
    <t>Celkem Kč bez DPH</t>
  </si>
  <si>
    <t>Doprava osob a vzorků</t>
  </si>
  <si>
    <t>ks</t>
  </si>
  <si>
    <t>(Kč bez DPH)</t>
  </si>
  <si>
    <t>jednotek</t>
  </si>
  <si>
    <t>cena za položku</t>
  </si>
  <si>
    <t xml:space="preserve">jedn. cena </t>
  </si>
  <si>
    <t>počet</t>
  </si>
  <si>
    <t>Popis</t>
  </si>
  <si>
    <t>DPH 21%</t>
  </si>
  <si>
    <t>Celkem Kč s  DPH 21%</t>
  </si>
  <si>
    <t>jednotka</t>
  </si>
  <si>
    <t>Přípravné práce</t>
  </si>
  <si>
    <t>Přípravné práce - celkem Kč bez DPH</t>
  </si>
  <si>
    <t>soubor</t>
  </si>
  <si>
    <t>Rešerše podkladů a rekognoskace lokality (včetně dopravy)</t>
  </si>
  <si>
    <t xml:space="preserve">Doplnění databáze SEKM </t>
  </si>
  <si>
    <t>m</t>
  </si>
  <si>
    <t>Laboratorní analýza (matrice: voda) - PAU 12</t>
  </si>
  <si>
    <t>Zajištění vstupu a vjezdu na pozemky, ohlašovací povinnosti</t>
  </si>
  <si>
    <t>Geofyzikální průzkum</t>
  </si>
  <si>
    <t>Terénní geofyzikální měření</t>
  </si>
  <si>
    <t>Zpracování dat z terénního měření</t>
  </si>
  <si>
    <t>Doprava osobní</t>
  </si>
  <si>
    <t>Geofyzikální průzkum - celkem Kč bez DPH</t>
  </si>
  <si>
    <t>Dokumentace vrtných prací</t>
  </si>
  <si>
    <t>Doprava vrtné soupravy</t>
  </si>
  <si>
    <t>t</t>
  </si>
  <si>
    <t>Vrtné práce</t>
  </si>
  <si>
    <t>Vrtné práce  - celkem Kč bez DPH</t>
  </si>
  <si>
    <t>Vzorkařské a terénní práce</t>
  </si>
  <si>
    <t>Vzorkařské a terénní práce - celkem Kč bez DPH</t>
  </si>
  <si>
    <t>Laboratorní analýzy</t>
  </si>
  <si>
    <t>Laboratorní analýzy - celkem Kč bez DPH</t>
  </si>
  <si>
    <t>Vyhodnocení doprůzkumu a zpracování ÚAAR</t>
  </si>
  <si>
    <t>Vyhodnocení doprůzkumu a zpracování ÚAAR - celkem Kč bez DPH</t>
  </si>
  <si>
    <t>Laboratorní analýza (matrice: zemina) - PAU 12 v sušině</t>
  </si>
  <si>
    <t>Laboratorní analýza (matrice: zemina) - PAU 12 ve výluhu</t>
  </si>
  <si>
    <t>Laboratorní analýza (matrice: zemina) - tab. 5.1. Vyhl. 273/2021 Sb.</t>
  </si>
  <si>
    <t>Laboratorní analýza (matrice: zemina) - tab. 5.3. Vyhl. 273/2021 Sb.</t>
  </si>
  <si>
    <t>Laboratorní analýza (matrice: zemina) - tab. 5.2. Vyhl. 273/2021 Sb.</t>
  </si>
  <si>
    <t>Laboratorní analýza (matrice: zemina) - TOC v sušině</t>
  </si>
  <si>
    <t>Zpracování realizačního projektu AR</t>
  </si>
  <si>
    <t>Ověření průběhu inženýrských sítí</t>
  </si>
  <si>
    <t>Vyhodnocení geofyzikálního průzkumu, zpráva</t>
  </si>
  <si>
    <t>Strojní nevystrojené sondy (4 ks do 6 m, 2 ks do 4 m)</t>
  </si>
  <si>
    <t>Vytyčení vrtných prací vč. vytyčení průběhu podzemních inženýrských sítí</t>
  </si>
  <si>
    <t>Geologický a hydrogeologický sled, řízení vrtných prací</t>
  </si>
  <si>
    <t>Vyhodnocení vrtných prací</t>
  </si>
  <si>
    <t>Likvidace vrtných jader</t>
  </si>
  <si>
    <t xml:space="preserve">Odběr vzorku zeminy na analýzy dle Vyhl. 273/2021 </t>
  </si>
  <si>
    <t>Odběr vzorků povrchové vody (Orlice)</t>
  </si>
  <si>
    <t>Odběr vzorku sedimentu (Orlice)</t>
  </si>
  <si>
    <r>
      <t>Terénní měření při odběru - podzemní voda (pH, teplota, vodivost, redox, rozp. O</t>
    </r>
    <r>
      <rPr>
        <vertAlign val="sub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>)</t>
    </r>
  </si>
  <si>
    <r>
      <t>Terénní měření při odběru - povrchová voda (pH, teplota, vodivost, redox, rozp. O</t>
    </r>
    <r>
      <rPr>
        <vertAlign val="sub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>)</t>
    </r>
  </si>
  <si>
    <t xml:space="preserve">Sled a řízení vzorkařských a terénnéch prací </t>
  </si>
  <si>
    <t>Dokumentace a vyhodnocení vzorkařských a terénních prací</t>
  </si>
  <si>
    <t>Geodetické zaměření HG vrtů a studny, odběrových míst sedimentů a povrchové vody</t>
  </si>
  <si>
    <t>Plošné zaměření významných bodů skládky a okolí</t>
  </si>
  <si>
    <t>Odlov a analýzy tkání ryb</t>
  </si>
  <si>
    <t>Odlov a analýzy tkání ryb - celkem Kč bez DPH</t>
  </si>
  <si>
    <t>Odlov ryb</t>
  </si>
  <si>
    <t>Analýza PCB (kongenery 28, 52, 101, 118, 138, 153, 180, 194) ve tkáních ryb</t>
  </si>
  <si>
    <t>Laboratorní analýza (matrice: zemina) - kovy (Hg, Cd, Pb, Zn) v sušině</t>
  </si>
  <si>
    <t>Laboratorní analýza (matrice: zemina) - PCB (kongenery 28, 52, 101, 118, 138, 153, 180, 194) v sušině</t>
  </si>
  <si>
    <r>
      <t>Laboratorní analýza (matrice: zemina) uhlovodíky C</t>
    </r>
    <r>
      <rPr>
        <vertAlign val="subscript"/>
        <sz val="8"/>
        <rFont val="Arial"/>
        <family val="2"/>
        <charset val="238"/>
      </rPr>
      <t>10</t>
    </r>
    <r>
      <rPr>
        <sz val="8"/>
        <rFont val="Arial"/>
        <family val="2"/>
        <charset val="238"/>
      </rPr>
      <t>-C</t>
    </r>
    <r>
      <rPr>
        <vertAlign val="subscript"/>
        <sz val="8"/>
        <rFont val="Arial"/>
        <family val="2"/>
        <charset val="238"/>
      </rPr>
      <t>40</t>
    </r>
    <r>
      <rPr>
        <sz val="8"/>
        <rFont val="Arial"/>
        <family val="2"/>
        <charset val="238"/>
      </rPr>
      <t xml:space="preserve"> ve výluhu</t>
    </r>
  </si>
  <si>
    <t>Laboratorní analýza (matrice: zemina) - PCB (kongenery 28, 52, 101, 118, 138, 153, 180, 194) ve výluhu</t>
  </si>
  <si>
    <t>Laboratorní analýza (matrice: zemina) - kovy (Hg, Cd, Pb, Zn) ve výluhu</t>
  </si>
  <si>
    <t>Laboratorní analýza (matrice: sediment) - PAU 12 v sušině</t>
  </si>
  <si>
    <t>Laboratorní analýza (matrice: sediment) - PCB (kongenery 28, 52, 101, 118, 138, 153, 180, 194) v sušině</t>
  </si>
  <si>
    <t>Laboratorní analýza (matrice: sediment) - kovy (Hg, Cd, Pb, Zn) v sušině</t>
  </si>
  <si>
    <r>
      <t>Laboratorní analýza (matrice: sediment) - uhlovodíky C</t>
    </r>
    <r>
      <rPr>
        <vertAlign val="subscript"/>
        <sz val="8"/>
        <rFont val="Arial"/>
        <family val="2"/>
        <charset val="238"/>
      </rPr>
      <t>10</t>
    </r>
    <r>
      <rPr>
        <sz val="8"/>
        <rFont val="Arial"/>
        <family val="2"/>
        <charset val="238"/>
      </rPr>
      <t>-C</t>
    </r>
    <r>
      <rPr>
        <vertAlign val="subscript"/>
        <sz val="8"/>
        <rFont val="Arial"/>
        <family val="2"/>
        <charset val="238"/>
      </rPr>
      <t>40</t>
    </r>
    <r>
      <rPr>
        <sz val="8"/>
        <rFont val="Arial"/>
        <family val="2"/>
        <charset val="238"/>
      </rPr>
      <t xml:space="preserve"> v sušině</t>
    </r>
  </si>
  <si>
    <r>
      <t>Laboratorní analýza (matrice: voda) - uhlovodíky C</t>
    </r>
    <r>
      <rPr>
        <vertAlign val="subscript"/>
        <sz val="8"/>
        <rFont val="Arial"/>
        <family val="2"/>
        <charset val="238"/>
      </rPr>
      <t>10</t>
    </r>
    <r>
      <rPr>
        <sz val="8"/>
        <rFont val="Arial"/>
        <family val="2"/>
        <charset val="238"/>
      </rPr>
      <t>-C</t>
    </r>
    <r>
      <rPr>
        <vertAlign val="subscript"/>
        <sz val="8"/>
        <rFont val="Arial"/>
        <family val="2"/>
        <charset val="238"/>
      </rPr>
      <t>40</t>
    </r>
    <r>
      <rPr>
        <sz val="8"/>
        <rFont val="Arial"/>
        <family val="2"/>
        <charset val="238"/>
      </rPr>
      <t xml:space="preserve"> </t>
    </r>
  </si>
  <si>
    <r>
      <t>Laboratorní analýza (matrice: zemina) - uhlovodíky C</t>
    </r>
    <r>
      <rPr>
        <vertAlign val="subscript"/>
        <sz val="8"/>
        <rFont val="Arial"/>
        <family val="2"/>
        <charset val="238"/>
      </rPr>
      <t>10</t>
    </r>
    <r>
      <rPr>
        <sz val="8"/>
        <rFont val="Arial"/>
        <family val="2"/>
        <charset val="238"/>
      </rPr>
      <t>-C</t>
    </r>
    <r>
      <rPr>
        <vertAlign val="subscript"/>
        <sz val="8"/>
        <rFont val="Arial"/>
        <family val="2"/>
        <charset val="238"/>
      </rPr>
      <t>40</t>
    </r>
    <r>
      <rPr>
        <sz val="8"/>
        <rFont val="Arial"/>
        <family val="2"/>
        <charset val="238"/>
      </rPr>
      <t xml:space="preserve"> v sušině</t>
    </r>
  </si>
  <si>
    <t>Laboratorní analýza (matrice: zemina) - ztráta žíháním</t>
  </si>
  <si>
    <t>Laboratorní analýza (matrice: zemina) - tab. 10.1. Vyhl. 273/2021 Sb.</t>
  </si>
  <si>
    <t>Zpracování závěrečné zprávy analýzy rizik</t>
  </si>
  <si>
    <t>Komplexní vyhodnocení průzkumných prací</t>
  </si>
  <si>
    <t>Laboratorní analýza (matrice: voda) - PCB (kongenery 28, 52, 101, 118, 138, 153, 180, 194)</t>
  </si>
  <si>
    <t>Laboratorní analýza (matrice: voda) - kovy (Hg, Cd, Pb, Zn)</t>
  </si>
  <si>
    <t>Analýza rizik bývalé skládky elektromateriálu na lokalitě Slezské plovárny v Hradci Králové</t>
  </si>
  <si>
    <t>Projekt realizace průzkumných prací a analýzy rizik  jako podklad pro žádost do OPŽP</t>
  </si>
  <si>
    <t>HG vrty  (výstroj PVC 125 mm, 3 ks hloubka 12 m, včetně zhlaví)</t>
  </si>
  <si>
    <t>Odběr vzorku podzemní vody z HG vrtů  a vrtané studny (dynamický)</t>
  </si>
  <si>
    <t>Odběr vzorku zeminy - zonální ze strojně vrtané sondy, jádra HG vrtu</t>
  </si>
  <si>
    <t>Příloha_výkaz výměr</t>
  </si>
  <si>
    <t>ETAPY</t>
  </si>
  <si>
    <t>ETAPA A</t>
  </si>
  <si>
    <t>ETAPA B</t>
  </si>
  <si>
    <t>ETAPA C</t>
  </si>
  <si>
    <t>Orlice, Hradec Králové, Slezská plovárna, odstranění ekologické zátěže, ř.km 2,700 - 2,800</t>
  </si>
  <si>
    <t>Celkem za etapu A v Kč bez DPH</t>
  </si>
  <si>
    <t>Celkem za etapu B v Kč bez DPH</t>
  </si>
  <si>
    <t>Celkem za etapu C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</si>
</sst>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17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b/>
      <sz val="8"/>
      <color indexed="9"/>
      <name val="Arial CE"/>
      <family val="2"/>
      <charset val="238"/>
    </font>
    <font>
      <b/>
      <sz val="8"/>
      <name val="Arial CE"/>
      <family val="2"/>
      <charset val="238"/>
    </font>
    <font>
      <b/>
      <sz val="8"/>
      <name val="Arial"/>
      <family val="2"/>
      <charset val="238"/>
    </font>
    <font>
      <sz val="8"/>
      <name val="Arial CE"/>
      <family val="2"/>
      <charset val="238"/>
    </font>
    <font>
      <sz val="8"/>
      <name val="Arial CE"/>
      <charset val="238"/>
    </font>
    <font>
      <b/>
      <sz val="8"/>
      <name val="Arial CE"/>
      <charset val="238"/>
    </font>
    <font>
      <b/>
      <sz val="10"/>
      <name val="Arial"/>
      <family val="2"/>
      <charset val="238"/>
    </font>
    <font>
      <vertAlign val="subscript"/>
      <sz val="8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12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2"/>
      <name val="Arial"/>
      <family val="2"/>
      <charset val="238"/>
    </font>
    <font>
      <sz val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95">
    <xf numFmtId="0" fontId="0" fillId="0" borderId="0" xfId="0"/>
    <xf numFmtId="0" fontId="2" fillId="0" borderId="0" xfId="0" applyFont="1"/>
    <xf numFmtId="0" fontId="6" fillId="0" borderId="0" xfId="0" applyFont="1"/>
    <xf numFmtId="0" fontId="5" fillId="2" borderId="1" xfId="2" applyFont="1" applyFill="1" applyBorder="1" applyAlignment="1">
      <alignment horizontal="center"/>
    </xf>
    <xf numFmtId="0" fontId="5" fillId="2" borderId="2" xfId="2" applyFont="1" applyFill="1" applyBorder="1" applyAlignment="1">
      <alignment horizontal="center"/>
    </xf>
    <xf numFmtId="0" fontId="5" fillId="2" borderId="3" xfId="2" applyFont="1" applyFill="1" applyBorder="1" applyAlignment="1">
      <alignment horizontal="center"/>
    </xf>
    <xf numFmtId="0" fontId="5" fillId="2" borderId="4" xfId="2" applyFont="1" applyFill="1" applyBorder="1" applyAlignment="1">
      <alignment horizontal="center"/>
    </xf>
    <xf numFmtId="0" fontId="2" fillId="4" borderId="5" xfId="0" applyFont="1" applyFill="1" applyBorder="1" applyAlignment="1">
      <alignment vertical="center"/>
    </xf>
    <xf numFmtId="0" fontId="8" fillId="4" borderId="6" xfId="2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6" xfId="0" applyNumberFormat="1" applyFont="1" applyFill="1" applyBorder="1" applyAlignment="1">
      <alignment horizontal="center" vertical="center"/>
    </xf>
    <xf numFmtId="164" fontId="0" fillId="0" borderId="0" xfId="0" applyNumberFormat="1"/>
    <xf numFmtId="0" fontId="8" fillId="4" borderId="5" xfId="2" applyFont="1" applyFill="1" applyBorder="1" applyAlignment="1">
      <alignment vertical="center"/>
    </xf>
    <xf numFmtId="0" fontId="2" fillId="4" borderId="5" xfId="0" applyFont="1" applyFill="1" applyBorder="1" applyAlignment="1">
      <alignment vertical="center" wrapText="1"/>
    </xf>
    <xf numFmtId="0" fontId="7" fillId="4" borderId="5" xfId="2" applyFont="1" applyFill="1" applyBorder="1" applyAlignment="1">
      <alignment vertical="center"/>
    </xf>
    <xf numFmtId="0" fontId="7" fillId="4" borderId="6" xfId="2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7" fillId="0" borderId="5" xfId="2" applyFont="1" applyFill="1" applyBorder="1" applyAlignment="1">
      <alignment vertical="center"/>
    </xf>
    <xf numFmtId="0" fontId="2" fillId="0" borderId="5" xfId="0" applyFont="1" applyFill="1" applyBorder="1"/>
    <xf numFmtId="0" fontId="2" fillId="0" borderId="6" xfId="0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0" fontId="12" fillId="0" borderId="20" xfId="0" applyFont="1" applyBorder="1" applyAlignment="1">
      <alignment vertical="center" wrapText="1"/>
    </xf>
    <xf numFmtId="0" fontId="12" fillId="0" borderId="20" xfId="0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8" fillId="0" borderId="6" xfId="2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2" fillId="0" borderId="6" xfId="0" applyNumberFormat="1" applyFont="1" applyFill="1" applyBorder="1" applyAlignment="1">
      <alignment horizontal="center" vertical="center"/>
    </xf>
    <xf numFmtId="0" fontId="13" fillId="0" borderId="0" xfId="0" applyFont="1"/>
    <xf numFmtId="0" fontId="2" fillId="0" borderId="6" xfId="0" applyFont="1" applyFill="1" applyBorder="1" applyAlignment="1" applyProtection="1">
      <alignment horizontal="center" vertical="center"/>
      <protection locked="0"/>
    </xf>
    <xf numFmtId="0" fontId="2" fillId="0" borderId="6" xfId="0" applyFont="1" applyFill="1" applyBorder="1" applyAlignment="1" applyProtection="1">
      <alignment horizontal="center"/>
      <protection locked="0"/>
    </xf>
    <xf numFmtId="0" fontId="2" fillId="0" borderId="6" xfId="0" applyFont="1" applyFill="1" applyBorder="1" applyAlignment="1" applyProtection="1">
      <alignment horizontal="center" vertical="center"/>
    </xf>
    <xf numFmtId="0" fontId="5" fillId="3" borderId="5" xfId="2" applyFont="1" applyFill="1" applyBorder="1" applyAlignment="1">
      <alignment vertical="center"/>
    </xf>
    <xf numFmtId="0" fontId="3" fillId="3" borderId="6" xfId="2" applyFill="1" applyBorder="1" applyAlignment="1">
      <alignment vertical="center"/>
    </xf>
    <xf numFmtId="0" fontId="5" fillId="5" borderId="10" xfId="2" applyFont="1" applyFill="1" applyBorder="1" applyAlignment="1">
      <alignment vertical="center"/>
    </xf>
    <xf numFmtId="0" fontId="10" fillId="5" borderId="11" xfId="0" applyFont="1" applyFill="1" applyBorder="1" applyAlignment="1">
      <alignment vertical="center"/>
    </xf>
    <xf numFmtId="0" fontId="10" fillId="5" borderId="12" xfId="0" applyFont="1" applyFill="1" applyBorder="1" applyAlignment="1">
      <alignment vertical="center"/>
    </xf>
    <xf numFmtId="0" fontId="5" fillId="2" borderId="16" xfId="2" applyFont="1" applyFill="1" applyBorder="1" applyAlignment="1">
      <alignment vertical="center"/>
    </xf>
    <xf numFmtId="0" fontId="0" fillId="2" borderId="17" xfId="0" applyFill="1" applyBorder="1" applyAlignment="1">
      <alignment vertical="center"/>
    </xf>
    <xf numFmtId="0" fontId="5" fillId="3" borderId="18" xfId="2" applyFont="1" applyFill="1" applyBorder="1" applyAlignment="1">
      <alignment vertical="center"/>
    </xf>
    <xf numFmtId="0" fontId="3" fillId="3" borderId="19" xfId="2" applyFill="1" applyBorder="1" applyAlignment="1">
      <alignment vertical="center"/>
    </xf>
    <xf numFmtId="0" fontId="5" fillId="5" borderId="5" xfId="2" applyFont="1" applyFill="1" applyBorder="1" applyAlignment="1">
      <alignment vertical="center"/>
    </xf>
    <xf numFmtId="0" fontId="3" fillId="5" borderId="6" xfId="2" applyFill="1" applyBorder="1" applyAlignment="1">
      <alignment vertical="center"/>
    </xf>
    <xf numFmtId="0" fontId="4" fillId="6" borderId="10" xfId="2" applyFont="1" applyFill="1" applyBorder="1" applyAlignment="1">
      <alignment vertical="center"/>
    </xf>
    <xf numFmtId="0" fontId="0" fillId="6" borderId="11" xfId="0" applyFill="1" applyBorder="1" applyAlignment="1">
      <alignment vertical="center"/>
    </xf>
    <xf numFmtId="0" fontId="0" fillId="6" borderId="12" xfId="0" applyFill="1" applyBorder="1" applyAlignment="1">
      <alignment vertical="center"/>
    </xf>
    <xf numFmtId="0" fontId="4" fillId="6" borderId="13" xfId="2" applyFont="1" applyFill="1" applyBorder="1" applyAlignment="1">
      <alignment vertical="center"/>
    </xf>
    <xf numFmtId="0" fontId="0" fillId="6" borderId="14" xfId="0" applyFill="1" applyBorder="1" applyAlignment="1">
      <alignment vertical="center"/>
    </xf>
    <xf numFmtId="0" fontId="0" fillId="6" borderId="15" xfId="0" applyFill="1" applyBorder="1" applyAlignment="1">
      <alignment vertical="center"/>
    </xf>
    <xf numFmtId="0" fontId="5" fillId="2" borderId="21" xfId="2" applyFont="1" applyFill="1" applyBorder="1" applyAlignment="1">
      <alignment horizontal="center" vertical="center"/>
    </xf>
    <xf numFmtId="0" fontId="5" fillId="2" borderId="22" xfId="2" applyFont="1" applyFill="1" applyBorder="1" applyAlignment="1">
      <alignment horizontal="center" vertical="center"/>
    </xf>
    <xf numFmtId="164" fontId="5" fillId="3" borderId="25" xfId="2" applyNumberFormat="1" applyFont="1" applyFill="1" applyBorder="1" applyAlignment="1">
      <alignment horizontal="right" vertical="center"/>
    </xf>
    <xf numFmtId="164" fontId="9" fillId="0" borderId="26" xfId="2" applyNumberFormat="1" applyFont="1" applyFill="1" applyBorder="1" applyAlignment="1">
      <alignment horizontal="center" vertical="center" textRotation="90"/>
    </xf>
    <xf numFmtId="164" fontId="9" fillId="0" borderId="27" xfId="2" applyNumberFormat="1" applyFont="1" applyFill="1" applyBorder="1" applyAlignment="1">
      <alignment horizontal="center" vertical="center" textRotation="90"/>
    </xf>
    <xf numFmtId="164" fontId="9" fillId="0" borderId="28" xfId="2" applyNumberFormat="1" applyFont="1" applyFill="1" applyBorder="1" applyAlignment="1">
      <alignment horizontal="center" vertical="center" textRotation="90"/>
    </xf>
    <xf numFmtId="164" fontId="5" fillId="3" borderId="19" xfId="2" applyNumberFormat="1" applyFont="1" applyFill="1" applyBorder="1" applyAlignment="1" applyProtection="1">
      <alignment horizontal="right" vertical="center"/>
    </xf>
    <xf numFmtId="0" fontId="9" fillId="3" borderId="30" xfId="2" applyFont="1" applyFill="1" applyBorder="1" applyAlignment="1">
      <alignment vertical="center"/>
    </xf>
    <xf numFmtId="0" fontId="0" fillId="3" borderId="31" xfId="0" applyFill="1" applyBorder="1" applyAlignment="1">
      <alignment vertical="center"/>
    </xf>
    <xf numFmtId="0" fontId="0" fillId="3" borderId="32" xfId="0" applyFill="1" applyBorder="1" applyAlignment="1">
      <alignment vertical="center"/>
    </xf>
    <xf numFmtId="0" fontId="5" fillId="5" borderId="33" xfId="2" applyFont="1" applyFill="1" applyBorder="1" applyAlignment="1">
      <alignment vertical="center"/>
    </xf>
    <xf numFmtId="0" fontId="3" fillId="5" borderId="3" xfId="2" applyFill="1" applyBorder="1" applyAlignment="1">
      <alignment vertical="center"/>
    </xf>
    <xf numFmtId="0" fontId="6" fillId="3" borderId="30" xfId="0" applyFont="1" applyFill="1" applyBorder="1" applyAlignment="1">
      <alignment vertical="center"/>
    </xf>
    <xf numFmtId="0" fontId="10" fillId="3" borderId="31" xfId="0" applyFont="1" applyFill="1" applyBorder="1" applyAlignment="1">
      <alignment vertical="center"/>
    </xf>
    <xf numFmtId="0" fontId="10" fillId="3" borderId="32" xfId="0" applyFont="1" applyFill="1" applyBorder="1" applyAlignment="1">
      <alignment vertical="center"/>
    </xf>
    <xf numFmtId="0" fontId="5" fillId="5" borderId="13" xfId="2" applyFont="1" applyFill="1" applyBorder="1" applyAlignment="1">
      <alignment vertical="center"/>
    </xf>
    <xf numFmtId="0" fontId="10" fillId="5" borderId="14" xfId="0" applyFont="1" applyFill="1" applyBorder="1" applyAlignment="1">
      <alignment vertical="center"/>
    </xf>
    <xf numFmtId="0" fontId="10" fillId="5" borderId="15" xfId="0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10" fillId="0" borderId="31" xfId="0" applyFont="1" applyFill="1" applyBorder="1" applyAlignment="1">
      <alignment vertical="center"/>
    </xf>
    <xf numFmtId="0" fontId="10" fillId="0" borderId="32" xfId="0" applyFont="1" applyFill="1" applyBorder="1" applyAlignment="1">
      <alignment vertical="center"/>
    </xf>
    <xf numFmtId="164" fontId="9" fillId="0" borderId="0" xfId="2" applyNumberFormat="1" applyFont="1" applyFill="1" applyBorder="1" applyAlignment="1">
      <alignment horizontal="right" vertical="center"/>
    </xf>
    <xf numFmtId="0" fontId="10" fillId="0" borderId="11" xfId="0" applyFont="1" applyFill="1" applyBorder="1" applyAlignment="1">
      <alignment vertical="center"/>
    </xf>
    <xf numFmtId="0" fontId="10" fillId="0" borderId="12" xfId="0" applyFont="1" applyFill="1" applyBorder="1" applyAlignment="1">
      <alignment vertical="center"/>
    </xf>
    <xf numFmtId="164" fontId="5" fillId="0" borderId="24" xfId="2" applyNumberFormat="1" applyFont="1" applyFill="1" applyBorder="1" applyAlignment="1">
      <alignment horizontal="center" vertical="center" textRotation="90"/>
    </xf>
    <xf numFmtId="164" fontId="5" fillId="0" borderId="23" xfId="2" applyNumberFormat="1" applyFont="1" applyFill="1" applyBorder="1" applyAlignment="1">
      <alignment horizontal="center" vertical="center" textRotation="90"/>
    </xf>
    <xf numFmtId="164" fontId="5" fillId="0" borderId="29" xfId="2" applyNumberFormat="1" applyFont="1" applyFill="1" applyBorder="1" applyAlignment="1">
      <alignment horizontal="center" vertical="center" textRotation="90"/>
    </xf>
    <xf numFmtId="0" fontId="14" fillId="0" borderId="0" xfId="0" applyFont="1"/>
    <xf numFmtId="0" fontId="15" fillId="0" borderId="0" xfId="0" applyFont="1"/>
    <xf numFmtId="0" fontId="16" fillId="0" borderId="0" xfId="0" applyFont="1"/>
    <xf numFmtId="165" fontId="7" fillId="4" borderId="9" xfId="2" applyNumberFormat="1" applyFont="1" applyFill="1" applyBorder="1" applyAlignment="1" applyProtection="1">
      <alignment horizontal="right" vertical="center"/>
    </xf>
    <xf numFmtId="165" fontId="9" fillId="5" borderId="3" xfId="2" applyNumberFormat="1" applyFont="1" applyFill="1" applyBorder="1" applyAlignment="1" applyProtection="1">
      <alignment horizontal="right" vertical="center"/>
    </xf>
    <xf numFmtId="165" fontId="7" fillId="4" borderId="6" xfId="2" applyNumberFormat="1" applyFont="1" applyFill="1" applyBorder="1" applyAlignment="1" applyProtection="1">
      <alignment horizontal="right" vertical="center"/>
    </xf>
    <xf numFmtId="165" fontId="5" fillId="5" borderId="6" xfId="2" applyNumberFormat="1" applyFont="1" applyFill="1" applyBorder="1" applyAlignment="1" applyProtection="1">
      <alignment horizontal="right" vertical="center"/>
    </xf>
    <xf numFmtId="165" fontId="5" fillId="3" borderId="6" xfId="2" applyNumberFormat="1" applyFont="1" applyFill="1" applyBorder="1" applyAlignment="1">
      <alignment horizontal="right" vertical="center"/>
    </xf>
    <xf numFmtId="165" fontId="7" fillId="4" borderId="6" xfId="2" applyNumberFormat="1" applyFont="1" applyFill="1" applyBorder="1" applyAlignment="1">
      <alignment horizontal="right" vertical="center"/>
    </xf>
    <xf numFmtId="165" fontId="9" fillId="5" borderId="6" xfId="2" applyNumberFormat="1" applyFont="1" applyFill="1" applyBorder="1" applyAlignment="1">
      <alignment horizontal="right" vertical="center"/>
    </xf>
    <xf numFmtId="165" fontId="9" fillId="5" borderId="3" xfId="2" applyNumberFormat="1" applyFont="1" applyFill="1" applyBorder="1" applyAlignment="1">
      <alignment horizontal="right" vertical="center"/>
    </xf>
    <xf numFmtId="165" fontId="7" fillId="3" borderId="19" xfId="2" applyNumberFormat="1" applyFont="1" applyFill="1" applyBorder="1" applyAlignment="1">
      <alignment horizontal="right" vertical="center"/>
    </xf>
    <xf numFmtId="165" fontId="9" fillId="5" borderId="34" xfId="2" applyNumberFormat="1" applyFont="1" applyFill="1" applyBorder="1" applyAlignment="1">
      <alignment horizontal="right" vertical="center"/>
    </xf>
    <xf numFmtId="165" fontId="9" fillId="0" borderId="2" xfId="2" applyNumberFormat="1" applyFont="1" applyFill="1" applyBorder="1" applyAlignment="1">
      <alignment horizontal="right" vertical="center"/>
    </xf>
    <xf numFmtId="165" fontId="9" fillId="0" borderId="7" xfId="2" applyNumberFormat="1" applyFont="1" applyFill="1" applyBorder="1" applyAlignment="1">
      <alignment horizontal="right" vertical="center"/>
    </xf>
    <xf numFmtId="165" fontId="4" fillId="6" borderId="7" xfId="2" applyNumberFormat="1" applyFont="1" applyFill="1" applyBorder="1" applyAlignment="1">
      <alignment vertical="center"/>
    </xf>
    <xf numFmtId="165" fontId="4" fillId="6" borderId="8" xfId="2" applyNumberFormat="1" applyFont="1" applyFill="1" applyBorder="1" applyAlignment="1">
      <alignment vertical="center"/>
    </xf>
    <xf numFmtId="165" fontId="8" fillId="7" borderId="6" xfId="2" applyNumberFormat="1" applyFont="1" applyFill="1" applyBorder="1" applyAlignment="1" applyProtection="1">
      <alignment horizontal="center" vertical="center"/>
      <protection locked="0"/>
    </xf>
    <xf numFmtId="165" fontId="2" fillId="7" borderId="6" xfId="0" applyNumberFormat="1" applyFont="1" applyFill="1" applyBorder="1" applyAlignment="1" applyProtection="1">
      <alignment horizontal="center" vertical="center"/>
      <protection locked="0"/>
    </xf>
    <xf numFmtId="165" fontId="2" fillId="7" borderId="6" xfId="0" applyNumberFormat="1" applyFont="1" applyFill="1" applyBorder="1" applyAlignment="1" applyProtection="1">
      <alignment horizontal="center"/>
      <protection locked="0"/>
    </xf>
  </cellXfs>
  <cellStyles count="3">
    <cellStyle name="Normální" xfId="0" builtinId="0"/>
    <cellStyle name="normální 2" xfId="1"/>
    <cellStyle name="normální_List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4"/>
  <sheetViews>
    <sheetView tabSelected="1" topLeftCell="A43" zoomScaleNormal="100" workbookViewId="0">
      <selection activeCell="A79" sqref="A79"/>
    </sheetView>
  </sheetViews>
  <sheetFormatPr defaultColWidth="8.85546875" defaultRowHeight="12.75" x14ac:dyDescent="0.2"/>
  <cols>
    <col min="1" max="1" width="73.85546875" customWidth="1"/>
    <col min="2" max="2" width="8.28515625" customWidth="1"/>
    <col min="3" max="3" width="12.42578125" customWidth="1"/>
    <col min="4" max="4" width="11.7109375" customWidth="1"/>
    <col min="5" max="5" width="13.7109375" customWidth="1"/>
    <col min="6" max="6" width="6" bestFit="1" customWidth="1"/>
    <col min="7" max="7" width="12" bestFit="1" customWidth="1"/>
  </cols>
  <sheetData>
    <row r="1" spans="1:6" ht="15.75" x14ac:dyDescent="0.25">
      <c r="A1" s="76" t="s">
        <v>90</v>
      </c>
    </row>
    <row r="2" spans="1:6" ht="18" customHeight="1" x14ac:dyDescent="0.2">
      <c r="A2" s="75" t="s">
        <v>80</v>
      </c>
    </row>
    <row r="3" spans="1:6" ht="18.75" customHeight="1" x14ac:dyDescent="0.2">
      <c r="A3" s="77" t="s">
        <v>81</v>
      </c>
    </row>
    <row r="4" spans="1:6" ht="19.5" customHeight="1" x14ac:dyDescent="0.25">
      <c r="A4" s="27" t="s">
        <v>85</v>
      </c>
    </row>
    <row r="5" spans="1:6" ht="13.5" thickBot="1" x14ac:dyDescent="0.25">
      <c r="A5" s="2"/>
      <c r="B5" s="1"/>
      <c r="C5" s="1"/>
      <c r="D5" s="1"/>
      <c r="E5" s="1"/>
    </row>
    <row r="6" spans="1:6" x14ac:dyDescent="0.2">
      <c r="A6" s="36" t="s">
        <v>8</v>
      </c>
      <c r="B6" s="3" t="s">
        <v>11</v>
      </c>
      <c r="C6" s="3" t="s">
        <v>7</v>
      </c>
      <c r="D6" s="3" t="s">
        <v>6</v>
      </c>
      <c r="E6" s="4" t="s">
        <v>5</v>
      </c>
      <c r="F6" s="48" t="s">
        <v>86</v>
      </c>
    </row>
    <row r="7" spans="1:6" ht="13.5" thickBot="1" x14ac:dyDescent="0.25">
      <c r="A7" s="37"/>
      <c r="B7" s="5"/>
      <c r="C7" s="5" t="s">
        <v>4</v>
      </c>
      <c r="D7" s="5" t="s">
        <v>3</v>
      </c>
      <c r="E7" s="6" t="s">
        <v>3</v>
      </c>
      <c r="F7" s="49"/>
    </row>
    <row r="8" spans="1:6" x14ac:dyDescent="0.2">
      <c r="A8" s="38" t="s">
        <v>12</v>
      </c>
      <c r="B8" s="39"/>
      <c r="C8" s="39"/>
      <c r="D8" s="39"/>
      <c r="E8" s="50"/>
      <c r="F8" s="51" t="s">
        <v>87</v>
      </c>
    </row>
    <row r="9" spans="1:6" ht="12.75" customHeight="1" x14ac:dyDescent="0.2">
      <c r="A9" s="12" t="s">
        <v>15</v>
      </c>
      <c r="B9" s="8" t="s">
        <v>14</v>
      </c>
      <c r="C9" s="8">
        <v>1</v>
      </c>
      <c r="D9" s="92"/>
      <c r="E9" s="78">
        <f>D9*C9</f>
        <v>0</v>
      </c>
      <c r="F9" s="52"/>
    </row>
    <row r="10" spans="1:6" x14ac:dyDescent="0.2">
      <c r="A10" s="12" t="s">
        <v>19</v>
      </c>
      <c r="B10" s="8" t="s">
        <v>14</v>
      </c>
      <c r="C10" s="8">
        <v>1</v>
      </c>
      <c r="D10" s="92"/>
      <c r="E10" s="78">
        <f t="shared" ref="E10:E12" si="0">D10*C10</f>
        <v>0</v>
      </c>
      <c r="F10" s="52"/>
    </row>
    <row r="11" spans="1:6" x14ac:dyDescent="0.2">
      <c r="A11" s="12" t="s">
        <v>43</v>
      </c>
      <c r="B11" s="8" t="s">
        <v>14</v>
      </c>
      <c r="C11" s="8">
        <v>1</v>
      </c>
      <c r="D11" s="92"/>
      <c r="E11" s="78">
        <f t="shared" si="0"/>
        <v>0</v>
      </c>
      <c r="F11" s="52"/>
    </row>
    <row r="12" spans="1:6" x14ac:dyDescent="0.2">
      <c r="A12" s="12" t="s">
        <v>42</v>
      </c>
      <c r="B12" s="8" t="s">
        <v>14</v>
      </c>
      <c r="C12" s="8">
        <v>1</v>
      </c>
      <c r="D12" s="92"/>
      <c r="E12" s="78">
        <f t="shared" si="0"/>
        <v>0</v>
      </c>
      <c r="F12" s="52"/>
    </row>
    <row r="13" spans="1:6" ht="13.5" thickBot="1" x14ac:dyDescent="0.25">
      <c r="A13" s="58" t="s">
        <v>13</v>
      </c>
      <c r="B13" s="59"/>
      <c r="C13" s="59"/>
      <c r="D13" s="59"/>
      <c r="E13" s="79">
        <f>SUM(E9:E12)</f>
        <v>0</v>
      </c>
      <c r="F13" s="53"/>
    </row>
    <row r="14" spans="1:6" x14ac:dyDescent="0.2">
      <c r="A14" s="55" t="s">
        <v>20</v>
      </c>
      <c r="B14" s="56"/>
      <c r="C14" s="56"/>
      <c r="D14" s="57"/>
      <c r="E14" s="54"/>
      <c r="F14" s="72" t="s">
        <v>88</v>
      </c>
    </row>
    <row r="15" spans="1:6" x14ac:dyDescent="0.2">
      <c r="A15" s="12" t="s">
        <v>21</v>
      </c>
      <c r="B15" s="8" t="s">
        <v>14</v>
      </c>
      <c r="C15" s="8">
        <v>1</v>
      </c>
      <c r="D15" s="92"/>
      <c r="E15" s="80">
        <f>C15*D15</f>
        <v>0</v>
      </c>
      <c r="F15" s="73"/>
    </row>
    <row r="16" spans="1:6" x14ac:dyDescent="0.2">
      <c r="A16" s="12" t="s">
        <v>22</v>
      </c>
      <c r="B16" s="8" t="s">
        <v>14</v>
      </c>
      <c r="C16" s="8">
        <v>1</v>
      </c>
      <c r="D16" s="92"/>
      <c r="E16" s="80">
        <f t="shared" ref="E16:E18" si="1">C16*D16</f>
        <v>0</v>
      </c>
      <c r="F16" s="73"/>
    </row>
    <row r="17" spans="1:6" x14ac:dyDescent="0.2">
      <c r="A17" s="12" t="s">
        <v>44</v>
      </c>
      <c r="B17" s="8" t="s">
        <v>14</v>
      </c>
      <c r="C17" s="8">
        <v>1</v>
      </c>
      <c r="D17" s="92"/>
      <c r="E17" s="80">
        <f t="shared" si="1"/>
        <v>0</v>
      </c>
      <c r="F17" s="73"/>
    </row>
    <row r="18" spans="1:6" x14ac:dyDescent="0.2">
      <c r="A18" s="12" t="s">
        <v>23</v>
      </c>
      <c r="B18" s="8" t="s">
        <v>14</v>
      </c>
      <c r="C18" s="8">
        <v>1</v>
      </c>
      <c r="D18" s="92"/>
      <c r="E18" s="80">
        <f t="shared" si="1"/>
        <v>0</v>
      </c>
      <c r="F18" s="73"/>
    </row>
    <row r="19" spans="1:6" x14ac:dyDescent="0.2">
      <c r="A19" s="40" t="s">
        <v>24</v>
      </c>
      <c r="B19" s="41"/>
      <c r="C19" s="41"/>
      <c r="D19" s="41"/>
      <c r="E19" s="81">
        <f>SUM(E15:E18)</f>
        <v>0</v>
      </c>
      <c r="F19" s="73"/>
    </row>
    <row r="20" spans="1:6" x14ac:dyDescent="0.2">
      <c r="A20" s="31" t="s">
        <v>28</v>
      </c>
      <c r="B20" s="32"/>
      <c r="C20" s="32"/>
      <c r="D20" s="32"/>
      <c r="E20" s="82"/>
      <c r="F20" s="73"/>
    </row>
    <row r="21" spans="1:6" x14ac:dyDescent="0.2">
      <c r="A21" s="12" t="s">
        <v>46</v>
      </c>
      <c r="B21" s="15" t="s">
        <v>14</v>
      </c>
      <c r="C21" s="15">
        <v>1</v>
      </c>
      <c r="D21" s="92"/>
      <c r="E21" s="83">
        <f>C21*D21</f>
        <v>0</v>
      </c>
      <c r="F21" s="73"/>
    </row>
    <row r="22" spans="1:6" x14ac:dyDescent="0.2">
      <c r="A22" s="12" t="s">
        <v>45</v>
      </c>
      <c r="B22" s="8" t="s">
        <v>17</v>
      </c>
      <c r="C22" s="8">
        <v>32</v>
      </c>
      <c r="D22" s="93"/>
      <c r="E22" s="83">
        <f t="shared" ref="E22:E29" si="2">C22*D22</f>
        <v>0</v>
      </c>
      <c r="F22" s="73"/>
    </row>
    <row r="23" spans="1:6" x14ac:dyDescent="0.2">
      <c r="A23" s="13" t="s">
        <v>82</v>
      </c>
      <c r="B23" s="9" t="s">
        <v>17</v>
      </c>
      <c r="C23" s="10">
        <v>36</v>
      </c>
      <c r="D23" s="93"/>
      <c r="E23" s="83">
        <f t="shared" si="2"/>
        <v>0</v>
      </c>
      <c r="F23" s="73"/>
    </row>
    <row r="24" spans="1:6" x14ac:dyDescent="0.2">
      <c r="A24" s="7" t="s">
        <v>25</v>
      </c>
      <c r="B24" s="9" t="s">
        <v>14</v>
      </c>
      <c r="C24" s="10">
        <v>1</v>
      </c>
      <c r="D24" s="93"/>
      <c r="E24" s="83">
        <f t="shared" si="2"/>
        <v>0</v>
      </c>
      <c r="F24" s="73"/>
    </row>
    <row r="25" spans="1:6" x14ac:dyDescent="0.2">
      <c r="A25" s="7" t="s">
        <v>47</v>
      </c>
      <c r="B25" s="9" t="s">
        <v>14</v>
      </c>
      <c r="C25" s="10">
        <v>1</v>
      </c>
      <c r="D25" s="93"/>
      <c r="E25" s="83">
        <f t="shared" si="2"/>
        <v>0</v>
      </c>
      <c r="F25" s="73"/>
    </row>
    <row r="26" spans="1:6" x14ac:dyDescent="0.2">
      <c r="A26" s="7" t="s">
        <v>48</v>
      </c>
      <c r="B26" s="9" t="s">
        <v>14</v>
      </c>
      <c r="C26" s="10">
        <v>1</v>
      </c>
      <c r="D26" s="93"/>
      <c r="E26" s="83">
        <f t="shared" si="2"/>
        <v>0</v>
      </c>
      <c r="F26" s="73"/>
    </row>
    <row r="27" spans="1:6" x14ac:dyDescent="0.2">
      <c r="A27" s="7" t="s">
        <v>49</v>
      </c>
      <c r="B27" s="9" t="s">
        <v>27</v>
      </c>
      <c r="C27" s="10">
        <v>12</v>
      </c>
      <c r="D27" s="93"/>
      <c r="E27" s="83">
        <f t="shared" si="2"/>
        <v>0</v>
      </c>
      <c r="F27" s="73"/>
    </row>
    <row r="28" spans="1:6" x14ac:dyDescent="0.2">
      <c r="A28" s="7" t="s">
        <v>26</v>
      </c>
      <c r="B28" s="9" t="s">
        <v>14</v>
      </c>
      <c r="C28" s="10">
        <v>1</v>
      </c>
      <c r="D28" s="93"/>
      <c r="E28" s="83">
        <f t="shared" si="2"/>
        <v>0</v>
      </c>
      <c r="F28" s="73"/>
    </row>
    <row r="29" spans="1:6" x14ac:dyDescent="0.2">
      <c r="A29" s="7" t="s">
        <v>23</v>
      </c>
      <c r="B29" s="9" t="s">
        <v>14</v>
      </c>
      <c r="C29" s="10">
        <v>1</v>
      </c>
      <c r="D29" s="93"/>
      <c r="E29" s="83">
        <f t="shared" si="2"/>
        <v>0</v>
      </c>
      <c r="F29" s="73"/>
    </row>
    <row r="30" spans="1:6" x14ac:dyDescent="0.2">
      <c r="A30" s="33" t="s">
        <v>29</v>
      </c>
      <c r="B30" s="34"/>
      <c r="C30" s="34"/>
      <c r="D30" s="35"/>
      <c r="E30" s="84">
        <f>SUM(E21:E29)</f>
        <v>0</v>
      </c>
      <c r="F30" s="73"/>
    </row>
    <row r="31" spans="1:6" x14ac:dyDescent="0.2">
      <c r="A31" s="31" t="s">
        <v>30</v>
      </c>
      <c r="B31" s="32"/>
      <c r="C31" s="32"/>
      <c r="D31" s="32"/>
      <c r="E31" s="82"/>
      <c r="F31" s="73"/>
    </row>
    <row r="32" spans="1:6" x14ac:dyDescent="0.2">
      <c r="A32" s="14" t="s">
        <v>84</v>
      </c>
      <c r="B32" s="16" t="s">
        <v>2</v>
      </c>
      <c r="C32" s="16">
        <v>22</v>
      </c>
      <c r="D32" s="93"/>
      <c r="E32" s="83">
        <f t="shared" ref="E32" si="3">C32*D32</f>
        <v>0</v>
      </c>
      <c r="F32" s="73"/>
    </row>
    <row r="33" spans="1:6" x14ac:dyDescent="0.2">
      <c r="A33" s="17" t="s">
        <v>50</v>
      </c>
      <c r="B33" s="16" t="s">
        <v>2</v>
      </c>
      <c r="C33" s="16">
        <v>9</v>
      </c>
      <c r="D33" s="93"/>
      <c r="E33" s="83">
        <f t="shared" ref="E33:E43" si="4">C33*D33</f>
        <v>0</v>
      </c>
      <c r="F33" s="73"/>
    </row>
    <row r="34" spans="1:6" x14ac:dyDescent="0.2">
      <c r="A34" s="18" t="s">
        <v>83</v>
      </c>
      <c r="B34" s="19" t="s">
        <v>2</v>
      </c>
      <c r="C34" s="20">
        <v>8</v>
      </c>
      <c r="D34" s="93"/>
      <c r="E34" s="83">
        <f t="shared" si="4"/>
        <v>0</v>
      </c>
      <c r="F34" s="73"/>
    </row>
    <row r="35" spans="1:6" x14ac:dyDescent="0.2">
      <c r="A35" s="18" t="s">
        <v>51</v>
      </c>
      <c r="B35" s="19" t="s">
        <v>2</v>
      </c>
      <c r="C35" s="20">
        <v>16</v>
      </c>
      <c r="D35" s="93"/>
      <c r="E35" s="83">
        <f t="shared" si="4"/>
        <v>0</v>
      </c>
      <c r="F35" s="73"/>
    </row>
    <row r="36" spans="1:6" x14ac:dyDescent="0.2">
      <c r="A36" s="18" t="s">
        <v>52</v>
      </c>
      <c r="B36" s="19" t="s">
        <v>2</v>
      </c>
      <c r="C36" s="20">
        <v>40</v>
      </c>
      <c r="D36" s="93"/>
      <c r="E36" s="83">
        <f t="shared" si="4"/>
        <v>0</v>
      </c>
      <c r="F36" s="73"/>
    </row>
    <row r="37" spans="1:6" x14ac:dyDescent="0.2">
      <c r="A37" s="18" t="s">
        <v>53</v>
      </c>
      <c r="B37" s="19" t="s">
        <v>2</v>
      </c>
      <c r="C37" s="20">
        <v>8</v>
      </c>
      <c r="D37" s="93"/>
      <c r="E37" s="83">
        <f t="shared" si="4"/>
        <v>0</v>
      </c>
      <c r="F37" s="73"/>
    </row>
    <row r="38" spans="1:6" x14ac:dyDescent="0.2">
      <c r="A38" s="18" t="s">
        <v>54</v>
      </c>
      <c r="B38" s="19" t="s">
        <v>2</v>
      </c>
      <c r="C38" s="20">
        <v>16</v>
      </c>
      <c r="D38" s="93"/>
      <c r="E38" s="83">
        <f t="shared" si="4"/>
        <v>0</v>
      </c>
      <c r="F38" s="73"/>
    </row>
    <row r="39" spans="1:6" x14ac:dyDescent="0.2">
      <c r="A39" s="18" t="s">
        <v>55</v>
      </c>
      <c r="B39" s="19" t="s">
        <v>14</v>
      </c>
      <c r="C39" s="20">
        <v>1</v>
      </c>
      <c r="D39" s="93"/>
      <c r="E39" s="83">
        <f t="shared" si="4"/>
        <v>0</v>
      </c>
      <c r="F39" s="73"/>
    </row>
    <row r="40" spans="1:6" x14ac:dyDescent="0.2">
      <c r="A40" s="18" t="s">
        <v>56</v>
      </c>
      <c r="B40" s="19" t="s">
        <v>14</v>
      </c>
      <c r="C40" s="20">
        <v>1</v>
      </c>
      <c r="D40" s="93"/>
      <c r="E40" s="83">
        <f t="shared" si="4"/>
        <v>0</v>
      </c>
      <c r="F40" s="73"/>
    </row>
    <row r="41" spans="1:6" x14ac:dyDescent="0.2">
      <c r="A41" s="18" t="s">
        <v>57</v>
      </c>
      <c r="B41" s="19" t="s">
        <v>14</v>
      </c>
      <c r="C41" s="20">
        <v>1</v>
      </c>
      <c r="D41" s="93"/>
      <c r="E41" s="83">
        <f t="shared" si="4"/>
        <v>0</v>
      </c>
      <c r="F41" s="73"/>
    </row>
    <row r="42" spans="1:6" x14ac:dyDescent="0.2">
      <c r="A42" s="18" t="s">
        <v>58</v>
      </c>
      <c r="B42" s="19" t="s">
        <v>14</v>
      </c>
      <c r="C42" s="20">
        <v>1</v>
      </c>
      <c r="D42" s="93"/>
      <c r="E42" s="83">
        <f t="shared" si="4"/>
        <v>0</v>
      </c>
      <c r="F42" s="73"/>
    </row>
    <row r="43" spans="1:6" x14ac:dyDescent="0.2">
      <c r="A43" s="18" t="s">
        <v>1</v>
      </c>
      <c r="B43" s="19" t="s">
        <v>14</v>
      </c>
      <c r="C43" s="20">
        <v>1</v>
      </c>
      <c r="D43" s="93"/>
      <c r="E43" s="83">
        <f t="shared" si="4"/>
        <v>0</v>
      </c>
      <c r="F43" s="73"/>
    </row>
    <row r="44" spans="1:6" x14ac:dyDescent="0.2">
      <c r="A44" s="33" t="s">
        <v>31</v>
      </c>
      <c r="B44" s="34"/>
      <c r="C44" s="34"/>
      <c r="D44" s="35"/>
      <c r="E44" s="84">
        <f>SUM(E32:E43)</f>
        <v>0</v>
      </c>
      <c r="F44" s="73"/>
    </row>
    <row r="45" spans="1:6" x14ac:dyDescent="0.2">
      <c r="A45" s="31" t="s">
        <v>32</v>
      </c>
      <c r="B45" s="32"/>
      <c r="C45" s="32"/>
      <c r="D45" s="32"/>
      <c r="E45" s="82"/>
      <c r="F45" s="73"/>
    </row>
    <row r="46" spans="1:6" x14ac:dyDescent="0.2">
      <c r="A46" s="18" t="s">
        <v>73</v>
      </c>
      <c r="B46" s="19" t="s">
        <v>2</v>
      </c>
      <c r="C46" s="24">
        <v>22</v>
      </c>
      <c r="D46" s="93"/>
      <c r="E46" s="83">
        <f t="shared" ref="E46:E67" si="5">C46*D46</f>
        <v>0</v>
      </c>
      <c r="F46" s="73"/>
    </row>
    <row r="47" spans="1:6" x14ac:dyDescent="0.2">
      <c r="A47" s="18" t="s">
        <v>36</v>
      </c>
      <c r="B47" s="19" t="s">
        <v>2</v>
      </c>
      <c r="C47" s="24">
        <v>22</v>
      </c>
      <c r="D47" s="94"/>
      <c r="E47" s="83">
        <f t="shared" si="5"/>
        <v>0</v>
      </c>
      <c r="F47" s="73"/>
    </row>
    <row r="48" spans="1:6" x14ac:dyDescent="0.2">
      <c r="A48" s="18" t="s">
        <v>64</v>
      </c>
      <c r="B48" s="19" t="s">
        <v>2</v>
      </c>
      <c r="C48" s="24">
        <v>22</v>
      </c>
      <c r="D48" s="94"/>
      <c r="E48" s="83">
        <f t="shared" si="5"/>
        <v>0</v>
      </c>
      <c r="F48" s="73"/>
    </row>
    <row r="49" spans="1:7" x14ac:dyDescent="0.2">
      <c r="A49" s="18" t="s">
        <v>63</v>
      </c>
      <c r="B49" s="19" t="s">
        <v>2</v>
      </c>
      <c r="C49" s="24">
        <v>22</v>
      </c>
      <c r="D49" s="94"/>
      <c r="E49" s="83">
        <f t="shared" si="5"/>
        <v>0</v>
      </c>
      <c r="F49" s="73"/>
    </row>
    <row r="50" spans="1:7" x14ac:dyDescent="0.2">
      <c r="A50" s="18" t="s">
        <v>65</v>
      </c>
      <c r="B50" s="19" t="s">
        <v>2</v>
      </c>
      <c r="C50" s="24">
        <v>22</v>
      </c>
      <c r="D50" s="94"/>
      <c r="E50" s="83">
        <f t="shared" si="5"/>
        <v>0</v>
      </c>
      <c r="F50" s="73"/>
    </row>
    <row r="51" spans="1:7" x14ac:dyDescent="0.2">
      <c r="A51" s="18" t="s">
        <v>37</v>
      </c>
      <c r="B51" s="19" t="s">
        <v>2</v>
      </c>
      <c r="C51" s="24">
        <v>22</v>
      </c>
      <c r="D51" s="94"/>
      <c r="E51" s="83">
        <f t="shared" si="5"/>
        <v>0</v>
      </c>
      <c r="F51" s="73"/>
    </row>
    <row r="52" spans="1:7" x14ac:dyDescent="0.2">
      <c r="A52" s="18" t="s">
        <v>66</v>
      </c>
      <c r="B52" s="19" t="s">
        <v>2</v>
      </c>
      <c r="C52" s="24">
        <v>22</v>
      </c>
      <c r="D52" s="94"/>
      <c r="E52" s="83">
        <f t="shared" si="5"/>
        <v>0</v>
      </c>
      <c r="F52" s="73"/>
    </row>
    <row r="53" spans="1:7" x14ac:dyDescent="0.2">
      <c r="A53" s="18" t="s">
        <v>67</v>
      </c>
      <c r="B53" s="19" t="s">
        <v>2</v>
      </c>
      <c r="C53" s="24">
        <v>22</v>
      </c>
      <c r="D53" s="94"/>
      <c r="E53" s="83">
        <f t="shared" si="5"/>
        <v>0</v>
      </c>
      <c r="F53" s="73"/>
    </row>
    <row r="54" spans="1:7" x14ac:dyDescent="0.2">
      <c r="A54" s="18" t="s">
        <v>72</v>
      </c>
      <c r="B54" s="19" t="s">
        <v>2</v>
      </c>
      <c r="C54" s="24">
        <v>24</v>
      </c>
      <c r="D54" s="94"/>
      <c r="E54" s="83">
        <f t="shared" si="5"/>
        <v>0</v>
      </c>
      <c r="F54" s="73"/>
    </row>
    <row r="55" spans="1:7" x14ac:dyDescent="0.2">
      <c r="A55" s="18" t="s">
        <v>18</v>
      </c>
      <c r="B55" s="19" t="s">
        <v>2</v>
      </c>
      <c r="C55" s="24">
        <v>24</v>
      </c>
      <c r="D55" s="94"/>
      <c r="E55" s="83">
        <f t="shared" si="5"/>
        <v>0</v>
      </c>
      <c r="F55" s="73"/>
    </row>
    <row r="56" spans="1:7" x14ac:dyDescent="0.2">
      <c r="A56" s="18" t="s">
        <v>78</v>
      </c>
      <c r="B56" s="19" t="s">
        <v>2</v>
      </c>
      <c r="C56" s="24">
        <v>24</v>
      </c>
      <c r="D56" s="94"/>
      <c r="E56" s="83">
        <f t="shared" si="5"/>
        <v>0</v>
      </c>
      <c r="F56" s="73"/>
    </row>
    <row r="57" spans="1:7" x14ac:dyDescent="0.2">
      <c r="A57" s="18" t="s">
        <v>79</v>
      </c>
      <c r="B57" s="19" t="s">
        <v>2</v>
      </c>
      <c r="C57" s="24">
        <v>24</v>
      </c>
      <c r="D57" s="94"/>
      <c r="E57" s="83">
        <f t="shared" si="5"/>
        <v>0</v>
      </c>
      <c r="F57" s="73"/>
    </row>
    <row r="58" spans="1:7" x14ac:dyDescent="0.2">
      <c r="A58" s="18" t="s">
        <v>71</v>
      </c>
      <c r="B58" s="19" t="s">
        <v>2</v>
      </c>
      <c r="C58" s="24">
        <v>40</v>
      </c>
      <c r="D58" s="94"/>
      <c r="E58" s="83">
        <f t="shared" si="5"/>
        <v>0</v>
      </c>
      <c r="F58" s="73"/>
    </row>
    <row r="59" spans="1:7" x14ac:dyDescent="0.2">
      <c r="A59" s="18" t="s">
        <v>68</v>
      </c>
      <c r="B59" s="19" t="s">
        <v>2</v>
      </c>
      <c r="C59" s="24">
        <v>40</v>
      </c>
      <c r="D59" s="94"/>
      <c r="E59" s="83">
        <f t="shared" si="5"/>
        <v>0</v>
      </c>
      <c r="F59" s="73"/>
    </row>
    <row r="60" spans="1:7" x14ac:dyDescent="0.2">
      <c r="A60" s="18" t="s">
        <v>69</v>
      </c>
      <c r="B60" s="19" t="s">
        <v>2</v>
      </c>
      <c r="C60" s="24">
        <v>40</v>
      </c>
      <c r="D60" s="94"/>
      <c r="E60" s="83">
        <f t="shared" si="5"/>
        <v>0</v>
      </c>
      <c r="F60" s="73"/>
    </row>
    <row r="61" spans="1:7" x14ac:dyDescent="0.2">
      <c r="A61" s="18" t="s">
        <v>70</v>
      </c>
      <c r="B61" s="19" t="s">
        <v>2</v>
      </c>
      <c r="C61" s="24">
        <v>40</v>
      </c>
      <c r="D61" s="94"/>
      <c r="E61" s="83">
        <f t="shared" si="5"/>
        <v>0</v>
      </c>
      <c r="F61" s="73"/>
    </row>
    <row r="62" spans="1:7" x14ac:dyDescent="0.2">
      <c r="A62" s="17" t="s">
        <v>38</v>
      </c>
      <c r="B62" s="24" t="s">
        <v>2</v>
      </c>
      <c r="C62" s="24">
        <v>4</v>
      </c>
      <c r="D62" s="94"/>
      <c r="E62" s="83">
        <f t="shared" si="5"/>
        <v>0</v>
      </c>
      <c r="F62" s="73"/>
    </row>
    <row r="63" spans="1:7" x14ac:dyDescent="0.2">
      <c r="A63" s="17" t="s">
        <v>40</v>
      </c>
      <c r="B63" s="24" t="s">
        <v>2</v>
      </c>
      <c r="C63" s="16">
        <v>4</v>
      </c>
      <c r="D63" s="94"/>
      <c r="E63" s="83">
        <f t="shared" si="5"/>
        <v>0</v>
      </c>
      <c r="F63" s="73"/>
    </row>
    <row r="64" spans="1:7" x14ac:dyDescent="0.2">
      <c r="A64" s="17" t="s">
        <v>39</v>
      </c>
      <c r="B64" s="24" t="s">
        <v>2</v>
      </c>
      <c r="C64" s="16">
        <v>4</v>
      </c>
      <c r="D64" s="94"/>
      <c r="E64" s="83">
        <f t="shared" si="5"/>
        <v>0</v>
      </c>
      <c r="F64" s="73"/>
      <c r="G64" s="11"/>
    </row>
    <row r="65" spans="1:7" x14ac:dyDescent="0.2">
      <c r="A65" s="17" t="s">
        <v>75</v>
      </c>
      <c r="B65" s="24" t="s">
        <v>2</v>
      </c>
      <c r="C65" s="16">
        <v>5</v>
      </c>
      <c r="D65" s="94"/>
      <c r="E65" s="83">
        <f t="shared" si="5"/>
        <v>0</v>
      </c>
      <c r="F65" s="73"/>
      <c r="G65" s="11"/>
    </row>
    <row r="66" spans="1:7" x14ac:dyDescent="0.2">
      <c r="A66" s="17" t="s">
        <v>74</v>
      </c>
      <c r="B66" s="24" t="s">
        <v>2</v>
      </c>
      <c r="C66" s="16">
        <v>5</v>
      </c>
      <c r="D66" s="94"/>
      <c r="E66" s="83">
        <f t="shared" si="5"/>
        <v>0</v>
      </c>
      <c r="F66" s="73"/>
      <c r="G66" s="11"/>
    </row>
    <row r="67" spans="1:7" x14ac:dyDescent="0.2">
      <c r="A67" s="17" t="s">
        <v>41</v>
      </c>
      <c r="B67" s="24" t="s">
        <v>2</v>
      </c>
      <c r="C67" s="16">
        <v>5</v>
      </c>
      <c r="D67" s="94"/>
      <c r="E67" s="83">
        <f t="shared" si="5"/>
        <v>0</v>
      </c>
      <c r="F67" s="73"/>
      <c r="G67" s="11"/>
    </row>
    <row r="68" spans="1:7" x14ac:dyDescent="0.2">
      <c r="A68" s="33" t="s">
        <v>33</v>
      </c>
      <c r="B68" s="34"/>
      <c r="C68" s="34"/>
      <c r="D68" s="35"/>
      <c r="E68" s="84">
        <f>SUM(E46:E67)</f>
        <v>0</v>
      </c>
      <c r="F68" s="73"/>
    </row>
    <row r="69" spans="1:7" x14ac:dyDescent="0.2">
      <c r="A69" s="31" t="s">
        <v>59</v>
      </c>
      <c r="B69" s="32"/>
      <c r="C69" s="32"/>
      <c r="D69" s="32"/>
      <c r="E69" s="82"/>
      <c r="F69" s="73"/>
    </row>
    <row r="70" spans="1:7" x14ac:dyDescent="0.2">
      <c r="A70" s="21" t="s">
        <v>61</v>
      </c>
      <c r="B70" s="22" t="s">
        <v>14</v>
      </c>
      <c r="C70" s="23">
        <v>1</v>
      </c>
      <c r="D70" s="94"/>
      <c r="E70" s="83">
        <f t="shared" ref="E70:E71" si="6">C70*D70</f>
        <v>0</v>
      </c>
      <c r="F70" s="73"/>
    </row>
    <row r="71" spans="1:7" x14ac:dyDescent="0.2">
      <c r="A71" s="21" t="s">
        <v>62</v>
      </c>
      <c r="B71" s="22" t="s">
        <v>2</v>
      </c>
      <c r="C71" s="23">
        <v>5</v>
      </c>
      <c r="D71" s="94"/>
      <c r="E71" s="83">
        <f t="shared" si="6"/>
        <v>0</v>
      </c>
      <c r="F71" s="73"/>
    </row>
    <row r="72" spans="1:7" ht="13.5" thickBot="1" x14ac:dyDescent="0.25">
      <c r="A72" s="63" t="s">
        <v>60</v>
      </c>
      <c r="B72" s="64"/>
      <c r="C72" s="64"/>
      <c r="D72" s="65"/>
      <c r="E72" s="85">
        <f>SUM(E70:E71)</f>
        <v>0</v>
      </c>
      <c r="F72" s="74"/>
    </row>
    <row r="73" spans="1:7" x14ac:dyDescent="0.2">
      <c r="A73" s="60" t="s">
        <v>34</v>
      </c>
      <c r="B73" s="61"/>
      <c r="C73" s="61"/>
      <c r="D73" s="62"/>
      <c r="E73" s="86"/>
      <c r="F73" s="51" t="s">
        <v>89</v>
      </c>
    </row>
    <row r="74" spans="1:7" x14ac:dyDescent="0.2">
      <c r="A74" s="25" t="s">
        <v>77</v>
      </c>
      <c r="B74" s="28" t="s">
        <v>14</v>
      </c>
      <c r="C74" s="26">
        <v>1</v>
      </c>
      <c r="D74" s="94"/>
      <c r="E74" s="83">
        <f t="shared" ref="E74:E76" si="7">C74*D74</f>
        <v>0</v>
      </c>
      <c r="F74" s="52"/>
    </row>
    <row r="75" spans="1:7" x14ac:dyDescent="0.2">
      <c r="A75" s="25" t="s">
        <v>76</v>
      </c>
      <c r="B75" s="30" t="s">
        <v>14</v>
      </c>
      <c r="C75" s="26">
        <v>1</v>
      </c>
      <c r="D75" s="94"/>
      <c r="E75" s="83">
        <f t="shared" si="7"/>
        <v>0</v>
      </c>
      <c r="F75" s="52"/>
    </row>
    <row r="76" spans="1:7" x14ac:dyDescent="0.2">
      <c r="A76" s="18" t="s">
        <v>16</v>
      </c>
      <c r="B76" s="29" t="s">
        <v>14</v>
      </c>
      <c r="C76" s="20">
        <v>1</v>
      </c>
      <c r="D76" s="94"/>
      <c r="E76" s="83">
        <f t="shared" si="7"/>
        <v>0</v>
      </c>
      <c r="F76" s="52"/>
    </row>
    <row r="77" spans="1:7" ht="13.5" thickBot="1" x14ac:dyDescent="0.25">
      <c r="A77" s="63" t="s">
        <v>35</v>
      </c>
      <c r="B77" s="64"/>
      <c r="C77" s="64"/>
      <c r="D77" s="65"/>
      <c r="E77" s="87">
        <f>SUM(E74:E76)</f>
        <v>0</v>
      </c>
      <c r="F77" s="53"/>
    </row>
    <row r="78" spans="1:7" x14ac:dyDescent="0.2">
      <c r="A78" s="66" t="s">
        <v>91</v>
      </c>
      <c r="B78" s="67"/>
      <c r="C78" s="67"/>
      <c r="D78" s="68"/>
      <c r="E78" s="88">
        <f>E13</f>
        <v>0</v>
      </c>
      <c r="F78" s="69"/>
    </row>
    <row r="79" spans="1:7" x14ac:dyDescent="0.2">
      <c r="A79" s="66" t="s">
        <v>92</v>
      </c>
      <c r="B79" s="70"/>
      <c r="C79" s="70"/>
      <c r="D79" s="71"/>
      <c r="E79" s="89">
        <f>E19+E30+E44+E68+E72</f>
        <v>0</v>
      </c>
      <c r="F79" s="69"/>
    </row>
    <row r="80" spans="1:7" x14ac:dyDescent="0.2">
      <c r="A80" s="66" t="s">
        <v>93</v>
      </c>
      <c r="B80" s="70"/>
      <c r="C80" s="70"/>
      <c r="D80" s="71"/>
      <c r="E80" s="89">
        <f>E77</f>
        <v>0</v>
      </c>
      <c r="F80" s="69"/>
    </row>
    <row r="81" spans="1:5" x14ac:dyDescent="0.2">
      <c r="A81" s="42" t="s">
        <v>0</v>
      </c>
      <c r="B81" s="43"/>
      <c r="C81" s="43"/>
      <c r="D81" s="44"/>
      <c r="E81" s="90">
        <f>SUM(E13,E19,E30,E44,E68,E72,E77)</f>
        <v>0</v>
      </c>
    </row>
    <row r="82" spans="1:5" x14ac:dyDescent="0.2">
      <c r="A82" s="42" t="s">
        <v>9</v>
      </c>
      <c r="B82" s="43"/>
      <c r="C82" s="43"/>
      <c r="D82" s="44"/>
      <c r="E82" s="90">
        <f>E81*0.21</f>
        <v>0</v>
      </c>
    </row>
    <row r="83" spans="1:5" ht="13.5" thickBot="1" x14ac:dyDescent="0.25">
      <c r="A83" s="45" t="s">
        <v>10</v>
      </c>
      <c r="B83" s="46"/>
      <c r="C83" s="46"/>
      <c r="D83" s="47"/>
      <c r="E83" s="91">
        <f>SUM(E81:E82)</f>
        <v>0</v>
      </c>
    </row>
    <row r="84" spans="1:5" x14ac:dyDescent="0.2">
      <c r="A84" s="1"/>
      <c r="B84" s="1"/>
      <c r="C84" s="1"/>
      <c r="D84" s="1"/>
      <c r="E84" s="1"/>
    </row>
  </sheetData>
  <sheetProtection password="C565" sheet="1"/>
  <mergeCells count="22">
    <mergeCell ref="F6:F7"/>
    <mergeCell ref="F14:F72"/>
    <mergeCell ref="F8:F13"/>
    <mergeCell ref="F73:F77"/>
    <mergeCell ref="A82:D82"/>
    <mergeCell ref="A83:D83"/>
    <mergeCell ref="A81:D81"/>
    <mergeCell ref="A44:D44"/>
    <mergeCell ref="A45:D45"/>
    <mergeCell ref="A68:D68"/>
    <mergeCell ref="A77:D77"/>
    <mergeCell ref="A73:D73"/>
    <mergeCell ref="A69:D69"/>
    <mergeCell ref="A72:D72"/>
    <mergeCell ref="A31:D31"/>
    <mergeCell ref="A14:D14"/>
    <mergeCell ref="A30:D30"/>
    <mergeCell ref="A6:A7"/>
    <mergeCell ref="A8:D8"/>
    <mergeCell ref="A19:D19"/>
    <mergeCell ref="A20:D20"/>
    <mergeCell ref="A13:D13"/>
  </mergeCells>
  <printOptions horizontalCentered="1"/>
  <pageMargins left="0.39370078740157483" right="0.39370078740157483" top="0.98425196850393704" bottom="0.98425196850393704" header="0.19685039370078741" footer="0"/>
  <pageSetup paperSize="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položkový rozpočet</vt:lpstr>
      <vt:lpstr>'položkový rozpočet'!Oblast_tisku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Kubizňák Petr</dc:creator>
  <cp:lastModifiedBy>Ing. Martin Oliva</cp:lastModifiedBy>
  <cp:lastPrinted>2023-04-28T10:08:27Z</cp:lastPrinted>
  <dcterms:created xsi:type="dcterms:W3CDTF">2013-02-15T07:30:25Z</dcterms:created>
  <dcterms:modified xsi:type="dcterms:W3CDTF">2024-02-01T07:39:36Z</dcterms:modified>
</cp:coreProperties>
</file>