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erna\Desktop\Analýza Návrh ZD\3 08_04_2024 upravené\"/>
    </mc:Choice>
  </mc:AlternateContent>
  <xr:revisionPtr revIDLastSave="0" documentId="13_ncr:1_{9EBA8D2A-745F-4E4A-9EE1-E6B5C70DD76D}" xr6:coauthVersionLast="36" xr6:coauthVersionMax="36" xr10:uidLastSave="{00000000-0000-0000-0000-000000000000}"/>
  <bookViews>
    <workbookView xWindow="-105" yWindow="195" windowWidth="20595" windowHeight="7935" tabRatio="699" xr2:uid="{00000000-000D-0000-FFFF-FFFF00000000}"/>
  </bookViews>
  <sheets>
    <sheet name="Příloha č. 4 Kalkulace" sheetId="26" r:id="rId1"/>
  </sheets>
  <calcPr calcId="191029"/>
</workbook>
</file>

<file path=xl/calcChain.xml><?xml version="1.0" encoding="utf-8"?>
<calcChain xmlns="http://schemas.openxmlformats.org/spreadsheetml/2006/main">
  <c r="F6" i="26" l="1"/>
  <c r="G6" i="26" l="1"/>
  <c r="F7" i="26"/>
  <c r="F8" i="26"/>
  <c r="G8" i="26" s="1"/>
  <c r="F58" i="26"/>
  <c r="F57" i="26"/>
  <c r="F56" i="26"/>
  <c r="F55" i="26"/>
  <c r="F52" i="26"/>
  <c r="G52" i="26" s="1"/>
  <c r="H52" i="26" s="1"/>
  <c r="F50" i="26"/>
  <c r="G50" i="26" s="1"/>
  <c r="H50" i="26" s="1"/>
  <c r="F49" i="26"/>
  <c r="F48" i="26"/>
  <c r="G48" i="26" s="1"/>
  <c r="H48" i="26" s="1"/>
  <c r="F47" i="26"/>
  <c r="F46" i="26"/>
  <c r="G46" i="26" s="1"/>
  <c r="H46" i="26" s="1"/>
  <c r="F45" i="26"/>
  <c r="F44" i="26"/>
  <c r="G44" i="26" s="1"/>
  <c r="H44" i="26" s="1"/>
  <c r="F43" i="26"/>
  <c r="F42" i="26"/>
  <c r="G42" i="26" s="1"/>
  <c r="F38" i="26"/>
  <c r="F36" i="26"/>
  <c r="F35" i="26"/>
  <c r="G35" i="26" s="1"/>
  <c r="H35" i="26" s="1"/>
  <c r="F34" i="26"/>
  <c r="D32" i="26"/>
  <c r="F32" i="26" s="1"/>
  <c r="F31" i="26"/>
  <c r="F30" i="26"/>
  <c r="F28" i="26"/>
  <c r="F27" i="26"/>
  <c r="F26" i="26"/>
  <c r="F24" i="26"/>
  <c r="F23" i="26"/>
  <c r="F21" i="26"/>
  <c r="F20" i="26"/>
  <c r="F18" i="26"/>
  <c r="G18" i="26" s="1"/>
  <c r="F17" i="26"/>
  <c r="F16" i="26"/>
  <c r="G15" i="26"/>
  <c r="H15" i="26" s="1"/>
  <c r="G14" i="26"/>
  <c r="H14" i="26" s="1"/>
  <c r="F12" i="26"/>
  <c r="F11" i="26"/>
  <c r="F9" i="26"/>
  <c r="G7" i="26" l="1"/>
  <c r="H7" i="26" s="1"/>
  <c r="F10" i="26"/>
  <c r="G57" i="26"/>
  <c r="F66" i="26"/>
  <c r="G55" i="26"/>
  <c r="H55" i="26" s="1"/>
  <c r="F65" i="26"/>
  <c r="H16" i="26"/>
  <c r="H6" i="26"/>
  <c r="F13" i="26"/>
  <c r="G16" i="26"/>
  <c r="G11" i="26"/>
  <c r="G9" i="26"/>
  <c r="H9" i="26" s="1"/>
  <c r="H8" i="26"/>
  <c r="G32" i="26"/>
  <c r="H32" i="26" s="1"/>
  <c r="G43" i="26"/>
  <c r="G47" i="26"/>
  <c r="H47" i="26" s="1"/>
  <c r="F51" i="26"/>
  <c r="G56" i="26"/>
  <c r="H56" i="26" s="1"/>
  <c r="G28" i="26"/>
  <c r="H28" i="26" s="1"/>
  <c r="F39" i="26"/>
  <c r="G38" i="26"/>
  <c r="G39" i="26" s="1"/>
  <c r="G20" i="26"/>
  <c r="H20" i="26" s="1"/>
  <c r="G24" i="26"/>
  <c r="H24" i="26" s="1"/>
  <c r="F33" i="26"/>
  <c r="F37" i="26"/>
  <c r="G37" i="26" s="1"/>
  <c r="G34" i="26"/>
  <c r="H34" i="26" s="1"/>
  <c r="F29" i="26"/>
  <c r="G30" i="26"/>
  <c r="G45" i="26"/>
  <c r="H45" i="26" s="1"/>
  <c r="G49" i="26"/>
  <c r="H49" i="26" s="1"/>
  <c r="F53" i="26"/>
  <c r="F64" i="26" s="1"/>
  <c r="G58" i="26"/>
  <c r="F22" i="26"/>
  <c r="G26" i="26"/>
  <c r="H18" i="26"/>
  <c r="G36" i="26"/>
  <c r="H36" i="26" s="1"/>
  <c r="H42" i="26"/>
  <c r="G12" i="26"/>
  <c r="H12" i="26" s="1"/>
  <c r="F19" i="26"/>
  <c r="F25" i="26"/>
  <c r="G17" i="26"/>
  <c r="G19" i="26" s="1"/>
  <c r="G21" i="26"/>
  <c r="H21" i="26" s="1"/>
  <c r="G23" i="26"/>
  <c r="G27" i="26"/>
  <c r="H27" i="26" s="1"/>
  <c r="G31" i="26"/>
  <c r="H31" i="26" s="1"/>
  <c r="F59" i="26"/>
  <c r="G51" i="26" l="1"/>
  <c r="H65" i="26"/>
  <c r="H57" i="26"/>
  <c r="G66" i="26"/>
  <c r="G65" i="26"/>
  <c r="G33" i="26"/>
  <c r="G13" i="26"/>
  <c r="G25" i="26"/>
  <c r="H11" i="26"/>
  <c r="H13" i="26" s="1"/>
  <c r="G59" i="26"/>
  <c r="G10" i="26"/>
  <c r="G29" i="26"/>
  <c r="H58" i="26"/>
  <c r="G53" i="26"/>
  <c r="G64" i="26" s="1"/>
  <c r="H37" i="26"/>
  <c r="H26" i="26"/>
  <c r="H29" i="26" s="1"/>
  <c r="H10" i="26"/>
  <c r="H22" i="26"/>
  <c r="H23" i="26"/>
  <c r="H25" i="26" s="1"/>
  <c r="F40" i="26"/>
  <c r="H30" i="26"/>
  <c r="H33" i="26" s="1"/>
  <c r="H17" i="26"/>
  <c r="H19" i="26" s="1"/>
  <c r="H38" i="26"/>
  <c r="H39" i="26" s="1"/>
  <c r="H43" i="26"/>
  <c r="H53" i="26" s="1"/>
  <c r="H64" i="26" s="1"/>
  <c r="G22" i="26"/>
  <c r="H59" i="26" l="1"/>
  <c r="F60" i="26"/>
  <c r="F63" i="26"/>
  <c r="H66" i="26"/>
  <c r="G40" i="26"/>
  <c r="H51" i="26"/>
  <c r="H40" i="26"/>
  <c r="G60" i="26" l="1"/>
  <c r="G63" i="26"/>
  <c r="H60" i="26"/>
  <c r="H63" i="26"/>
</calcChain>
</file>

<file path=xl/sharedStrings.xml><?xml version="1.0" encoding="utf-8"?>
<sst xmlns="http://schemas.openxmlformats.org/spreadsheetml/2006/main" count="123" uniqueCount="80">
  <si>
    <t>úsek</t>
  </si>
  <si>
    <t>km</t>
  </si>
  <si>
    <t>CELKEM</t>
  </si>
  <si>
    <t>ETAPA C + D CELKEM</t>
  </si>
  <si>
    <t>VYPOŘÁDÁNÍ PŘIPOMÍNEK</t>
  </si>
  <si>
    <t>Agregace dat jako podkladu pro PpZPR a spolupráce se zpracovatelem aktualizace PpZPR</t>
  </si>
  <si>
    <t>ks</t>
  </si>
  <si>
    <t>TECHNICKÁ ZPRÁVA PRO AGREGOVANÉ OsVPR + MAPY</t>
  </si>
  <si>
    <t>TECHNICKÁ ZPRÁVA PRO CELÉ DÍLČÍ POVODÍ + MAPY</t>
  </si>
  <si>
    <t>Etapa C a D  - Dokumentace oblastí s významným povodňovým rizikem a příprava PpZPR</t>
  </si>
  <si>
    <t>ETAPA B CELKEM</t>
  </si>
  <si>
    <t>Návrhy obecných opatření</t>
  </si>
  <si>
    <t xml:space="preserve">NÁVRHY OPATŘENÍ CELKEM </t>
  </si>
  <si>
    <t xml:space="preserve">Posouzení vzájemného vlivu jednotlivých opatření po hydrologických celcích </t>
  </si>
  <si>
    <t xml:space="preserve">Analýza podkladů s ohledem na očekávané cíle </t>
  </si>
  <si>
    <t>počet jednotek</t>
  </si>
  <si>
    <t>Etapa B - Návrhy efektivních obecných i konkrétních protipovodňových opatření</t>
  </si>
  <si>
    <t>ETAPA A CELKEM</t>
  </si>
  <si>
    <t>DOKONČOVACÍ PRÁCE CELKEM</t>
  </si>
  <si>
    <t>kompletace, předání do centrálního skladu</t>
  </si>
  <si>
    <t>DOKONČOVACÍ PRÁCE</t>
  </si>
  <si>
    <t>ZPRACOVÁNÍ RIZIKOVÉ ANALÝZY CELKEM</t>
  </si>
  <si>
    <t>zpracování map povodňových rizik</t>
  </si>
  <si>
    <t>stanovení povodňového ohrožení</t>
  </si>
  <si>
    <t>zpracování map povodňového nebezpečí</t>
  </si>
  <si>
    <t>RIZIKOVÁ ANALÝZA</t>
  </si>
  <si>
    <t>HYDRAULICKÉ MODELY - nové CELKEM</t>
  </si>
  <si>
    <t>Posouzení hydraulického modelu</t>
  </si>
  <si>
    <t>Sestavení a kalibrace 2D model</t>
  </si>
  <si>
    <t>Sestavení a kalibrace 1D model</t>
  </si>
  <si>
    <t>ZPRACOVÁNÍ HYDRAULICKÝCH MODELŮ</t>
  </si>
  <si>
    <t>HYDRAULICKÉ MODELY - aktualizace CELKEM</t>
  </si>
  <si>
    <t>Aktualizace 2D model</t>
  </si>
  <si>
    <t>Aktualizace 1D model</t>
  </si>
  <si>
    <t xml:space="preserve">AKTUALIZACE HYDRAULICKÝCH MODELŮ </t>
  </si>
  <si>
    <t>PŘÍPRAVNÉ PRÁCE - nové CELKEM</t>
  </si>
  <si>
    <t>pochůzky, foto dokumentace</t>
  </si>
  <si>
    <t>získání a zpracování ÚP</t>
  </si>
  <si>
    <t>PŘÍPRAVNÉ PRÁCE - OsVPR nově vymezené</t>
  </si>
  <si>
    <t>PŘÍPRAVNÉ PRÁCE - aktualizace CELKEM</t>
  </si>
  <si>
    <t>aktualizace údajů ÚP</t>
  </si>
  <si>
    <t>GEODETICKÉ ÚDAJE - nové CELKEM</t>
  </si>
  <si>
    <t>sestavení DMT toku a inundací</t>
  </si>
  <si>
    <t>zaměření profilů a objektů</t>
  </si>
  <si>
    <t>HYDROLOGICKÉ ÚDAJE - nové CELKEM</t>
  </si>
  <si>
    <t>profil</t>
  </si>
  <si>
    <t>POŘÍZENÍ VSTUPNÍCH DAT - OsVPR nově vymezené</t>
  </si>
  <si>
    <t>GEODETICKÉ ÚDAJE - aktualizace CELKEM</t>
  </si>
  <si>
    <t>aktualizace DMT toku a inundací</t>
  </si>
  <si>
    <t>HYDROLOGICKÉ ÚDAJE - aktualizace CELKEM</t>
  </si>
  <si>
    <t>Etapa A - Aktualizace a zpracování map povodňového nebezpečí a povodňových rizik</t>
  </si>
  <si>
    <t>(Kč)</t>
  </si>
  <si>
    <t>náklady s DPH</t>
  </si>
  <si>
    <t>DPH (21%)</t>
  </si>
  <si>
    <t>náklady bez DPH</t>
  </si>
  <si>
    <t>jednotka</t>
  </si>
  <si>
    <t>POLOŽKA</t>
  </si>
  <si>
    <t>Návrhy nových konkrétních opatření (a jejich variant) a stanovení maximálních efektivních nákladů PPO</t>
  </si>
  <si>
    <t>POSOUZENÍ ZMĚN VSTUPNÍCH DAT PRO OsVPR Z PŘEDCHOZÍCH PLÁNOVACÍCH OBDOBÍ</t>
  </si>
  <si>
    <t>AKTUALIZACE VSTUPNÍCH DAT - OsVPR z předchozích plánovacích období</t>
  </si>
  <si>
    <r>
      <t>ověření hydrologických dat Q</t>
    </r>
    <r>
      <rPr>
        <vertAlign val="subscript"/>
        <sz val="10"/>
        <color rgb="FF000000"/>
        <rFont val="Arial"/>
        <family val="2"/>
        <charset val="238"/>
      </rPr>
      <t>1</t>
    </r>
    <r>
      <rPr>
        <sz val="10"/>
        <color rgb="FF000000"/>
        <rFont val="Arial"/>
        <family val="2"/>
        <charset val="238"/>
      </rPr>
      <t xml:space="preserve"> až Q</t>
    </r>
    <r>
      <rPr>
        <vertAlign val="subscript"/>
        <sz val="10"/>
        <color rgb="FF000000"/>
        <rFont val="Arial"/>
        <family val="2"/>
        <charset val="238"/>
      </rPr>
      <t>100</t>
    </r>
    <r>
      <rPr>
        <sz val="10"/>
        <color rgb="FF000000"/>
        <rFont val="Arial"/>
        <family val="2"/>
        <charset val="238"/>
      </rPr>
      <t>, Q</t>
    </r>
    <r>
      <rPr>
        <vertAlign val="subscript"/>
        <sz val="10"/>
        <color rgb="FF000000"/>
        <rFont val="Arial"/>
        <family val="2"/>
        <charset val="238"/>
      </rPr>
      <t>500</t>
    </r>
    <r>
      <rPr>
        <sz val="10"/>
        <color rgb="FF000000"/>
        <rFont val="Arial"/>
        <family val="2"/>
        <charset val="238"/>
      </rPr>
      <t xml:space="preserve"> ve stejném profilu</t>
    </r>
  </si>
  <si>
    <r>
      <t>hydrologie Q</t>
    </r>
    <r>
      <rPr>
        <vertAlign val="subscript"/>
        <sz val="10"/>
        <color rgb="FF000000"/>
        <rFont val="Arial"/>
        <family val="2"/>
        <charset val="238"/>
      </rPr>
      <t>5</t>
    </r>
    <r>
      <rPr>
        <sz val="10"/>
        <color rgb="FF000000"/>
        <rFont val="Arial"/>
        <family val="2"/>
        <charset val="238"/>
      </rPr>
      <t>, Q</t>
    </r>
    <r>
      <rPr>
        <vertAlign val="subscript"/>
        <sz val="10"/>
        <color rgb="FF000000"/>
        <rFont val="Arial"/>
        <family val="2"/>
        <charset val="238"/>
      </rPr>
      <t>20</t>
    </r>
    <r>
      <rPr>
        <sz val="10"/>
        <color rgb="FF000000"/>
        <rFont val="Arial"/>
        <family val="2"/>
        <charset val="238"/>
      </rPr>
      <t>, Q</t>
    </r>
    <r>
      <rPr>
        <vertAlign val="subscript"/>
        <sz val="10"/>
        <color rgb="FF000000"/>
        <rFont val="Arial"/>
        <family val="2"/>
        <charset val="238"/>
      </rPr>
      <t>100</t>
    </r>
    <r>
      <rPr>
        <sz val="10"/>
        <color rgb="FF000000"/>
        <rFont val="Arial"/>
        <family val="2"/>
        <charset val="238"/>
      </rPr>
      <t>,</t>
    </r>
    <r>
      <rPr>
        <vertAlign val="subscript"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- N-leté průtoky</t>
    </r>
  </si>
  <si>
    <r>
      <t>hydrologie Q</t>
    </r>
    <r>
      <rPr>
        <vertAlign val="subscript"/>
        <sz val="10"/>
        <color rgb="FF000000"/>
        <rFont val="Arial"/>
        <family val="2"/>
        <charset val="238"/>
      </rPr>
      <t>5</t>
    </r>
    <r>
      <rPr>
        <sz val="10"/>
        <color rgb="FF000000"/>
        <rFont val="Arial"/>
        <family val="2"/>
        <charset val="238"/>
      </rPr>
      <t>, Q</t>
    </r>
    <r>
      <rPr>
        <vertAlign val="subscript"/>
        <sz val="10"/>
        <color rgb="FF000000"/>
        <rFont val="Arial"/>
        <family val="2"/>
        <charset val="238"/>
      </rPr>
      <t>20</t>
    </r>
    <r>
      <rPr>
        <sz val="10"/>
        <color rgb="FF000000"/>
        <rFont val="Arial"/>
        <family val="2"/>
        <charset val="238"/>
      </rPr>
      <t>, Q</t>
    </r>
    <r>
      <rPr>
        <vertAlign val="subscript"/>
        <sz val="10"/>
        <color rgb="FF000000"/>
        <rFont val="Arial"/>
        <family val="2"/>
        <charset val="238"/>
      </rPr>
      <t>100</t>
    </r>
    <r>
      <rPr>
        <sz val="10"/>
        <color rgb="FF000000"/>
        <rFont val="Arial"/>
        <family val="2"/>
        <charset val="238"/>
      </rPr>
      <t>,Q</t>
    </r>
    <r>
      <rPr>
        <vertAlign val="subscript"/>
        <sz val="10"/>
        <color rgb="FF000000"/>
        <rFont val="Arial"/>
        <family val="2"/>
        <charset val="238"/>
      </rPr>
      <t xml:space="preserve">500 </t>
    </r>
    <r>
      <rPr>
        <sz val="10"/>
        <color rgb="FF000000"/>
        <rFont val="Arial"/>
        <family val="2"/>
        <charset val="238"/>
      </rPr>
      <t>- N-leté průtoky</t>
    </r>
  </si>
  <si>
    <t>PŘÍPRAVNÉ PRÁCE - OsVPR z předchozích plánovacích období</t>
  </si>
  <si>
    <t>počet ohrožených obyvatel do 500 včetně</t>
  </si>
  <si>
    <t xml:space="preserve">obec </t>
  </si>
  <si>
    <t>počet ohrožených obyvatel nad 500</t>
  </si>
  <si>
    <t>Projednání existujících návrhů opatření s jednotlivými obcemi</t>
  </si>
  <si>
    <t>Projednání a úprava návrhů opatření na základě projednání se zástupci dotčených obcí a nositeli opatření (výsledný návrh opatření)</t>
  </si>
  <si>
    <t>oblast</t>
  </si>
  <si>
    <t xml:space="preserve">Dílčí povodí </t>
  </si>
  <si>
    <t>Dílčí povodí</t>
  </si>
  <si>
    <r>
      <t>hydrologie Q</t>
    </r>
    <r>
      <rPr>
        <vertAlign val="subscript"/>
        <sz val="10"/>
        <rFont val="Arial"/>
        <family val="2"/>
        <charset val="238"/>
      </rPr>
      <t>5</t>
    </r>
    <r>
      <rPr>
        <sz val="10"/>
        <rFont val="Arial"/>
        <family val="2"/>
        <charset val="238"/>
      </rPr>
      <t>, Q</t>
    </r>
    <r>
      <rPr>
        <vertAlign val="subscript"/>
        <sz val="10"/>
        <rFont val="Arial"/>
        <family val="2"/>
        <charset val="238"/>
      </rPr>
      <t>20</t>
    </r>
    <r>
      <rPr>
        <sz val="10"/>
        <rFont val="Arial"/>
        <family val="2"/>
        <charset val="238"/>
      </rPr>
      <t>, Q</t>
    </r>
    <r>
      <rPr>
        <vertAlign val="subscript"/>
        <sz val="10"/>
        <rFont val="Arial"/>
        <family val="2"/>
        <charset val="238"/>
      </rPr>
      <t>100</t>
    </r>
    <r>
      <rPr>
        <sz val="10"/>
        <rFont val="Arial"/>
        <family val="2"/>
        <charset val="238"/>
      </rPr>
      <t>,</t>
    </r>
    <r>
      <rPr>
        <vertAlign val="sub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N-leté průtoky</t>
    </r>
  </si>
  <si>
    <r>
      <t>hydrologie Q</t>
    </r>
    <r>
      <rPr>
        <vertAlign val="subscript"/>
        <sz val="10"/>
        <rFont val="Arial"/>
        <family val="2"/>
        <charset val="238"/>
      </rPr>
      <t>5</t>
    </r>
    <r>
      <rPr>
        <sz val="10"/>
        <rFont val="Arial"/>
        <family val="2"/>
        <charset val="238"/>
      </rPr>
      <t>, Q</t>
    </r>
    <r>
      <rPr>
        <vertAlign val="subscript"/>
        <sz val="10"/>
        <rFont val="Arial"/>
        <family val="2"/>
        <charset val="238"/>
      </rPr>
      <t>20</t>
    </r>
    <r>
      <rPr>
        <sz val="10"/>
        <rFont val="Arial"/>
        <family val="2"/>
        <charset val="238"/>
      </rPr>
      <t>, Q</t>
    </r>
    <r>
      <rPr>
        <vertAlign val="subscript"/>
        <sz val="10"/>
        <rFont val="Arial"/>
        <family val="2"/>
        <charset val="238"/>
      </rPr>
      <t>100 ,</t>
    </r>
    <r>
      <rPr>
        <sz val="10"/>
        <rFont val="Arial"/>
        <family val="2"/>
        <charset val="238"/>
      </rPr>
      <t>Q</t>
    </r>
    <r>
      <rPr>
        <vertAlign val="subscript"/>
        <sz val="10"/>
        <rFont val="Arial"/>
        <family val="2"/>
        <charset val="238"/>
      </rPr>
      <t xml:space="preserve">500 </t>
    </r>
    <r>
      <rPr>
        <sz val="10"/>
        <rFont val="Arial"/>
        <family val="2"/>
        <charset val="238"/>
      </rPr>
      <t>- N-leté průtoky</t>
    </r>
  </si>
  <si>
    <t>cena za jednotku (Kč)</t>
  </si>
  <si>
    <t>ETAPA C CELKEM</t>
  </si>
  <si>
    <t>REKAPITULACE</t>
  </si>
  <si>
    <t>ETAPA D (D1 + D2) CELKEM</t>
  </si>
  <si>
    <t>název dodavatele:</t>
  </si>
  <si>
    <t>Příloha č. 4 - Podrobná kalkulace ceny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</si>
</sst>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9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6" applyNumberFormat="0" applyAlignment="0" applyProtection="0"/>
    <xf numFmtId="0" fontId="9" fillId="3" borderId="0" applyNumberFormat="0" applyBorder="0" applyAlignment="0" applyProtection="0"/>
    <xf numFmtId="0" fontId="18" fillId="7" borderId="1" applyNumberFormat="0" applyAlignment="0" applyProtection="0"/>
    <xf numFmtId="0" fontId="17" fillId="21" borderId="6" applyNumberFormat="0" applyAlignment="0" applyProtection="0"/>
    <xf numFmtId="0" fontId="19" fillId="0" borderId="7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6" fillId="0" borderId="0"/>
    <xf numFmtId="0" fontId="6" fillId="0" borderId="0"/>
    <xf numFmtId="0" fontId="4" fillId="23" borderId="8" applyNumberFormat="0" applyFont="0" applyAlignment="0" applyProtection="0"/>
    <xf numFmtId="0" fontId="22" fillId="20" borderId="9" applyNumberFormat="0" applyAlignment="0" applyProtection="0"/>
    <xf numFmtId="0" fontId="6" fillId="23" borderId="8" applyNumberFormat="0" applyFont="0" applyAlignment="0" applyProtection="0"/>
    <xf numFmtId="0" fontId="19" fillId="0" borderId="7" applyNumberFormat="0" applyFill="0" applyAlignment="0" applyProtection="0"/>
    <xf numFmtId="0" fontId="13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8" fillId="7" borderId="1" applyNumberFormat="0" applyAlignment="0" applyProtection="0"/>
    <xf numFmtId="0" fontId="10" fillId="20" borderId="1" applyNumberFormat="0" applyAlignment="0" applyProtection="0"/>
    <xf numFmtId="0" fontId="22" fillId="20" borderId="9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6" fillId="0" borderId="0"/>
    <xf numFmtId="0" fontId="1" fillId="0" borderId="0"/>
  </cellStyleXfs>
  <cellXfs count="134">
    <xf numFmtId="0" fontId="0" fillId="0" borderId="0" xfId="0"/>
    <xf numFmtId="0" fontId="24" fillId="0" borderId="20" xfId="89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3" fontId="29" fillId="24" borderId="27" xfId="89" applyNumberFormat="1" applyFont="1" applyFill="1" applyBorder="1" applyAlignment="1" applyProtection="1">
      <alignment horizontal="right" vertical="center" wrapText="1"/>
      <protection locked="0"/>
    </xf>
    <xf numFmtId="3" fontId="29" fillId="24" borderId="10" xfId="89" applyNumberFormat="1" applyFont="1" applyFill="1" applyBorder="1" applyAlignment="1" applyProtection="1">
      <alignment horizontal="right" vertical="center" wrapText="1"/>
      <protection locked="0"/>
    </xf>
    <xf numFmtId="3" fontId="29" fillId="24" borderId="11" xfId="89" applyNumberFormat="1" applyFont="1" applyFill="1" applyBorder="1" applyAlignment="1" applyProtection="1">
      <alignment horizontal="right" vertical="center" wrapText="1"/>
      <protection locked="0"/>
    </xf>
    <xf numFmtId="3" fontId="6" fillId="24" borderId="11" xfId="89" applyNumberFormat="1" applyFont="1" applyFill="1" applyBorder="1" applyAlignment="1" applyProtection="1">
      <alignment horizontal="right" vertical="center" wrapText="1"/>
      <protection locked="0"/>
    </xf>
    <xf numFmtId="3" fontId="6" fillId="24" borderId="10" xfId="89" applyNumberFormat="1" applyFont="1" applyFill="1" applyBorder="1" applyAlignment="1" applyProtection="1">
      <alignment horizontal="right" vertical="center" wrapText="1"/>
      <protection locked="0"/>
    </xf>
    <xf numFmtId="3" fontId="6" fillId="24" borderId="12" xfId="89" applyNumberFormat="1" applyFont="1" applyFill="1" applyBorder="1" applyAlignment="1" applyProtection="1">
      <alignment horizontal="right" vertical="center" wrapText="1"/>
      <protection locked="0"/>
    </xf>
    <xf numFmtId="3" fontId="6" fillId="24" borderId="27" xfId="89" applyNumberFormat="1" applyFont="1" applyFill="1" applyBorder="1" applyAlignment="1" applyProtection="1">
      <alignment horizontal="right" vertical="center" wrapText="1"/>
      <protection locked="0"/>
    </xf>
    <xf numFmtId="0" fontId="29" fillId="24" borderId="10" xfId="89" applyFont="1" applyFill="1" applyBorder="1" applyAlignment="1" applyProtection="1">
      <alignment horizontal="right" vertical="center" wrapText="1"/>
      <protection locked="0"/>
    </xf>
    <xf numFmtId="3" fontId="29" fillId="24" borderId="12" xfId="89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89" applyFont="1" applyProtection="1"/>
    <xf numFmtId="0" fontId="24" fillId="0" borderId="0" xfId="89" applyFont="1" applyProtection="1"/>
    <xf numFmtId="0" fontId="1" fillId="0" borderId="0" xfId="89" applyProtection="1"/>
    <xf numFmtId="0" fontId="27" fillId="0" borderId="0" xfId="89" applyFont="1" applyAlignment="1" applyProtection="1">
      <alignment vertical="center"/>
    </xf>
    <xf numFmtId="0" fontId="1" fillId="0" borderId="0" xfId="89" applyAlignment="1" applyProtection="1">
      <alignment vertical="center"/>
    </xf>
    <xf numFmtId="0" fontId="29" fillId="0" borderId="23" xfId="89" applyFont="1" applyBorder="1" applyAlignment="1" applyProtection="1">
      <alignment horizontal="center" vertical="center" wrapText="1"/>
    </xf>
    <xf numFmtId="0" fontId="29" fillId="0" borderId="41" xfId="89" applyFont="1" applyBorder="1" applyAlignment="1" applyProtection="1">
      <alignment horizontal="center" vertical="center" wrapText="1"/>
    </xf>
    <xf numFmtId="0" fontId="29" fillId="0" borderId="42" xfId="89" applyFont="1" applyBorder="1" applyAlignment="1" applyProtection="1">
      <alignment horizontal="center" vertical="center" wrapText="1"/>
    </xf>
    <xf numFmtId="0" fontId="29" fillId="24" borderId="42" xfId="89" applyFont="1" applyFill="1" applyBorder="1" applyAlignment="1" applyProtection="1">
      <alignment horizontal="center" vertical="center" wrapText="1"/>
    </xf>
    <xf numFmtId="0" fontId="29" fillId="0" borderId="41" xfId="89" applyFont="1" applyBorder="1" applyAlignment="1" applyProtection="1">
      <alignment horizontal="center" vertical="center" wrapText="1"/>
    </xf>
    <xf numFmtId="0" fontId="29" fillId="0" borderId="33" xfId="89" applyFont="1" applyBorder="1" applyAlignment="1" applyProtection="1">
      <alignment horizontal="center" vertical="center" wrapText="1"/>
    </xf>
    <xf numFmtId="0" fontId="24" fillId="0" borderId="21" xfId="89" applyFont="1" applyBorder="1" applyAlignment="1" applyProtection="1">
      <alignment horizontal="center" vertical="center" wrapText="1"/>
    </xf>
    <xf numFmtId="0" fontId="24" fillId="0" borderId="39" xfId="89" applyFont="1" applyBorder="1" applyAlignment="1" applyProtection="1">
      <alignment horizontal="center" vertical="center" wrapText="1"/>
    </xf>
    <xf numFmtId="0" fontId="29" fillId="0" borderId="38" xfId="89" applyFont="1" applyBorder="1" applyAlignment="1" applyProtection="1">
      <alignment horizontal="center" vertical="center" wrapText="1"/>
    </xf>
    <xf numFmtId="0" fontId="29" fillId="24" borderId="43" xfId="89" applyFont="1" applyFill="1" applyBorder="1" applyAlignment="1" applyProtection="1">
      <alignment horizontal="center" vertical="center" wrapText="1"/>
    </xf>
    <xf numFmtId="0" fontId="29" fillId="0" borderId="39" xfId="89" applyFont="1" applyBorder="1" applyAlignment="1" applyProtection="1">
      <alignment horizontal="center" vertical="center" wrapText="1"/>
    </xf>
    <xf numFmtId="0" fontId="29" fillId="0" borderId="32" xfId="89" applyFont="1" applyBorder="1" applyAlignment="1" applyProtection="1">
      <alignment horizontal="center" vertical="center" wrapText="1"/>
    </xf>
    <xf numFmtId="0" fontId="30" fillId="26" borderId="31" xfId="89" applyFont="1" applyFill="1" applyBorder="1" applyAlignment="1" applyProtection="1">
      <alignment horizontal="left" vertical="center" wrapText="1"/>
    </xf>
    <xf numFmtId="0" fontId="30" fillId="26" borderId="30" xfId="89" applyFont="1" applyFill="1" applyBorder="1" applyAlignment="1" applyProtection="1">
      <alignment horizontal="left" vertical="center" wrapText="1"/>
    </xf>
    <xf numFmtId="0" fontId="30" fillId="26" borderId="29" xfId="89" applyFont="1" applyFill="1" applyBorder="1" applyAlignment="1" applyProtection="1">
      <alignment horizontal="left" vertical="center" wrapText="1"/>
    </xf>
    <xf numFmtId="0" fontId="6" fillId="0" borderId="26" xfId="89" applyFont="1" applyBorder="1" applyAlignment="1" applyProtection="1">
      <alignment horizontal="left" vertical="center" wrapText="1"/>
    </xf>
    <xf numFmtId="0" fontId="6" fillId="0" borderId="27" xfId="89" applyFont="1" applyBorder="1" applyAlignment="1" applyProtection="1">
      <alignment horizontal="left" vertical="center" wrapText="1"/>
    </xf>
    <xf numFmtId="0" fontId="29" fillId="0" borderId="27" xfId="89" applyFont="1" applyBorder="1" applyAlignment="1" applyProtection="1">
      <alignment horizontal="center" vertical="center" wrapText="1"/>
    </xf>
    <xf numFmtId="0" fontId="6" fillId="0" borderId="27" xfId="89" applyFont="1" applyBorder="1" applyAlignment="1" applyProtection="1">
      <alignment horizontal="center" vertical="center" wrapText="1"/>
    </xf>
    <xf numFmtId="4" fontId="5" fillId="24" borderId="27" xfId="89" applyNumberFormat="1" applyFont="1" applyFill="1" applyBorder="1" applyAlignment="1" applyProtection="1">
      <alignment horizontal="center" vertical="center" wrapText="1"/>
    </xf>
    <xf numFmtId="4" fontId="5" fillId="24" borderId="28" xfId="89" applyNumberFormat="1" applyFont="1" applyFill="1" applyBorder="1" applyAlignment="1" applyProtection="1">
      <alignment horizontal="center" vertical="center" wrapText="1"/>
    </xf>
    <xf numFmtId="0" fontId="6" fillId="0" borderId="16" xfId="89" applyFont="1" applyBorder="1" applyAlignment="1" applyProtection="1">
      <alignment horizontal="left" vertical="center" wrapText="1"/>
    </xf>
    <xf numFmtId="0" fontId="29" fillId="0" borderId="10" xfId="89" applyFont="1" applyBorder="1" applyAlignment="1" applyProtection="1">
      <alignment horizontal="left" vertical="center" wrapText="1"/>
    </xf>
    <xf numFmtId="0" fontId="29" fillId="0" borderId="10" xfId="89" applyFont="1" applyBorder="1" applyAlignment="1" applyProtection="1">
      <alignment horizontal="center" vertical="center" wrapText="1"/>
    </xf>
    <xf numFmtId="0" fontId="6" fillId="0" borderId="10" xfId="89" applyFont="1" applyBorder="1" applyAlignment="1" applyProtection="1">
      <alignment horizontal="center" vertical="center" wrapText="1"/>
    </xf>
    <xf numFmtId="4" fontId="5" fillId="24" borderId="10" xfId="89" applyNumberFormat="1" applyFont="1" applyFill="1" applyBorder="1" applyAlignment="1" applyProtection="1">
      <alignment horizontal="center" vertical="center" wrapText="1"/>
    </xf>
    <xf numFmtId="4" fontId="5" fillId="24" borderId="13" xfId="89" applyNumberFormat="1" applyFont="1" applyFill="1" applyBorder="1" applyAlignment="1" applyProtection="1">
      <alignment horizontal="center" vertical="center" wrapText="1"/>
    </xf>
    <xf numFmtId="0" fontId="6" fillId="0" borderId="17" xfId="89" applyFont="1" applyBorder="1" applyAlignment="1" applyProtection="1">
      <alignment horizontal="left" vertical="center" wrapText="1"/>
    </xf>
    <xf numFmtId="0" fontId="29" fillId="0" borderId="11" xfId="89" applyFont="1" applyBorder="1" applyAlignment="1" applyProtection="1">
      <alignment horizontal="left" vertical="center" wrapText="1"/>
    </xf>
    <xf numFmtId="0" fontId="29" fillId="0" borderId="11" xfId="89" applyFont="1" applyBorder="1" applyAlignment="1" applyProtection="1">
      <alignment horizontal="center" vertical="center" wrapText="1"/>
    </xf>
    <xf numFmtId="0" fontId="6" fillId="0" borderId="11" xfId="89" applyFont="1" applyBorder="1" applyAlignment="1" applyProtection="1">
      <alignment horizontal="center" vertical="center" wrapText="1"/>
    </xf>
    <xf numFmtId="4" fontId="5" fillId="24" borderId="11" xfId="89" applyNumberFormat="1" applyFont="1" applyFill="1" applyBorder="1" applyAlignment="1" applyProtection="1">
      <alignment horizontal="center" vertical="center" wrapText="1"/>
    </xf>
    <xf numFmtId="4" fontId="5" fillId="24" borderId="14" xfId="89" applyNumberFormat="1" applyFont="1" applyFill="1" applyBorder="1" applyAlignment="1" applyProtection="1">
      <alignment horizontal="center" vertical="center" wrapText="1"/>
    </xf>
    <xf numFmtId="0" fontId="30" fillId="25" borderId="11" xfId="89" applyFont="1" applyFill="1" applyBorder="1" applyAlignment="1" applyProtection="1">
      <alignment horizontal="left" vertical="center" wrapText="1"/>
    </xf>
    <xf numFmtId="0" fontId="29" fillId="25" borderId="11" xfId="89" applyFont="1" applyFill="1" applyBorder="1" applyAlignment="1" applyProtection="1">
      <alignment horizontal="right" vertical="center" wrapText="1"/>
    </xf>
    <xf numFmtId="4" fontId="5" fillId="25" borderId="11" xfId="89" applyNumberFormat="1" applyFont="1" applyFill="1" applyBorder="1" applyAlignment="1" applyProtection="1">
      <alignment horizontal="center" vertical="center" wrapText="1"/>
    </xf>
    <xf numFmtId="4" fontId="5" fillId="25" borderId="14" xfId="89" applyNumberFormat="1" applyFont="1" applyFill="1" applyBorder="1" applyAlignment="1" applyProtection="1">
      <alignment horizontal="center" vertical="center" wrapText="1"/>
    </xf>
    <xf numFmtId="0" fontId="6" fillId="0" borderId="11" xfId="89" applyFont="1" applyBorder="1" applyAlignment="1" applyProtection="1">
      <alignment horizontal="left" vertical="center" wrapText="1"/>
    </xf>
    <xf numFmtId="0" fontId="6" fillId="0" borderId="11" xfId="89" applyFont="1" applyFill="1" applyBorder="1" applyAlignment="1" applyProtection="1">
      <alignment horizontal="center" vertical="center" wrapText="1"/>
    </xf>
    <xf numFmtId="4" fontId="6" fillId="0" borderId="11" xfId="89" applyNumberFormat="1" applyFont="1" applyBorder="1" applyAlignment="1" applyProtection="1">
      <alignment horizontal="center" vertical="center" wrapText="1"/>
    </xf>
    <xf numFmtId="4" fontId="6" fillId="0" borderId="14" xfId="89" applyNumberFormat="1" applyFont="1" applyBorder="1" applyAlignment="1" applyProtection="1">
      <alignment horizontal="center" vertical="center" wrapText="1"/>
    </xf>
    <xf numFmtId="0" fontId="6" fillId="0" borderId="18" xfId="89" applyFont="1" applyBorder="1" applyAlignment="1" applyProtection="1">
      <alignment horizontal="left" vertical="center" wrapText="1"/>
    </xf>
    <xf numFmtId="0" fontId="5" fillId="25" borderId="12" xfId="89" applyFont="1" applyFill="1" applyBorder="1" applyAlignment="1" applyProtection="1">
      <alignment horizontal="left" vertical="center" wrapText="1"/>
    </xf>
    <xf numFmtId="4" fontId="5" fillId="25" borderId="12" xfId="89" applyNumberFormat="1" applyFont="1" applyFill="1" applyBorder="1" applyAlignment="1" applyProtection="1">
      <alignment horizontal="center" vertical="center" wrapText="1"/>
    </xf>
    <xf numFmtId="4" fontId="5" fillId="25" borderId="15" xfId="89" applyNumberFormat="1" applyFont="1" applyFill="1" applyBorder="1" applyAlignment="1" applyProtection="1">
      <alignment horizontal="center" vertical="center" wrapText="1"/>
    </xf>
    <xf numFmtId="0" fontId="29" fillId="0" borderId="16" xfId="89" applyFont="1" applyBorder="1" applyAlignment="1" applyProtection="1">
      <alignment horizontal="left" vertical="center" wrapText="1"/>
    </xf>
    <xf numFmtId="0" fontId="6" fillId="0" borderId="10" xfId="89" applyFont="1" applyBorder="1" applyAlignment="1" applyProtection="1">
      <alignment horizontal="left" vertical="center" wrapText="1"/>
    </xf>
    <xf numFmtId="4" fontId="6" fillId="0" borderId="10" xfId="89" applyNumberFormat="1" applyFont="1" applyBorder="1" applyAlignment="1" applyProtection="1">
      <alignment horizontal="center" vertical="center" wrapText="1"/>
    </xf>
    <xf numFmtId="4" fontId="6" fillId="0" borderId="13" xfId="89" applyNumberFormat="1" applyFont="1" applyBorder="1" applyAlignment="1" applyProtection="1">
      <alignment horizontal="center" vertical="center" wrapText="1"/>
    </xf>
    <xf numFmtId="0" fontId="29" fillId="0" borderId="17" xfId="89" applyFont="1" applyBorder="1" applyAlignment="1" applyProtection="1">
      <alignment horizontal="left" vertical="center" wrapText="1"/>
    </xf>
    <xf numFmtId="0" fontId="5" fillId="25" borderId="11" xfId="89" applyFont="1" applyFill="1" applyBorder="1" applyAlignment="1" applyProtection="1">
      <alignment horizontal="left" vertical="center" wrapText="1"/>
    </xf>
    <xf numFmtId="0" fontId="6" fillId="25" borderId="11" xfId="89" applyFont="1" applyFill="1" applyBorder="1" applyAlignment="1" applyProtection="1">
      <alignment horizontal="right" vertical="center" wrapText="1"/>
    </xf>
    <xf numFmtId="0" fontId="29" fillId="0" borderId="18" xfId="89" applyFont="1" applyBorder="1" applyAlignment="1" applyProtection="1">
      <alignment horizontal="left" vertical="center" wrapText="1"/>
    </xf>
    <xf numFmtId="0" fontId="6" fillId="25" borderId="12" xfId="89" applyFont="1" applyFill="1" applyBorder="1" applyAlignment="1" applyProtection="1">
      <alignment horizontal="right" vertical="center" wrapText="1"/>
    </xf>
    <xf numFmtId="0" fontId="24" fillId="0" borderId="17" xfId="89" applyFont="1" applyBorder="1" applyAlignment="1" applyProtection="1">
      <alignment horizontal="left" vertical="center" wrapText="1"/>
    </xf>
    <xf numFmtId="0" fontId="24" fillId="0" borderId="18" xfId="89" applyFont="1" applyBorder="1" applyAlignment="1" applyProtection="1">
      <alignment horizontal="left" vertical="center" wrapText="1"/>
    </xf>
    <xf numFmtId="0" fontId="5" fillId="25" borderId="35" xfId="89" applyFont="1" applyFill="1" applyBorder="1" applyAlignment="1" applyProtection="1">
      <alignment horizontal="left" vertical="center" wrapText="1"/>
    </xf>
    <xf numFmtId="0" fontId="5" fillId="25" borderId="37" xfId="89" applyFont="1" applyFill="1" applyBorder="1" applyAlignment="1" applyProtection="1">
      <alignment horizontal="left" vertical="center" wrapText="1"/>
    </xf>
    <xf numFmtId="0" fontId="5" fillId="25" borderId="34" xfId="89" applyFont="1" applyFill="1" applyBorder="1" applyAlignment="1" applyProtection="1">
      <alignment horizontal="left" vertical="center" wrapText="1"/>
    </xf>
    <xf numFmtId="0" fontId="30" fillId="25" borderId="31" xfId="89" applyFont="1" applyFill="1" applyBorder="1" applyAlignment="1" applyProtection="1">
      <alignment horizontal="left" vertical="center" wrapText="1"/>
    </xf>
    <xf numFmtId="0" fontId="30" fillId="25" borderId="30" xfId="89" applyFont="1" applyFill="1" applyBorder="1" applyAlignment="1" applyProtection="1">
      <alignment horizontal="left" vertical="center" wrapText="1"/>
    </xf>
    <xf numFmtId="0" fontId="30" fillId="25" borderId="40" xfId="89" applyFont="1" applyFill="1" applyBorder="1" applyAlignment="1" applyProtection="1">
      <alignment horizontal="left" vertical="center" wrapText="1"/>
    </xf>
    <xf numFmtId="4" fontId="5" fillId="25" borderId="27" xfId="89" applyNumberFormat="1" applyFont="1" applyFill="1" applyBorder="1" applyAlignment="1" applyProtection="1">
      <alignment horizontal="center" vertical="center" wrapText="1"/>
    </xf>
    <xf numFmtId="4" fontId="5" fillId="25" borderId="28" xfId="89" applyNumberFormat="1" applyFont="1" applyFill="1" applyBorder="1" applyAlignment="1" applyProtection="1">
      <alignment horizontal="center" vertical="center" wrapText="1"/>
    </xf>
    <xf numFmtId="0" fontId="30" fillId="26" borderId="26" xfId="89" applyFont="1" applyFill="1" applyBorder="1" applyAlignment="1" applyProtection="1">
      <alignment horizontal="left" vertical="center" wrapText="1"/>
    </xf>
    <xf numFmtId="0" fontId="30" fillId="26" borderId="27" xfId="89" applyFont="1" applyFill="1" applyBorder="1" applyAlignment="1" applyProtection="1">
      <alignment horizontal="left" vertical="center" wrapText="1"/>
    </xf>
    <xf numFmtId="0" fontId="30" fillId="26" borderId="28" xfId="89" applyFont="1" applyFill="1" applyBorder="1" applyAlignment="1" applyProtection="1">
      <alignment horizontal="left" vertical="center" wrapText="1"/>
    </xf>
    <xf numFmtId="0" fontId="32" fillId="0" borderId="10" xfId="89" applyFont="1" applyBorder="1" applyAlignment="1" applyProtection="1">
      <alignment horizontal="left" vertical="center" wrapText="1"/>
    </xf>
    <xf numFmtId="0" fontId="25" fillId="0" borderId="10" xfId="89" applyFont="1" applyFill="1" applyBorder="1" applyAlignment="1" applyProtection="1">
      <alignment horizontal="center" vertical="center"/>
    </xf>
    <xf numFmtId="4" fontId="6" fillId="24" borderId="10" xfId="89" applyNumberFormat="1" applyFont="1" applyFill="1" applyBorder="1" applyAlignment="1" applyProtection="1">
      <alignment horizontal="center" vertical="center" wrapText="1"/>
    </xf>
    <xf numFmtId="4" fontId="6" fillId="24" borderId="13" xfId="89" applyNumberFormat="1" applyFont="1" applyFill="1" applyBorder="1" applyAlignment="1" applyProtection="1">
      <alignment horizontal="center" vertical="center" wrapText="1"/>
    </xf>
    <xf numFmtId="0" fontId="32" fillId="0" borderId="12" xfId="89" applyFont="1" applyBorder="1" applyAlignment="1" applyProtection="1">
      <alignment horizontal="left" vertical="center" wrapText="1"/>
    </xf>
    <xf numFmtId="0" fontId="6" fillId="0" borderId="12" xfId="89" applyFont="1" applyBorder="1" applyAlignment="1" applyProtection="1">
      <alignment horizontal="center" vertical="center" wrapText="1"/>
    </xf>
    <xf numFmtId="0" fontId="25" fillId="0" borderId="12" xfId="89" applyFont="1" applyFill="1" applyBorder="1" applyAlignment="1" applyProtection="1">
      <alignment horizontal="center" vertical="center"/>
    </xf>
    <xf numFmtId="4" fontId="6" fillId="24" borderId="12" xfId="89" applyNumberFormat="1" applyFont="1" applyFill="1" applyBorder="1" applyAlignment="1" applyProtection="1">
      <alignment horizontal="center" vertical="center" wrapText="1"/>
    </xf>
    <xf numFmtId="4" fontId="6" fillId="24" borderId="15" xfId="89" applyNumberFormat="1" applyFont="1" applyFill="1" applyBorder="1" applyAlignment="1" applyProtection="1">
      <alignment horizontal="center" vertical="center" wrapText="1"/>
    </xf>
    <xf numFmtId="0" fontId="25" fillId="0" borderId="10" xfId="89" applyFont="1" applyBorder="1" applyAlignment="1" applyProtection="1">
      <alignment horizontal="center" vertical="center"/>
    </xf>
    <xf numFmtId="0" fontId="25" fillId="0" borderId="12" xfId="89" applyFont="1" applyBorder="1" applyAlignment="1" applyProtection="1">
      <alignment horizontal="center" vertical="center"/>
    </xf>
    <xf numFmtId="0" fontId="6" fillId="24" borderId="26" xfId="89" applyFont="1" applyFill="1" applyBorder="1" applyAlignment="1" applyProtection="1">
      <alignment horizontal="left" vertical="center" wrapText="1"/>
    </xf>
    <xf numFmtId="0" fontId="6" fillId="24" borderId="27" xfId="89" applyFont="1" applyFill="1" applyBorder="1" applyAlignment="1" applyProtection="1">
      <alignment horizontal="left" vertical="center" wrapText="1"/>
    </xf>
    <xf numFmtId="0" fontId="6" fillId="24" borderId="27" xfId="89" applyFont="1" applyFill="1" applyBorder="1" applyAlignment="1" applyProtection="1">
      <alignment horizontal="center" vertical="center" wrapText="1"/>
    </xf>
    <xf numFmtId="0" fontId="25" fillId="0" borderId="27" xfId="89" applyFont="1" applyBorder="1" applyAlignment="1" applyProtection="1">
      <alignment horizontal="center" vertical="center"/>
    </xf>
    <xf numFmtId="4" fontId="6" fillId="24" borderId="27" xfId="89" applyNumberFormat="1" applyFont="1" applyFill="1" applyBorder="1" applyAlignment="1" applyProtection="1">
      <alignment horizontal="center" vertical="center" wrapText="1"/>
    </xf>
    <xf numFmtId="4" fontId="6" fillId="24" borderId="28" xfId="89" applyNumberFormat="1" applyFont="1" applyFill="1" applyBorder="1" applyAlignment="1" applyProtection="1">
      <alignment horizontal="center" vertical="center" wrapText="1"/>
    </xf>
    <xf numFmtId="0" fontId="5" fillId="27" borderId="31" xfId="89" applyFont="1" applyFill="1" applyBorder="1" applyAlignment="1" applyProtection="1">
      <alignment horizontal="left" vertical="center" wrapText="1"/>
    </xf>
    <xf numFmtId="0" fontId="5" fillId="27" borderId="30" xfId="89" applyFont="1" applyFill="1" applyBorder="1" applyAlignment="1" applyProtection="1">
      <alignment horizontal="left" vertical="center" wrapText="1"/>
    </xf>
    <xf numFmtId="0" fontId="5" fillId="27" borderId="40" xfId="89" applyFont="1" applyFill="1" applyBorder="1" applyAlignment="1" applyProtection="1">
      <alignment horizontal="left" vertical="center" wrapText="1"/>
    </xf>
    <xf numFmtId="4" fontId="5" fillId="27" borderId="27" xfId="89" applyNumberFormat="1" applyFont="1" applyFill="1" applyBorder="1" applyAlignment="1" applyProtection="1">
      <alignment horizontal="center" vertical="center"/>
    </xf>
    <xf numFmtId="4" fontId="5" fillId="27" borderId="28" xfId="89" applyNumberFormat="1" applyFont="1" applyFill="1" applyBorder="1" applyAlignment="1" applyProtection="1">
      <alignment horizontal="center" vertical="center"/>
    </xf>
    <xf numFmtId="0" fontId="6" fillId="24" borderId="31" xfId="89" applyFont="1" applyFill="1" applyBorder="1" applyAlignment="1" applyProtection="1">
      <alignment horizontal="left" vertical="center" wrapText="1"/>
    </xf>
    <xf numFmtId="0" fontId="6" fillId="24" borderId="40" xfId="89" applyFont="1" applyFill="1" applyBorder="1" applyAlignment="1" applyProtection="1">
      <alignment horizontal="left" vertical="center" wrapText="1"/>
    </xf>
    <xf numFmtId="4" fontId="6" fillId="0" borderId="27" xfId="89" applyNumberFormat="1" applyFont="1" applyBorder="1" applyAlignment="1" applyProtection="1">
      <alignment horizontal="center" vertical="center"/>
    </xf>
    <xf numFmtId="4" fontId="6" fillId="0" borderId="28" xfId="89" applyNumberFormat="1" applyFont="1" applyBorder="1" applyAlignment="1" applyProtection="1">
      <alignment horizontal="center" vertical="center"/>
    </xf>
    <xf numFmtId="0" fontId="5" fillId="25" borderId="26" xfId="89" applyFont="1" applyFill="1" applyBorder="1" applyAlignment="1" applyProtection="1">
      <alignment horizontal="left" vertical="center" wrapText="1"/>
    </xf>
    <xf numFmtId="0" fontId="5" fillId="25" borderId="27" xfId="89" applyFont="1" applyFill="1" applyBorder="1" applyAlignment="1" applyProtection="1">
      <alignment horizontal="left" vertical="center" wrapText="1"/>
    </xf>
    <xf numFmtId="0" fontId="29" fillId="0" borderId="10" xfId="89" applyFont="1" applyBorder="1" applyAlignment="1" applyProtection="1">
      <alignment horizontal="left" vertical="center" wrapText="1"/>
    </xf>
    <xf numFmtId="0" fontId="29" fillId="24" borderId="10" xfId="89" applyFont="1" applyFill="1" applyBorder="1" applyAlignment="1" applyProtection="1">
      <alignment horizontal="center" vertical="center" wrapText="1"/>
    </xf>
    <xf numFmtId="0" fontId="29" fillId="0" borderId="11" xfId="89" applyFont="1" applyBorder="1" applyAlignment="1" applyProtection="1">
      <alignment horizontal="left" vertical="center" wrapText="1"/>
    </xf>
    <xf numFmtId="0" fontId="29" fillId="0" borderId="36" xfId="89" applyFont="1" applyBorder="1" applyAlignment="1" applyProtection="1">
      <alignment horizontal="left" vertical="center" wrapText="1"/>
    </xf>
    <xf numFmtId="0" fontId="29" fillId="0" borderId="34" xfId="89" applyFont="1" applyBorder="1" applyAlignment="1" applyProtection="1">
      <alignment horizontal="left" vertical="center" wrapText="1"/>
    </xf>
    <xf numFmtId="0" fontId="29" fillId="0" borderId="12" xfId="89" applyFont="1" applyBorder="1" applyAlignment="1" applyProtection="1">
      <alignment horizontal="center" vertical="center" wrapText="1"/>
    </xf>
    <xf numFmtId="4" fontId="6" fillId="0" borderId="12" xfId="89" applyNumberFormat="1" applyFont="1" applyBorder="1" applyAlignment="1" applyProtection="1">
      <alignment horizontal="center" vertical="center" wrapText="1"/>
    </xf>
    <xf numFmtId="4" fontId="6" fillId="0" borderId="15" xfId="89" applyNumberFormat="1" applyFont="1" applyBorder="1" applyAlignment="1" applyProtection="1">
      <alignment horizontal="center" vertical="center" wrapText="1"/>
    </xf>
    <xf numFmtId="0" fontId="34" fillId="0" borderId="0" xfId="89" applyFont="1" applyProtection="1"/>
    <xf numFmtId="4" fontId="1" fillId="27" borderId="31" xfId="89" applyNumberFormat="1" applyFill="1" applyBorder="1" applyAlignment="1" applyProtection="1">
      <alignment horizontal="center" vertical="center"/>
    </xf>
    <xf numFmtId="4" fontId="1" fillId="27" borderId="22" xfId="89" applyNumberFormat="1" applyFill="1" applyBorder="1" applyAlignment="1" applyProtection="1">
      <alignment horizontal="center" vertical="center"/>
    </xf>
    <xf numFmtId="4" fontId="1" fillId="27" borderId="29" xfId="89" applyNumberFormat="1" applyFill="1" applyBorder="1" applyAlignment="1" applyProtection="1">
      <alignment horizontal="center" vertical="center"/>
    </xf>
    <xf numFmtId="0" fontId="5" fillId="25" borderId="44" xfId="89" applyFont="1" applyFill="1" applyBorder="1" applyAlignment="1" applyProtection="1">
      <alignment horizontal="left" vertical="center" wrapText="1"/>
    </xf>
    <xf numFmtId="4" fontId="1" fillId="27" borderId="21" xfId="89" applyNumberFormat="1" applyFill="1" applyBorder="1" applyAlignment="1" applyProtection="1">
      <alignment horizontal="center" vertical="center"/>
    </xf>
    <xf numFmtId="4" fontId="1" fillId="27" borderId="24" xfId="89" applyNumberFormat="1" applyFill="1" applyBorder="1" applyAlignment="1" applyProtection="1">
      <alignment horizontal="center" vertical="center"/>
    </xf>
    <xf numFmtId="4" fontId="1" fillId="27" borderId="19" xfId="89" applyNumberFormat="1" applyFill="1" applyBorder="1" applyAlignment="1" applyProtection="1">
      <alignment horizontal="center" vertical="center"/>
    </xf>
    <xf numFmtId="4" fontId="1" fillId="27" borderId="25" xfId="89" applyNumberFormat="1" applyFill="1" applyBorder="1" applyAlignment="1" applyProtection="1">
      <alignment horizontal="center" vertical="center"/>
    </xf>
    <xf numFmtId="3" fontId="6" fillId="0" borderId="27" xfId="89" applyNumberFormat="1" applyFont="1" applyBorder="1" applyAlignment="1" applyProtection="1">
      <alignment vertical="center"/>
      <protection locked="0"/>
    </xf>
    <xf numFmtId="3" fontId="6" fillId="24" borderId="45" xfId="89" applyNumberFormat="1" applyFont="1" applyFill="1" applyBorder="1" applyAlignment="1" applyProtection="1">
      <alignment horizontal="right" vertical="center" wrapText="1"/>
    </xf>
    <xf numFmtId="3" fontId="6" fillId="24" borderId="46" xfId="89" applyNumberFormat="1" applyFont="1" applyFill="1" applyBorder="1" applyAlignment="1" applyProtection="1">
      <alignment horizontal="right" vertical="center" wrapText="1"/>
    </xf>
    <xf numFmtId="0" fontId="6" fillId="24" borderId="46" xfId="89" applyFont="1" applyFill="1" applyBorder="1" applyAlignment="1" applyProtection="1">
      <alignment horizontal="right" vertical="center" wrapText="1"/>
    </xf>
    <xf numFmtId="3" fontId="6" fillId="24" borderId="47" xfId="89" applyNumberFormat="1" applyFont="1" applyFill="1" applyBorder="1" applyAlignment="1" applyProtection="1">
      <alignment horizontal="right" vertical="center" wrapText="1"/>
    </xf>
  </cellXfs>
  <cellStyles count="90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elkem" xfId="45" builtinId="25" customBuiltin="1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Check Cell" xfId="52" xr:uid="{00000000-0005-0000-0000-000033000000}"/>
    <cellStyle name="Input" xfId="54" xr:uid="{00000000-0005-0000-0000-000035000000}"/>
    <cellStyle name="Kontrolní buňka" xfId="55" builtinId="23" customBuiltin="1"/>
    <cellStyle name="Linked Cell" xfId="56" xr:uid="{00000000-0005-0000-0000-000037000000}"/>
    <cellStyle name="Nadpis 1" xfId="57" builtinId="16" customBuiltin="1"/>
    <cellStyle name="Nadpis 2" xfId="58" builtinId="17" customBuiltin="1"/>
    <cellStyle name="Nadpis 3" xfId="59" builtinId="18" customBuiltin="1"/>
    <cellStyle name="Nadpis 4" xfId="60" builtinId="19" customBuiltin="1"/>
    <cellStyle name="Název" xfId="61" builtinId="15" customBuiltin="1"/>
    <cellStyle name="Neutral" xfId="62" xr:uid="{00000000-0005-0000-0000-00003D000000}"/>
    <cellStyle name="Neutrální" xfId="63" builtinId="28" customBuiltin="1"/>
    <cellStyle name="Normální" xfId="0" builtinId="0"/>
    <cellStyle name="normální 2" xfId="64" xr:uid="{00000000-0005-0000-0000-000040000000}"/>
    <cellStyle name="normální 2 2" xfId="65" xr:uid="{00000000-0005-0000-0000-000041000000}"/>
    <cellStyle name="Normální 3" xfId="85" xr:uid="{00000000-0005-0000-0000-000042000000}"/>
    <cellStyle name="Normální 4" xfId="86" xr:uid="{00000000-0005-0000-0000-000043000000}"/>
    <cellStyle name="Normální 5" xfId="88" xr:uid="{00000000-0005-0000-0000-000044000000}"/>
    <cellStyle name="Normální 6" xfId="89" xr:uid="{8E128816-18E7-4A55-8C22-415101254190}"/>
    <cellStyle name="Note" xfId="66" xr:uid="{00000000-0005-0000-0000-000047000000}"/>
    <cellStyle name="Output" xfId="67" xr:uid="{00000000-0005-0000-0000-000048000000}"/>
    <cellStyle name="Poznámka" xfId="68" builtinId="10" customBuiltin="1"/>
    <cellStyle name="Procenta 2" xfId="87" xr:uid="{00000000-0005-0000-0000-00004A000000}"/>
    <cellStyle name="Propojená buňka" xfId="69" builtinId="24" customBuiltin="1"/>
    <cellStyle name="Správně" xfId="70" builtinId="26" customBuiltin="1"/>
    <cellStyle name="Špatně" xfId="53" builtinId="27" customBuiltin="1"/>
    <cellStyle name="Text upozornění" xfId="71" builtinId="11" customBuiltin="1"/>
    <cellStyle name="Title" xfId="72" xr:uid="{00000000-0005-0000-0000-00004E000000}"/>
    <cellStyle name="Total" xfId="73" xr:uid="{00000000-0005-0000-0000-00004F000000}"/>
    <cellStyle name="Vstup" xfId="74" builtinId="20" customBuiltin="1"/>
    <cellStyle name="Výpočet" xfId="75" builtinId="22" customBuiltin="1"/>
    <cellStyle name="Výstup" xfId="76" builtinId="21" customBuiltin="1"/>
    <cellStyle name="Vysvětlující text" xfId="77" builtinId="53" customBuiltin="1"/>
    <cellStyle name="Warning Text" xfId="78" xr:uid="{00000000-0005-0000-0000-000054000000}"/>
    <cellStyle name="Zvýraznění 1" xfId="79" builtinId="29" customBuiltin="1"/>
    <cellStyle name="Zvýraznění 2" xfId="80" builtinId="33" customBuiltin="1"/>
    <cellStyle name="Zvýraznění 3" xfId="81" builtinId="37" customBuiltin="1"/>
    <cellStyle name="Zvýraznění 4" xfId="82" builtinId="41" customBuiltin="1"/>
    <cellStyle name="Zvýraznění 5" xfId="83" builtinId="45" customBuiltin="1"/>
    <cellStyle name="Zvýraznění 6" xfId="84" builtinId="49" customBuiltin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6C6B-C6C3-404D-AAB2-9D720F068117}">
  <sheetPr codeName="List1">
    <pageSetUpPr fitToPage="1"/>
  </sheetPr>
  <dimension ref="A1:I66"/>
  <sheetViews>
    <sheetView showGridLines="0" tabSelected="1" zoomScaleNormal="100" workbookViewId="0">
      <selection activeCell="F20" sqref="F20"/>
    </sheetView>
  </sheetViews>
  <sheetFormatPr defaultRowHeight="15" x14ac:dyDescent="0.25"/>
  <cols>
    <col min="1" max="1" width="36.140625" style="14" customWidth="1"/>
    <col min="2" max="2" width="37.85546875" style="14" customWidth="1"/>
    <col min="3" max="5" width="10.7109375" style="14" customWidth="1"/>
    <col min="6" max="8" width="14.7109375" style="14" customWidth="1"/>
    <col min="9" max="16384" width="9.140625" style="14"/>
  </cols>
  <sheetData>
    <row r="1" spans="1:9" ht="15.75" x14ac:dyDescent="0.25">
      <c r="A1" s="12" t="s">
        <v>79</v>
      </c>
      <c r="B1" s="13"/>
      <c r="C1" s="13"/>
      <c r="D1" s="13"/>
      <c r="E1" s="13"/>
      <c r="F1" s="13"/>
      <c r="G1" s="13"/>
      <c r="H1" s="13"/>
    </row>
    <row r="2" spans="1:9" s="16" customFormat="1" ht="24" customHeight="1" thickBot="1" x14ac:dyDescent="0.25">
      <c r="A2" s="15" t="s">
        <v>78</v>
      </c>
      <c r="B2" s="1"/>
      <c r="C2" s="2"/>
      <c r="D2" s="2"/>
      <c r="E2" s="2"/>
      <c r="F2" s="2"/>
      <c r="G2" s="2"/>
      <c r="H2" s="2"/>
    </row>
    <row r="3" spans="1:9" ht="22.5" customHeight="1" x14ac:dyDescent="0.25">
      <c r="A3" s="17" t="s">
        <v>56</v>
      </c>
      <c r="B3" s="18"/>
      <c r="C3" s="19" t="s">
        <v>55</v>
      </c>
      <c r="D3" s="19" t="s">
        <v>15</v>
      </c>
      <c r="E3" s="20" t="s">
        <v>74</v>
      </c>
      <c r="F3" s="21" t="s">
        <v>54</v>
      </c>
      <c r="G3" s="21" t="s">
        <v>53</v>
      </c>
      <c r="H3" s="22" t="s">
        <v>52</v>
      </c>
    </row>
    <row r="4" spans="1:9" ht="15.95" customHeight="1" thickBot="1" x14ac:dyDescent="0.3">
      <c r="A4" s="23"/>
      <c r="B4" s="24"/>
      <c r="C4" s="25"/>
      <c r="D4" s="25"/>
      <c r="E4" s="26"/>
      <c r="F4" s="27" t="s">
        <v>51</v>
      </c>
      <c r="G4" s="27" t="s">
        <v>51</v>
      </c>
      <c r="H4" s="28" t="s">
        <v>51</v>
      </c>
    </row>
    <row r="5" spans="1:9" ht="20.100000000000001" customHeight="1" thickBot="1" x14ac:dyDescent="0.3">
      <c r="A5" s="29" t="s">
        <v>50</v>
      </c>
      <c r="B5" s="30"/>
      <c r="C5" s="30"/>
      <c r="D5" s="30"/>
      <c r="E5" s="30"/>
      <c r="F5" s="30"/>
      <c r="G5" s="30"/>
      <c r="H5" s="31"/>
    </row>
    <row r="6" spans="1:9" ht="30" customHeight="1" thickBot="1" x14ac:dyDescent="0.3">
      <c r="A6" s="32" t="s">
        <v>58</v>
      </c>
      <c r="B6" s="33"/>
      <c r="C6" s="34" t="s">
        <v>1</v>
      </c>
      <c r="D6" s="35">
        <v>107.61799999999999</v>
      </c>
      <c r="E6" s="3"/>
      <c r="F6" s="36">
        <f>D6*E6</f>
        <v>0</v>
      </c>
      <c r="G6" s="36">
        <f>F6*0.21</f>
        <v>0</v>
      </c>
      <c r="H6" s="37">
        <f>F6+G6</f>
        <v>0</v>
      </c>
    </row>
    <row r="7" spans="1:9" ht="27.75" customHeight="1" x14ac:dyDescent="0.25">
      <c r="A7" s="38" t="s">
        <v>59</v>
      </c>
      <c r="B7" s="39" t="s">
        <v>60</v>
      </c>
      <c r="C7" s="40" t="s">
        <v>45</v>
      </c>
      <c r="D7" s="41">
        <v>2</v>
      </c>
      <c r="E7" s="4"/>
      <c r="F7" s="42">
        <f t="shared" ref="F7:F9" si="0">D7*E7</f>
        <v>0</v>
      </c>
      <c r="G7" s="42">
        <f t="shared" ref="G7:G9" si="1">F7*0.21</f>
        <v>0</v>
      </c>
      <c r="H7" s="43">
        <f t="shared" ref="H7:H9" si="2">F7+G7</f>
        <v>0</v>
      </c>
      <c r="I7" s="16"/>
    </row>
    <row r="8" spans="1:9" ht="20.100000000000001" customHeight="1" x14ac:dyDescent="0.25">
      <c r="A8" s="44"/>
      <c r="B8" s="45" t="s">
        <v>61</v>
      </c>
      <c r="C8" s="46" t="s">
        <v>45</v>
      </c>
      <c r="D8" s="47">
        <v>5</v>
      </c>
      <c r="E8" s="5"/>
      <c r="F8" s="48">
        <f t="shared" si="0"/>
        <v>0</v>
      </c>
      <c r="G8" s="48">
        <f t="shared" si="1"/>
        <v>0</v>
      </c>
      <c r="H8" s="49">
        <f t="shared" si="2"/>
        <v>0</v>
      </c>
    </row>
    <row r="9" spans="1:9" ht="20.100000000000001" customHeight="1" x14ac:dyDescent="0.25">
      <c r="A9" s="44"/>
      <c r="B9" s="45" t="s">
        <v>62</v>
      </c>
      <c r="C9" s="46" t="s">
        <v>45</v>
      </c>
      <c r="D9" s="47">
        <v>8</v>
      </c>
      <c r="E9" s="5"/>
      <c r="F9" s="48">
        <f t="shared" si="0"/>
        <v>0</v>
      </c>
      <c r="G9" s="48">
        <f t="shared" si="1"/>
        <v>0</v>
      </c>
      <c r="H9" s="49">
        <f t="shared" si="2"/>
        <v>0</v>
      </c>
    </row>
    <row r="10" spans="1:9" ht="20.100000000000001" customHeight="1" x14ac:dyDescent="0.25">
      <c r="A10" s="44"/>
      <c r="B10" s="50" t="s">
        <v>49</v>
      </c>
      <c r="C10" s="50"/>
      <c r="D10" s="50"/>
      <c r="E10" s="51"/>
      <c r="F10" s="52">
        <f>SUM(F7:F9)</f>
        <v>0</v>
      </c>
      <c r="G10" s="52">
        <f t="shared" ref="G10:H10" si="3">SUM(G7:G9)</f>
        <v>0</v>
      </c>
      <c r="H10" s="53">
        <f t="shared" si="3"/>
        <v>0</v>
      </c>
    </row>
    <row r="11" spans="1:9" ht="20.100000000000001" customHeight="1" x14ac:dyDescent="0.25">
      <c r="A11" s="44"/>
      <c r="B11" s="54" t="s">
        <v>43</v>
      </c>
      <c r="C11" s="47" t="s">
        <v>1</v>
      </c>
      <c r="D11" s="55">
        <v>53.334000000000003</v>
      </c>
      <c r="E11" s="6"/>
      <c r="F11" s="56">
        <f>D11*E11</f>
        <v>0</v>
      </c>
      <c r="G11" s="56">
        <f>F11*0.21</f>
        <v>0</v>
      </c>
      <c r="H11" s="57">
        <f>F11+G11</f>
        <v>0</v>
      </c>
    </row>
    <row r="12" spans="1:9" ht="20.100000000000001" customHeight="1" x14ac:dyDescent="0.25">
      <c r="A12" s="44"/>
      <c r="B12" s="54" t="s">
        <v>48</v>
      </c>
      <c r="C12" s="47" t="s">
        <v>1</v>
      </c>
      <c r="D12" s="55">
        <v>118.861</v>
      </c>
      <c r="E12" s="6"/>
      <c r="F12" s="56">
        <f>D12*E12</f>
        <v>0</v>
      </c>
      <c r="G12" s="56">
        <f>F12*0.21</f>
        <v>0</v>
      </c>
      <c r="H12" s="57">
        <f>F12+G12</f>
        <v>0</v>
      </c>
    </row>
    <row r="13" spans="1:9" ht="20.100000000000001" customHeight="1" thickBot="1" x14ac:dyDescent="0.3">
      <c r="A13" s="58"/>
      <c r="B13" s="59" t="s">
        <v>47</v>
      </c>
      <c r="C13" s="59"/>
      <c r="D13" s="59"/>
      <c r="E13" s="59"/>
      <c r="F13" s="60">
        <f>SUM(F11:F12)</f>
        <v>0</v>
      </c>
      <c r="G13" s="60">
        <f t="shared" ref="G13:H13" si="4">SUM(G11:G12)</f>
        <v>0</v>
      </c>
      <c r="H13" s="61">
        <f t="shared" si="4"/>
        <v>0</v>
      </c>
    </row>
    <row r="14" spans="1:9" ht="20.100000000000001" customHeight="1" x14ac:dyDescent="0.25">
      <c r="A14" s="62" t="s">
        <v>46</v>
      </c>
      <c r="B14" s="63" t="s">
        <v>72</v>
      </c>
      <c r="C14" s="41" t="s">
        <v>45</v>
      </c>
      <c r="D14" s="41">
        <v>0</v>
      </c>
      <c r="E14" s="130"/>
      <c r="F14" s="64">
        <v>0</v>
      </c>
      <c r="G14" s="64">
        <f>F14*0.21</f>
        <v>0</v>
      </c>
      <c r="H14" s="65">
        <f>F14+G14</f>
        <v>0</v>
      </c>
    </row>
    <row r="15" spans="1:9" ht="20.100000000000001" customHeight="1" x14ac:dyDescent="0.25">
      <c r="A15" s="66"/>
      <c r="B15" s="54" t="s">
        <v>73</v>
      </c>
      <c r="C15" s="47" t="s">
        <v>45</v>
      </c>
      <c r="D15" s="47">
        <v>0</v>
      </c>
      <c r="E15" s="131"/>
      <c r="F15" s="56">
        <v>0</v>
      </c>
      <c r="G15" s="56">
        <f>F15*0.21</f>
        <v>0</v>
      </c>
      <c r="H15" s="57">
        <f>F15+G15</f>
        <v>0</v>
      </c>
    </row>
    <row r="16" spans="1:9" ht="20.100000000000001" customHeight="1" x14ac:dyDescent="0.25">
      <c r="A16" s="66"/>
      <c r="B16" s="67" t="s">
        <v>44</v>
      </c>
      <c r="C16" s="67"/>
      <c r="D16" s="67"/>
      <c r="E16" s="68"/>
      <c r="F16" s="52">
        <f>SUM(F14:F15)</f>
        <v>0</v>
      </c>
      <c r="G16" s="52">
        <f t="shared" ref="G16:H16" si="5">SUM(G14:G15)</f>
        <v>0</v>
      </c>
      <c r="H16" s="53">
        <f t="shared" si="5"/>
        <v>0</v>
      </c>
    </row>
    <row r="17" spans="1:9" ht="20.100000000000001" customHeight="1" x14ac:dyDescent="0.25">
      <c r="A17" s="66"/>
      <c r="B17" s="54" t="s">
        <v>43</v>
      </c>
      <c r="C17" s="47" t="s">
        <v>1</v>
      </c>
      <c r="D17" s="47">
        <v>0</v>
      </c>
      <c r="E17" s="131"/>
      <c r="F17" s="56">
        <f>D17*E17</f>
        <v>0</v>
      </c>
      <c r="G17" s="56">
        <f>F17*0.21</f>
        <v>0</v>
      </c>
      <c r="H17" s="57">
        <f>F17+G17</f>
        <v>0</v>
      </c>
    </row>
    <row r="18" spans="1:9" ht="20.100000000000001" customHeight="1" x14ac:dyDescent="0.25">
      <c r="A18" s="66"/>
      <c r="B18" s="54" t="s">
        <v>42</v>
      </c>
      <c r="C18" s="47" t="s">
        <v>1</v>
      </c>
      <c r="D18" s="47">
        <v>0</v>
      </c>
      <c r="E18" s="131"/>
      <c r="F18" s="56">
        <f>D18*E18</f>
        <v>0</v>
      </c>
      <c r="G18" s="56">
        <f>F18*0.21</f>
        <v>0</v>
      </c>
      <c r="H18" s="57">
        <f>F18+G18</f>
        <v>0</v>
      </c>
    </row>
    <row r="19" spans="1:9" ht="20.100000000000001" customHeight="1" thickBot="1" x14ac:dyDescent="0.3">
      <c r="A19" s="69"/>
      <c r="B19" s="59" t="s">
        <v>41</v>
      </c>
      <c r="C19" s="59"/>
      <c r="D19" s="59"/>
      <c r="E19" s="70"/>
      <c r="F19" s="60">
        <f>SUM(F17:F18)</f>
        <v>0</v>
      </c>
      <c r="G19" s="60">
        <f t="shared" ref="G19:H19" si="6">SUM(G17:G18)</f>
        <v>0</v>
      </c>
      <c r="H19" s="61">
        <f t="shared" si="6"/>
        <v>0</v>
      </c>
    </row>
    <row r="20" spans="1:9" ht="20.100000000000001" customHeight="1" x14ac:dyDescent="0.25">
      <c r="A20" s="38" t="s">
        <v>63</v>
      </c>
      <c r="B20" s="63" t="s">
        <v>40</v>
      </c>
      <c r="C20" s="41" t="s">
        <v>1</v>
      </c>
      <c r="D20" s="41">
        <v>216.209</v>
      </c>
      <c r="E20" s="7"/>
      <c r="F20" s="64">
        <f>D20*E20</f>
        <v>0</v>
      </c>
      <c r="G20" s="64">
        <f>F20*0.21</f>
        <v>0</v>
      </c>
      <c r="H20" s="65">
        <f>F20+G20</f>
        <v>0</v>
      </c>
    </row>
    <row r="21" spans="1:9" ht="20.100000000000001" customHeight="1" x14ac:dyDescent="0.25">
      <c r="A21" s="44"/>
      <c r="B21" s="54" t="s">
        <v>36</v>
      </c>
      <c r="C21" s="47" t="s">
        <v>1</v>
      </c>
      <c r="D21" s="47">
        <v>118.861</v>
      </c>
      <c r="E21" s="6"/>
      <c r="F21" s="56">
        <f>D21*E21</f>
        <v>0</v>
      </c>
      <c r="G21" s="56">
        <f>F21*0.21</f>
        <v>0</v>
      </c>
      <c r="H21" s="57">
        <f>F21+G21</f>
        <v>0</v>
      </c>
      <c r="I21" s="16"/>
    </row>
    <row r="22" spans="1:9" ht="20.100000000000001" customHeight="1" thickBot="1" x14ac:dyDescent="0.3">
      <c r="A22" s="58"/>
      <c r="B22" s="59" t="s">
        <v>39</v>
      </c>
      <c r="C22" s="59"/>
      <c r="D22" s="59"/>
      <c r="E22" s="59"/>
      <c r="F22" s="60">
        <f>SUM(F20:F21)</f>
        <v>0</v>
      </c>
      <c r="G22" s="60">
        <f t="shared" ref="G22:H22" si="7">SUM(G20:G21)</f>
        <v>0</v>
      </c>
      <c r="H22" s="61">
        <f t="shared" si="7"/>
        <v>0</v>
      </c>
    </row>
    <row r="23" spans="1:9" ht="20.100000000000001" customHeight="1" x14ac:dyDescent="0.25">
      <c r="A23" s="62" t="s">
        <v>38</v>
      </c>
      <c r="B23" s="63" t="s">
        <v>37</v>
      </c>
      <c r="C23" s="41" t="s">
        <v>1</v>
      </c>
      <c r="D23" s="41">
        <v>10.27</v>
      </c>
      <c r="E23" s="7"/>
      <c r="F23" s="64">
        <f>D23*E23</f>
        <v>0</v>
      </c>
      <c r="G23" s="64">
        <f>F23*0.21</f>
        <v>0</v>
      </c>
      <c r="H23" s="65">
        <f>F23+G23</f>
        <v>0</v>
      </c>
    </row>
    <row r="24" spans="1:9" ht="20.100000000000001" customHeight="1" x14ac:dyDescent="0.25">
      <c r="A24" s="71"/>
      <c r="B24" s="54" t="s">
        <v>36</v>
      </c>
      <c r="C24" s="47" t="s">
        <v>1</v>
      </c>
      <c r="D24" s="47">
        <v>10.27</v>
      </c>
      <c r="E24" s="6"/>
      <c r="F24" s="56">
        <f>D24*E24</f>
        <v>0</v>
      </c>
      <c r="G24" s="56">
        <f>F24*0.21</f>
        <v>0</v>
      </c>
      <c r="H24" s="57">
        <f>F24+G24</f>
        <v>0</v>
      </c>
    </row>
    <row r="25" spans="1:9" ht="20.100000000000001" customHeight="1" thickBot="1" x14ac:dyDescent="0.3">
      <c r="A25" s="72"/>
      <c r="B25" s="59" t="s">
        <v>35</v>
      </c>
      <c r="C25" s="59"/>
      <c r="D25" s="59"/>
      <c r="E25" s="70"/>
      <c r="F25" s="60">
        <f>SUM(F23:F24)</f>
        <v>0</v>
      </c>
      <c r="G25" s="60">
        <f t="shared" ref="G25:H25" si="8">SUM(G23:G24)</f>
        <v>0</v>
      </c>
      <c r="H25" s="61">
        <f t="shared" si="8"/>
        <v>0</v>
      </c>
    </row>
    <row r="26" spans="1:9" ht="20.100000000000001" customHeight="1" x14ac:dyDescent="0.25">
      <c r="A26" s="62" t="s">
        <v>34</v>
      </c>
      <c r="B26" s="63" t="s">
        <v>33</v>
      </c>
      <c r="C26" s="41" t="s">
        <v>1</v>
      </c>
      <c r="D26" s="41">
        <v>0</v>
      </c>
      <c r="E26" s="130"/>
      <c r="F26" s="64">
        <f t="shared" ref="F26:F38" si="9">D26*E26</f>
        <v>0</v>
      </c>
      <c r="G26" s="64">
        <f t="shared" ref="G26:G38" si="10">F26*0.21</f>
        <v>0</v>
      </c>
      <c r="H26" s="65">
        <f t="shared" ref="H26:H38" si="11">F26+G26</f>
        <v>0</v>
      </c>
    </row>
    <row r="27" spans="1:9" ht="20.100000000000001" customHeight="1" x14ac:dyDescent="0.25">
      <c r="A27" s="66"/>
      <c r="B27" s="54" t="s">
        <v>32</v>
      </c>
      <c r="C27" s="47" t="s">
        <v>1</v>
      </c>
      <c r="D27" s="47">
        <v>0</v>
      </c>
      <c r="E27" s="131"/>
      <c r="F27" s="56">
        <f t="shared" si="9"/>
        <v>0</v>
      </c>
      <c r="G27" s="56">
        <f t="shared" si="10"/>
        <v>0</v>
      </c>
      <c r="H27" s="57">
        <f t="shared" si="11"/>
        <v>0</v>
      </c>
    </row>
    <row r="28" spans="1:9" ht="20.100000000000001" customHeight="1" x14ac:dyDescent="0.25">
      <c r="A28" s="66"/>
      <c r="B28" s="54" t="s">
        <v>27</v>
      </c>
      <c r="C28" s="47" t="s">
        <v>1</v>
      </c>
      <c r="D28" s="47">
        <v>0</v>
      </c>
      <c r="E28" s="132"/>
      <c r="F28" s="56">
        <f t="shared" si="9"/>
        <v>0</v>
      </c>
      <c r="G28" s="56">
        <f t="shared" si="10"/>
        <v>0</v>
      </c>
      <c r="H28" s="57">
        <f t="shared" si="11"/>
        <v>0</v>
      </c>
    </row>
    <row r="29" spans="1:9" ht="20.100000000000001" customHeight="1" thickBot="1" x14ac:dyDescent="0.3">
      <c r="A29" s="69"/>
      <c r="B29" s="59" t="s">
        <v>31</v>
      </c>
      <c r="C29" s="59"/>
      <c r="D29" s="59"/>
      <c r="E29" s="59"/>
      <c r="F29" s="60">
        <f>SUM(F26:F28)</f>
        <v>0</v>
      </c>
      <c r="G29" s="60">
        <f t="shared" ref="G29:H29" si="12">SUM(G26:G28)</f>
        <v>0</v>
      </c>
      <c r="H29" s="61">
        <f t="shared" si="12"/>
        <v>0</v>
      </c>
    </row>
    <row r="30" spans="1:9" ht="20.100000000000001" customHeight="1" x14ac:dyDescent="0.25">
      <c r="A30" s="62" t="s">
        <v>30</v>
      </c>
      <c r="B30" s="63" t="s">
        <v>29</v>
      </c>
      <c r="C30" s="41" t="s">
        <v>1</v>
      </c>
      <c r="D30" s="41">
        <v>0</v>
      </c>
      <c r="E30" s="130"/>
      <c r="F30" s="64">
        <f t="shared" si="9"/>
        <v>0</v>
      </c>
      <c r="G30" s="64">
        <f t="shared" si="10"/>
        <v>0</v>
      </c>
      <c r="H30" s="65">
        <f t="shared" si="11"/>
        <v>0</v>
      </c>
    </row>
    <row r="31" spans="1:9" ht="20.100000000000001" customHeight="1" x14ac:dyDescent="0.25">
      <c r="A31" s="71"/>
      <c r="B31" s="54" t="s">
        <v>28</v>
      </c>
      <c r="C31" s="47" t="s">
        <v>1</v>
      </c>
      <c r="D31" s="47">
        <v>63.468000000000004</v>
      </c>
      <c r="E31" s="6"/>
      <c r="F31" s="56">
        <f t="shared" si="9"/>
        <v>0</v>
      </c>
      <c r="G31" s="56">
        <f t="shared" si="10"/>
        <v>0</v>
      </c>
      <c r="H31" s="57">
        <f t="shared" si="11"/>
        <v>0</v>
      </c>
    </row>
    <row r="32" spans="1:9" ht="20.100000000000001" customHeight="1" x14ac:dyDescent="0.25">
      <c r="A32" s="71"/>
      <c r="B32" s="54" t="s">
        <v>27</v>
      </c>
      <c r="C32" s="47" t="s">
        <v>1</v>
      </c>
      <c r="D32" s="47">
        <f>SUM(D30:D31)</f>
        <v>63.468000000000004</v>
      </c>
      <c r="E32" s="6"/>
      <c r="F32" s="56">
        <f t="shared" si="9"/>
        <v>0</v>
      </c>
      <c r="G32" s="56">
        <f t="shared" si="10"/>
        <v>0</v>
      </c>
      <c r="H32" s="57">
        <f t="shared" si="11"/>
        <v>0</v>
      </c>
    </row>
    <row r="33" spans="1:8" ht="20.100000000000001" customHeight="1" thickBot="1" x14ac:dyDescent="0.3">
      <c r="A33" s="72"/>
      <c r="B33" s="59" t="s">
        <v>26</v>
      </c>
      <c r="C33" s="59"/>
      <c r="D33" s="59"/>
      <c r="E33" s="70"/>
      <c r="F33" s="60">
        <f>SUM(F30:F32)</f>
        <v>0</v>
      </c>
      <c r="G33" s="60">
        <f t="shared" ref="G33:H33" si="13">SUM(G30:G32)</f>
        <v>0</v>
      </c>
      <c r="H33" s="61">
        <f t="shared" si="13"/>
        <v>0</v>
      </c>
    </row>
    <row r="34" spans="1:8" ht="20.100000000000001" customHeight="1" x14ac:dyDescent="0.25">
      <c r="A34" s="62" t="s">
        <v>25</v>
      </c>
      <c r="B34" s="63" t="s">
        <v>24</v>
      </c>
      <c r="C34" s="41" t="s">
        <v>1</v>
      </c>
      <c r="D34" s="41">
        <v>118.861</v>
      </c>
      <c r="E34" s="7"/>
      <c r="F34" s="64">
        <f t="shared" si="9"/>
        <v>0</v>
      </c>
      <c r="G34" s="64">
        <f t="shared" si="10"/>
        <v>0</v>
      </c>
      <c r="H34" s="65">
        <f t="shared" si="11"/>
        <v>0</v>
      </c>
    </row>
    <row r="35" spans="1:8" ht="20.100000000000001" customHeight="1" x14ac:dyDescent="0.25">
      <c r="A35" s="66"/>
      <c r="B35" s="54" t="s">
        <v>23</v>
      </c>
      <c r="C35" s="47" t="s">
        <v>1</v>
      </c>
      <c r="D35" s="47">
        <v>118.861</v>
      </c>
      <c r="E35" s="6"/>
      <c r="F35" s="56">
        <f t="shared" si="9"/>
        <v>0</v>
      </c>
      <c r="G35" s="56">
        <f t="shared" si="10"/>
        <v>0</v>
      </c>
      <c r="H35" s="57">
        <f t="shared" si="11"/>
        <v>0</v>
      </c>
    </row>
    <row r="36" spans="1:8" ht="20.100000000000001" customHeight="1" x14ac:dyDescent="0.25">
      <c r="A36" s="66"/>
      <c r="B36" s="54" t="s">
        <v>22</v>
      </c>
      <c r="C36" s="47" t="s">
        <v>1</v>
      </c>
      <c r="D36" s="47">
        <v>226.47900000000001</v>
      </c>
      <c r="E36" s="6"/>
      <c r="F36" s="56">
        <f t="shared" si="9"/>
        <v>0</v>
      </c>
      <c r="G36" s="56">
        <f t="shared" si="10"/>
        <v>0</v>
      </c>
      <c r="H36" s="57">
        <f t="shared" si="11"/>
        <v>0</v>
      </c>
    </row>
    <row r="37" spans="1:8" ht="20.100000000000001" customHeight="1" thickBot="1" x14ac:dyDescent="0.3">
      <c r="A37" s="69"/>
      <c r="B37" s="59" t="s">
        <v>21</v>
      </c>
      <c r="C37" s="59"/>
      <c r="D37" s="59"/>
      <c r="E37" s="59"/>
      <c r="F37" s="60">
        <f>SUM(F34:F36)</f>
        <v>0</v>
      </c>
      <c r="G37" s="60">
        <f t="shared" si="10"/>
        <v>0</v>
      </c>
      <c r="H37" s="61">
        <f>SUM(H34:H36)</f>
        <v>0</v>
      </c>
    </row>
    <row r="38" spans="1:8" ht="20.100000000000001" customHeight="1" x14ac:dyDescent="0.25">
      <c r="A38" s="62" t="s">
        <v>20</v>
      </c>
      <c r="B38" s="63" t="s">
        <v>19</v>
      </c>
      <c r="C38" s="41" t="s">
        <v>6</v>
      </c>
      <c r="D38" s="41">
        <v>13</v>
      </c>
      <c r="E38" s="7"/>
      <c r="F38" s="64">
        <f t="shared" si="9"/>
        <v>0</v>
      </c>
      <c r="G38" s="64">
        <f t="shared" si="10"/>
        <v>0</v>
      </c>
      <c r="H38" s="65">
        <f t="shared" si="11"/>
        <v>0</v>
      </c>
    </row>
    <row r="39" spans="1:8" ht="20.100000000000001" customHeight="1" thickBot="1" x14ac:dyDescent="0.3">
      <c r="A39" s="69"/>
      <c r="B39" s="73" t="s">
        <v>18</v>
      </c>
      <c r="C39" s="74"/>
      <c r="D39" s="74"/>
      <c r="E39" s="75"/>
      <c r="F39" s="60">
        <f>SUM(F38)</f>
        <v>0</v>
      </c>
      <c r="G39" s="60">
        <f>SUM(G38)</f>
        <v>0</v>
      </c>
      <c r="H39" s="61">
        <f>SUM(H38)</f>
        <v>0</v>
      </c>
    </row>
    <row r="40" spans="1:8" ht="15.75" thickBot="1" x14ac:dyDescent="0.3">
      <c r="A40" s="76" t="s">
        <v>17</v>
      </c>
      <c r="B40" s="77"/>
      <c r="C40" s="77"/>
      <c r="D40" s="77"/>
      <c r="E40" s="78"/>
      <c r="F40" s="79">
        <f>SUM(F6,F10,F13,F16,F19,F22,F25,F29,F33,F37,F39)</f>
        <v>0</v>
      </c>
      <c r="G40" s="79">
        <f t="shared" ref="G40:H40" si="14">SUM(G6,G10,G13,G16,G19,G22,G25,G29,G33,G37,G39)</f>
        <v>0</v>
      </c>
      <c r="H40" s="80">
        <f t="shared" si="14"/>
        <v>0</v>
      </c>
    </row>
    <row r="41" spans="1:8" ht="20.100000000000001" customHeight="1" thickBot="1" x14ac:dyDescent="0.3">
      <c r="A41" s="81" t="s">
        <v>16</v>
      </c>
      <c r="B41" s="82"/>
      <c r="C41" s="82"/>
      <c r="D41" s="82"/>
      <c r="E41" s="82"/>
      <c r="F41" s="82"/>
      <c r="G41" s="82"/>
      <c r="H41" s="83"/>
    </row>
    <row r="42" spans="1:8" ht="20.100000000000001" customHeight="1" x14ac:dyDescent="0.25">
      <c r="A42" s="38" t="s">
        <v>14</v>
      </c>
      <c r="B42" s="84" t="s">
        <v>64</v>
      </c>
      <c r="C42" s="41" t="s">
        <v>65</v>
      </c>
      <c r="D42" s="85">
        <v>37</v>
      </c>
      <c r="E42" s="7"/>
      <c r="F42" s="86">
        <f>D42*E42</f>
        <v>0</v>
      </c>
      <c r="G42" s="86">
        <f>F42*0.21</f>
        <v>0</v>
      </c>
      <c r="H42" s="87">
        <f>F42+G42</f>
        <v>0</v>
      </c>
    </row>
    <row r="43" spans="1:8" ht="20.100000000000001" customHeight="1" thickBot="1" x14ac:dyDescent="0.3">
      <c r="A43" s="58"/>
      <c r="B43" s="88" t="s">
        <v>66</v>
      </c>
      <c r="C43" s="89" t="s">
        <v>65</v>
      </c>
      <c r="D43" s="90">
        <v>15</v>
      </c>
      <c r="E43" s="8"/>
      <c r="F43" s="91">
        <f t="shared" ref="F43:F50" si="15">D43*E43</f>
        <v>0</v>
      </c>
      <c r="G43" s="91">
        <f t="shared" ref="G43:G49" si="16">F43*0.21</f>
        <v>0</v>
      </c>
      <c r="H43" s="92">
        <f t="shared" ref="H43:H50" si="17">F43+G43</f>
        <v>0</v>
      </c>
    </row>
    <row r="44" spans="1:8" ht="20.100000000000001" customHeight="1" x14ac:dyDescent="0.25">
      <c r="A44" s="38" t="s">
        <v>67</v>
      </c>
      <c r="B44" s="84" t="s">
        <v>64</v>
      </c>
      <c r="C44" s="41" t="s">
        <v>65</v>
      </c>
      <c r="D44" s="85">
        <v>0</v>
      </c>
      <c r="E44" s="130"/>
      <c r="F44" s="86">
        <f t="shared" si="15"/>
        <v>0</v>
      </c>
      <c r="G44" s="86">
        <f t="shared" si="16"/>
        <v>0</v>
      </c>
      <c r="H44" s="87">
        <f t="shared" si="17"/>
        <v>0</v>
      </c>
    </row>
    <row r="45" spans="1:8" ht="20.100000000000001" customHeight="1" thickBot="1" x14ac:dyDescent="0.3">
      <c r="A45" s="58"/>
      <c r="B45" s="88" t="s">
        <v>66</v>
      </c>
      <c r="C45" s="89" t="s">
        <v>65</v>
      </c>
      <c r="D45" s="90">
        <v>0</v>
      </c>
      <c r="E45" s="133"/>
      <c r="F45" s="91">
        <f t="shared" si="15"/>
        <v>0</v>
      </c>
      <c r="G45" s="91">
        <f t="shared" si="16"/>
        <v>0</v>
      </c>
      <c r="H45" s="92">
        <f t="shared" si="17"/>
        <v>0</v>
      </c>
    </row>
    <row r="46" spans="1:8" ht="20.100000000000001" customHeight="1" x14ac:dyDescent="0.25">
      <c r="A46" s="38" t="s">
        <v>57</v>
      </c>
      <c r="B46" s="84" t="s">
        <v>64</v>
      </c>
      <c r="C46" s="41" t="s">
        <v>65</v>
      </c>
      <c r="D46" s="93">
        <v>0</v>
      </c>
      <c r="E46" s="130"/>
      <c r="F46" s="86">
        <f t="shared" si="15"/>
        <v>0</v>
      </c>
      <c r="G46" s="86">
        <f t="shared" si="16"/>
        <v>0</v>
      </c>
      <c r="H46" s="87">
        <f t="shared" si="17"/>
        <v>0</v>
      </c>
    </row>
    <row r="47" spans="1:8" ht="20.100000000000001" customHeight="1" thickBot="1" x14ac:dyDescent="0.3">
      <c r="A47" s="58"/>
      <c r="B47" s="88" t="s">
        <v>66</v>
      </c>
      <c r="C47" s="89" t="s">
        <v>65</v>
      </c>
      <c r="D47" s="94">
        <v>4</v>
      </c>
      <c r="E47" s="8"/>
      <c r="F47" s="91">
        <f t="shared" si="15"/>
        <v>0</v>
      </c>
      <c r="G47" s="91">
        <f t="shared" si="16"/>
        <v>0</v>
      </c>
      <c r="H47" s="92">
        <f t="shared" si="17"/>
        <v>0</v>
      </c>
    </row>
    <row r="48" spans="1:8" ht="20.100000000000001" customHeight="1" thickBot="1" x14ac:dyDescent="0.3">
      <c r="A48" s="95" t="s">
        <v>13</v>
      </c>
      <c r="B48" s="96"/>
      <c r="C48" s="97" t="s">
        <v>0</v>
      </c>
      <c r="D48" s="98">
        <v>13</v>
      </c>
      <c r="E48" s="9"/>
      <c r="F48" s="99">
        <f t="shared" si="15"/>
        <v>0</v>
      </c>
      <c r="G48" s="99">
        <f t="shared" si="16"/>
        <v>0</v>
      </c>
      <c r="H48" s="100">
        <f t="shared" si="17"/>
        <v>0</v>
      </c>
    </row>
    <row r="49" spans="1:8" ht="20.100000000000001" customHeight="1" x14ac:dyDescent="0.25">
      <c r="A49" s="38" t="s">
        <v>68</v>
      </c>
      <c r="B49" s="84" t="s">
        <v>64</v>
      </c>
      <c r="C49" s="41" t="s">
        <v>65</v>
      </c>
      <c r="D49" s="93">
        <v>37</v>
      </c>
      <c r="E49" s="7"/>
      <c r="F49" s="86">
        <f t="shared" si="15"/>
        <v>0</v>
      </c>
      <c r="G49" s="86">
        <f t="shared" si="16"/>
        <v>0</v>
      </c>
      <c r="H49" s="87">
        <f t="shared" si="17"/>
        <v>0</v>
      </c>
    </row>
    <row r="50" spans="1:8" ht="32.25" customHeight="1" thickBot="1" x14ac:dyDescent="0.3">
      <c r="A50" s="58"/>
      <c r="B50" s="88" t="s">
        <v>66</v>
      </c>
      <c r="C50" s="89" t="s">
        <v>65</v>
      </c>
      <c r="D50" s="94">
        <v>15</v>
      </c>
      <c r="E50" s="8"/>
      <c r="F50" s="91">
        <f t="shared" si="15"/>
        <v>0</v>
      </c>
      <c r="G50" s="91">
        <f>F50*0.21</f>
        <v>0</v>
      </c>
      <c r="H50" s="92">
        <f t="shared" si="17"/>
        <v>0</v>
      </c>
    </row>
    <row r="51" spans="1:8" ht="20.100000000000001" customHeight="1" thickBot="1" x14ac:dyDescent="0.3">
      <c r="A51" s="101" t="s">
        <v>12</v>
      </c>
      <c r="B51" s="102"/>
      <c r="C51" s="102"/>
      <c r="D51" s="102"/>
      <c r="E51" s="103"/>
      <c r="F51" s="104">
        <f>SUM(F42:F50)</f>
        <v>0</v>
      </c>
      <c r="G51" s="104">
        <f>SUM(G42:G50)</f>
        <v>0</v>
      </c>
      <c r="H51" s="105">
        <f>SUM(H42:H50)</f>
        <v>0</v>
      </c>
    </row>
    <row r="52" spans="1:8" ht="20.100000000000001" customHeight="1" thickBot="1" x14ac:dyDescent="0.3">
      <c r="A52" s="106" t="s">
        <v>11</v>
      </c>
      <c r="B52" s="107"/>
      <c r="C52" s="98" t="s">
        <v>69</v>
      </c>
      <c r="D52" s="98">
        <v>8</v>
      </c>
      <c r="E52" s="129"/>
      <c r="F52" s="108">
        <f>D52*E52</f>
        <v>0</v>
      </c>
      <c r="G52" s="108">
        <f>F52*0.21</f>
        <v>0</v>
      </c>
      <c r="H52" s="109">
        <f>F52+G52</f>
        <v>0</v>
      </c>
    </row>
    <row r="53" spans="1:8" ht="15.75" thickBot="1" x14ac:dyDescent="0.3">
      <c r="A53" s="110" t="s">
        <v>10</v>
      </c>
      <c r="B53" s="111"/>
      <c r="C53" s="111"/>
      <c r="D53" s="111"/>
      <c r="E53" s="111"/>
      <c r="F53" s="79">
        <f>SUM(F42:F50,F52:F52)</f>
        <v>0</v>
      </c>
      <c r="G53" s="79">
        <f>SUM(G42:G50,G52:G52)</f>
        <v>0</v>
      </c>
      <c r="H53" s="80">
        <f>SUM(H42:H50,H52:H52)</f>
        <v>0</v>
      </c>
    </row>
    <row r="54" spans="1:8" ht="20.100000000000001" customHeight="1" thickBot="1" x14ac:dyDescent="0.3">
      <c r="A54" s="81" t="s">
        <v>9</v>
      </c>
      <c r="B54" s="82"/>
      <c r="C54" s="82"/>
      <c r="D54" s="82"/>
      <c r="E54" s="82"/>
      <c r="F54" s="82"/>
      <c r="G54" s="82"/>
      <c r="H54" s="83"/>
    </row>
    <row r="55" spans="1:8" ht="20.100000000000001" customHeight="1" x14ac:dyDescent="0.25">
      <c r="A55" s="62" t="s">
        <v>8</v>
      </c>
      <c r="B55" s="112"/>
      <c r="C55" s="113" t="s">
        <v>1</v>
      </c>
      <c r="D55" s="41">
        <v>226.47900000000001</v>
      </c>
      <c r="E55" s="10"/>
      <c r="F55" s="64">
        <f>D55*E55</f>
        <v>0</v>
      </c>
      <c r="G55" s="64">
        <f>F55*0.21</f>
        <v>0</v>
      </c>
      <c r="H55" s="65">
        <f>F55+G55</f>
        <v>0</v>
      </c>
    </row>
    <row r="56" spans="1:8" ht="20.100000000000001" customHeight="1" x14ac:dyDescent="0.25">
      <c r="A56" s="66" t="s">
        <v>7</v>
      </c>
      <c r="B56" s="114"/>
      <c r="C56" s="46" t="s">
        <v>6</v>
      </c>
      <c r="D56" s="47">
        <v>8</v>
      </c>
      <c r="E56" s="5"/>
      <c r="F56" s="56">
        <f t="shared" ref="F56:F58" si="18">D56*E56</f>
        <v>0</v>
      </c>
      <c r="G56" s="56">
        <f t="shared" ref="G56:G58" si="19">F56*0.21</f>
        <v>0</v>
      </c>
      <c r="H56" s="57">
        <f t="shared" ref="H56:H58" si="20">F56+G56</f>
        <v>0</v>
      </c>
    </row>
    <row r="57" spans="1:8" ht="24.75" customHeight="1" x14ac:dyDescent="0.25">
      <c r="A57" s="66" t="s">
        <v>5</v>
      </c>
      <c r="B57" s="114"/>
      <c r="C57" s="46" t="s">
        <v>70</v>
      </c>
      <c r="D57" s="47">
        <v>1</v>
      </c>
      <c r="E57" s="5"/>
      <c r="F57" s="56">
        <f t="shared" si="18"/>
        <v>0</v>
      </c>
      <c r="G57" s="56">
        <f t="shared" si="19"/>
        <v>0</v>
      </c>
      <c r="H57" s="57">
        <f t="shared" si="20"/>
        <v>0</v>
      </c>
    </row>
    <row r="58" spans="1:8" ht="20.100000000000001" customHeight="1" thickBot="1" x14ac:dyDescent="0.3">
      <c r="A58" s="115" t="s">
        <v>4</v>
      </c>
      <c r="B58" s="116"/>
      <c r="C58" s="117" t="s">
        <v>71</v>
      </c>
      <c r="D58" s="89">
        <v>1</v>
      </c>
      <c r="E58" s="11"/>
      <c r="F58" s="118">
        <f t="shared" si="18"/>
        <v>0</v>
      </c>
      <c r="G58" s="118">
        <f t="shared" si="19"/>
        <v>0</v>
      </c>
      <c r="H58" s="119">
        <f t="shared" si="20"/>
        <v>0</v>
      </c>
    </row>
    <row r="59" spans="1:8" ht="20.100000000000001" customHeight="1" thickBot="1" x14ac:dyDescent="0.3">
      <c r="A59" s="76" t="s">
        <v>3</v>
      </c>
      <c r="B59" s="77"/>
      <c r="C59" s="77"/>
      <c r="D59" s="77"/>
      <c r="E59" s="78"/>
      <c r="F59" s="79">
        <f>SUM(F55:F58)</f>
        <v>0</v>
      </c>
      <c r="G59" s="79">
        <f t="shared" ref="G59:H59" si="21">SUM(G55:G58)</f>
        <v>0</v>
      </c>
      <c r="H59" s="80">
        <f t="shared" si="21"/>
        <v>0</v>
      </c>
    </row>
    <row r="60" spans="1:8" ht="20.100000000000001" customHeight="1" thickBot="1" x14ac:dyDescent="0.3">
      <c r="A60" s="76" t="s">
        <v>2</v>
      </c>
      <c r="B60" s="77"/>
      <c r="C60" s="77"/>
      <c r="D60" s="77"/>
      <c r="E60" s="78"/>
      <c r="F60" s="79">
        <f>F40+F53+F59</f>
        <v>0</v>
      </c>
      <c r="G60" s="79">
        <f>G40+G53+G59</f>
        <v>0</v>
      </c>
      <c r="H60" s="80">
        <f>H40+H53+H59</f>
        <v>0</v>
      </c>
    </row>
    <row r="62" spans="1:8" ht="15.75" thickBot="1" x14ac:dyDescent="0.3">
      <c r="A62" s="120" t="s">
        <v>76</v>
      </c>
    </row>
    <row r="63" spans="1:8" ht="15.75" thickBot="1" x14ac:dyDescent="0.3">
      <c r="A63" s="76" t="s">
        <v>17</v>
      </c>
      <c r="B63" s="77"/>
      <c r="C63" s="77"/>
      <c r="D63" s="77"/>
      <c r="E63" s="77"/>
      <c r="F63" s="121">
        <f>F40</f>
        <v>0</v>
      </c>
      <c r="G63" s="122">
        <f>G40</f>
        <v>0</v>
      </c>
      <c r="H63" s="123">
        <f>H40</f>
        <v>0</v>
      </c>
    </row>
    <row r="64" spans="1:8" ht="15.75" thickBot="1" x14ac:dyDescent="0.3">
      <c r="A64" s="110" t="s">
        <v>10</v>
      </c>
      <c r="B64" s="111"/>
      <c r="C64" s="111"/>
      <c r="D64" s="111"/>
      <c r="E64" s="124"/>
      <c r="F64" s="125">
        <f>F53</f>
        <v>0</v>
      </c>
      <c r="G64" s="125">
        <f t="shared" ref="G64:H64" si="22">G53</f>
        <v>0</v>
      </c>
      <c r="H64" s="122">
        <f t="shared" si="22"/>
        <v>0</v>
      </c>
    </row>
    <row r="65" spans="1:8" ht="15.75" thickBot="1" x14ac:dyDescent="0.3">
      <c r="A65" s="76" t="s">
        <v>75</v>
      </c>
      <c r="B65" s="77"/>
      <c r="C65" s="77"/>
      <c r="D65" s="77"/>
      <c r="E65" s="77"/>
      <c r="F65" s="121">
        <f>F55+F56</f>
        <v>0</v>
      </c>
      <c r="G65" s="122">
        <f>G55+G56</f>
        <v>0</v>
      </c>
      <c r="H65" s="123">
        <f>H55+H56</f>
        <v>0</v>
      </c>
    </row>
    <row r="66" spans="1:8" ht="15.75" thickBot="1" x14ac:dyDescent="0.3">
      <c r="A66" s="76" t="s">
        <v>77</v>
      </c>
      <c r="B66" s="77"/>
      <c r="C66" s="77"/>
      <c r="D66" s="77"/>
      <c r="E66" s="77"/>
      <c r="F66" s="126">
        <f>F57+F58</f>
        <v>0</v>
      </c>
      <c r="G66" s="127">
        <f>G57+G58</f>
        <v>0</v>
      </c>
      <c r="H66" s="128">
        <f>H57+H58</f>
        <v>0</v>
      </c>
    </row>
  </sheetData>
  <sheetProtection sheet="1" objects="1" scenarios="1"/>
  <mergeCells count="46">
    <mergeCell ref="B2:H2"/>
    <mergeCell ref="A64:E64"/>
    <mergeCell ref="A65:E65"/>
    <mergeCell ref="A66:E66"/>
    <mergeCell ref="A63:E63"/>
    <mergeCell ref="A23:A25"/>
    <mergeCell ref="B25:D25"/>
    <mergeCell ref="A53:E53"/>
    <mergeCell ref="A55:B55"/>
    <mergeCell ref="A56:B56"/>
    <mergeCell ref="A57:B57"/>
    <mergeCell ref="A54:H54"/>
    <mergeCell ref="A51:E51"/>
    <mergeCell ref="A38:A39"/>
    <mergeCell ref="A41:H41"/>
    <mergeCell ref="A40:E40"/>
    <mergeCell ref="B39:E39"/>
    <mergeCell ref="A3:B4"/>
    <mergeCell ref="C3:C4"/>
    <mergeCell ref="D3:D4"/>
    <mergeCell ref="A6:B6"/>
    <mergeCell ref="A7:A13"/>
    <mergeCell ref="B10:D10"/>
    <mergeCell ref="B13:E13"/>
    <mergeCell ref="E3:E4"/>
    <mergeCell ref="A42:A43"/>
    <mergeCell ref="A44:A45"/>
    <mergeCell ref="A46:A47"/>
    <mergeCell ref="A48:B48"/>
    <mergeCell ref="A49:A50"/>
    <mergeCell ref="A52:B52"/>
    <mergeCell ref="A59:E59"/>
    <mergeCell ref="A60:E60"/>
    <mergeCell ref="A5:H5"/>
    <mergeCell ref="A58:B58"/>
    <mergeCell ref="A26:A29"/>
    <mergeCell ref="B29:E29"/>
    <mergeCell ref="A30:A33"/>
    <mergeCell ref="B33:D33"/>
    <mergeCell ref="A34:A37"/>
    <mergeCell ref="B37:E37"/>
    <mergeCell ref="A14:A19"/>
    <mergeCell ref="B16:D16"/>
    <mergeCell ref="B19:D19"/>
    <mergeCell ref="A20:A22"/>
    <mergeCell ref="B22:E22"/>
  </mergeCells>
  <conditionalFormatting sqref="B2 E6:E9 E11:E12 E20:E21 E23:E24 E31:E32 E34:E36 E38 E55:E58 E52 E47:E50 E42:E43">
    <cfRule type="cellIs" dxfId="0" priority="1" operator="equal">
      <formula>0</formula>
    </cfRule>
  </conditionalFormatting>
  <pageMargins left="0.7" right="0.7" top="0.48" bottom="0.48" header="0.3" footer="0.3"/>
  <pageSetup paperSize="8" scale="87" orientation="portrait" r:id="rId1"/>
  <headerFooter>
    <oddFooter xml:space="preserve">&amp;R&amp;8Analýza oblastí s významným povodňovým rizikem v územní působnosti Povodí Ohře, státního podniku včetně návrhů možných protipovodňových opatření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 Kalkulace</vt:lpstr>
    </vt:vector>
  </TitlesOfParts>
  <Company>Povodí Labe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KladivoJ</dc:creator>
  <cp:lastModifiedBy>MC</cp:lastModifiedBy>
  <cp:lastPrinted>2024-04-08T10:41:40Z</cp:lastPrinted>
  <dcterms:created xsi:type="dcterms:W3CDTF">2009-10-26T06:19:51Z</dcterms:created>
  <dcterms:modified xsi:type="dcterms:W3CDTF">2024-04-08T10:41:42Z</dcterms:modified>
</cp:coreProperties>
</file>