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vlcz.sharepoint.com/sites/oddlen430/Shared Documents/General/Smlouvy/2024/Mapy rizik/Návrh smlouvy/"/>
    </mc:Choice>
  </mc:AlternateContent>
  <xr:revisionPtr revIDLastSave="275" documentId="13_ncr:1_{F0300737-02DF-44F2-A26A-D3F059D52AF9}" xr6:coauthVersionLast="47" xr6:coauthVersionMax="47" xr10:uidLastSave="{0183A535-DACE-49E9-8894-CD16A49B9EF2}"/>
  <bookViews>
    <workbookView xWindow="-120" yWindow="-120" windowWidth="38640" windowHeight="21240" xr2:uid="{00000000-000D-0000-FFFF-FFFF00000000}"/>
  </bookViews>
  <sheets>
    <sheet name="PVL " sheetId="10" r:id="rId1"/>
  </sheets>
  <definedNames>
    <definedName name="_xlnm.Print_Titles" localSheetId="0">'PVL '!$4:$6</definedName>
    <definedName name="_xlnm.Print_Area" localSheetId="0">'PVL '!$A$1:$L$66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4" i="10" l="1"/>
  <c r="H56" i="10" s="1"/>
  <c r="H65" i="10" s="1"/>
  <c r="H43" i="10"/>
  <c r="H42" i="10"/>
  <c r="H63" i="10"/>
  <c r="H64" i="10" s="1"/>
  <c r="H60" i="10"/>
  <c r="H59" i="10"/>
  <c r="H58" i="10"/>
  <c r="H55" i="10"/>
  <c r="H53" i="10"/>
  <c r="H52" i="10"/>
  <c r="H51" i="10"/>
  <c r="H50" i="10"/>
  <c r="H49" i="10"/>
  <c r="H48" i="10"/>
  <c r="H47" i="10"/>
  <c r="H46" i="10"/>
  <c r="H45" i="10"/>
  <c r="H40" i="10"/>
  <c r="H41" i="10" s="1"/>
  <c r="H38" i="10"/>
  <c r="H37" i="10"/>
  <c r="H36" i="10"/>
  <c r="H33" i="10"/>
  <c r="H32" i="10"/>
  <c r="H31" i="10"/>
  <c r="H29" i="10"/>
  <c r="H28" i="10"/>
  <c r="H27" i="10"/>
  <c r="H24" i="10"/>
  <c r="H23" i="10"/>
  <c r="H21" i="10"/>
  <c r="H20" i="10"/>
  <c r="H18" i="10"/>
  <c r="H17" i="10"/>
  <c r="H15" i="10"/>
  <c r="H22" i="10" l="1"/>
  <c r="H39" i="10"/>
  <c r="H61" i="10"/>
  <c r="H34" i="10"/>
  <c r="H30" i="10"/>
  <c r="H25" i="10"/>
  <c r="H19" i="10"/>
  <c r="I61" i="10"/>
  <c r="J61" i="10"/>
  <c r="K61" i="10"/>
  <c r="H35" i="10" l="1"/>
  <c r="H10" i="10"/>
  <c r="H9" i="10"/>
  <c r="H8" i="10"/>
  <c r="H13" i="10"/>
  <c r="H12" i="10"/>
  <c r="H14" i="10" l="1"/>
  <c r="H11" i="10"/>
  <c r="H16" i="10"/>
  <c r="H26" i="10" l="1"/>
</calcChain>
</file>

<file path=xl/sharedStrings.xml><?xml version="1.0" encoding="utf-8"?>
<sst xmlns="http://schemas.openxmlformats.org/spreadsheetml/2006/main" count="146" uniqueCount="100">
  <si>
    <t>POLOŽKA</t>
  </si>
  <si>
    <t>jednotka</t>
  </si>
  <si>
    <t>počet jednotek</t>
  </si>
  <si>
    <t>náklady bez DPH</t>
  </si>
  <si>
    <t>(Kč)</t>
  </si>
  <si>
    <t>km</t>
  </si>
  <si>
    <t>profil</t>
  </si>
  <si>
    <t>zaměření profilů a objektů</t>
  </si>
  <si>
    <t>aktualizace DMT toku a inundací</t>
  </si>
  <si>
    <t>POŘÍZENÍ VSTUPNÍCH DAT - OsVPR nově vymezené</t>
  </si>
  <si>
    <t>sestavení DMT toku a inundací</t>
  </si>
  <si>
    <t>aktualizace údajů ÚP</t>
  </si>
  <si>
    <t>pochůzky, foto dokumentace</t>
  </si>
  <si>
    <t>PŘÍPRAVNÉ PRÁCE - OsVPR nově vymezené</t>
  </si>
  <si>
    <t>získání a zpracování ÚP</t>
  </si>
  <si>
    <t>Aktualizace 1D model</t>
  </si>
  <si>
    <t>Aktualizace 2D model</t>
  </si>
  <si>
    <t>Sestavení a kalibrace 1D model</t>
  </si>
  <si>
    <t>Sestavení a kalibrace 2D model</t>
  </si>
  <si>
    <t>zpracování map povodňového nebezpečí</t>
  </si>
  <si>
    <t>stanovení povodňového ohrožení</t>
  </si>
  <si>
    <t>zpracování map povodňových rizik</t>
  </si>
  <si>
    <t>DOKONČOVACÍ PRÁCE</t>
  </si>
  <si>
    <t>kompletace, předání do centrálního skladu</t>
  </si>
  <si>
    <t>DOKONČOVACÍ PRÁCE CELKEM</t>
  </si>
  <si>
    <t xml:space="preserve">Analýza podkladů s ohledem na očekávané cíle </t>
  </si>
  <si>
    <t xml:space="preserve">Posouzení vzájemného vlivu jednotlivých opatření po hydrologických celcích </t>
  </si>
  <si>
    <t xml:space="preserve">NÁVRHY OPATŘENÍ CELKEM </t>
  </si>
  <si>
    <t>Návrhy obecných opatření</t>
  </si>
  <si>
    <t>ks</t>
  </si>
  <si>
    <t>Agregace dat jako podkladu pro PpZPR a spolupráce se zpracovatelem aktualizace PpZPR</t>
  </si>
  <si>
    <t>CELKEM</t>
  </si>
  <si>
    <t xml:space="preserve">AKTUALIZACE HYDRAULICKÝCH MODELŮ </t>
  </si>
  <si>
    <t>RIZIKOVÁ ANALÝZA</t>
  </si>
  <si>
    <t>ZPRACOVÁNÍ HYDRAULICKÝCH MODELŮ</t>
  </si>
  <si>
    <t>Poznámky</t>
  </si>
  <si>
    <t>Ověření bude financováno jednotlivými podniky ještě před podáním žádosti</t>
  </si>
  <si>
    <t>HYDROLOGICKÉ - aktualizace CELKEM</t>
  </si>
  <si>
    <t>GEODETICKÉ ÚDAJE - aktualizace CELKEM</t>
  </si>
  <si>
    <t>HYDROLOGICKÉ ÚDAJE - nové CELKEM</t>
  </si>
  <si>
    <t>Souhrny</t>
  </si>
  <si>
    <t>ř.km</t>
  </si>
  <si>
    <t>GEODETICKÉ ÚDAJE - nové CELKEM</t>
  </si>
  <si>
    <t>Stávající bez aktualizace</t>
  </si>
  <si>
    <t>Nové</t>
  </si>
  <si>
    <t>PŘÍPRAVNÉ PRÁCE - aktualizace CELKEM</t>
  </si>
  <si>
    <t>Celkem</t>
  </si>
  <si>
    <t>Hydraulické modely</t>
  </si>
  <si>
    <t>PŘÍPRAVNÉ PRÁCE - nové CELKEM</t>
  </si>
  <si>
    <t>Aktualizace  2D</t>
  </si>
  <si>
    <t>Aktualizace  1D</t>
  </si>
  <si>
    <t>Nové modely 1D</t>
  </si>
  <si>
    <t>HYDRAULICKÉ MODELY - aktualizace CELKEM</t>
  </si>
  <si>
    <t>Nové modely 2D</t>
  </si>
  <si>
    <t>HYDRAULICKÉ MODELY - nové CELKEM</t>
  </si>
  <si>
    <t>1ks</t>
  </si>
  <si>
    <t>obec</t>
  </si>
  <si>
    <t>ZPRACOVÁNÍ RIZIKOVÉ ANALÝZY CELKEM</t>
  </si>
  <si>
    <t>Aktualizace modelů 1D</t>
  </si>
  <si>
    <t>Nutnost aktualizace komplet</t>
  </si>
  <si>
    <t>Nutnost aktualizace hydrologie</t>
  </si>
  <si>
    <t>Nutnost aktualizace MPO a MPR</t>
  </si>
  <si>
    <t>Posouzení hydraulických modelů</t>
  </si>
  <si>
    <t>počet agregovaných oblastí</t>
  </si>
  <si>
    <t>Souhrny bez Prahy</t>
  </si>
  <si>
    <t>Aktualizace modelů 2D</t>
  </si>
  <si>
    <t>(počet ohrožených obyvatel do 500 včetně)</t>
  </si>
  <si>
    <r>
      <t>hydrologie Q</t>
    </r>
    <r>
      <rPr>
        <vertAlign val="subscript"/>
        <sz val="10"/>
        <color indexed="8"/>
        <rFont val="Candara"/>
        <family val="2"/>
        <charset val="238"/>
      </rPr>
      <t>5</t>
    </r>
    <r>
      <rPr>
        <sz val="10"/>
        <color indexed="8"/>
        <rFont val="Candara"/>
        <family val="2"/>
        <charset val="238"/>
      </rPr>
      <t>, Q</t>
    </r>
    <r>
      <rPr>
        <vertAlign val="subscript"/>
        <sz val="10"/>
        <color indexed="8"/>
        <rFont val="Candara"/>
        <family val="2"/>
        <charset val="238"/>
      </rPr>
      <t>20</t>
    </r>
    <r>
      <rPr>
        <sz val="10"/>
        <color indexed="8"/>
        <rFont val="Candara"/>
        <family val="2"/>
        <charset val="238"/>
      </rPr>
      <t>, Q</t>
    </r>
    <r>
      <rPr>
        <vertAlign val="subscript"/>
        <sz val="10"/>
        <color indexed="8"/>
        <rFont val="Candara"/>
        <family val="2"/>
        <charset val="238"/>
      </rPr>
      <t xml:space="preserve">100 ,Q500 </t>
    </r>
    <r>
      <rPr>
        <sz val="10"/>
        <color indexed="8"/>
        <rFont val="Candara"/>
        <family val="2"/>
        <charset val="238"/>
      </rPr>
      <t>- N-leté průtoky</t>
    </r>
  </si>
  <si>
    <t>cena za jednotku</t>
  </si>
  <si>
    <t>dílčí povodí</t>
  </si>
  <si>
    <t>(počet ohrožených obyvatel nad 500)</t>
  </si>
  <si>
    <r>
      <t>hydrologie Q</t>
    </r>
    <r>
      <rPr>
        <vertAlign val="subscript"/>
        <sz val="10"/>
        <color indexed="8"/>
        <rFont val="Candara"/>
        <family val="2"/>
        <charset val="238"/>
      </rPr>
      <t>5</t>
    </r>
    <r>
      <rPr>
        <sz val="10"/>
        <color indexed="8"/>
        <rFont val="Candara"/>
        <family val="2"/>
        <charset val="238"/>
      </rPr>
      <t>, Q</t>
    </r>
    <r>
      <rPr>
        <vertAlign val="subscript"/>
        <sz val="10"/>
        <color indexed="8"/>
        <rFont val="Candara"/>
        <family val="2"/>
        <charset val="238"/>
      </rPr>
      <t>20</t>
    </r>
    <r>
      <rPr>
        <sz val="10"/>
        <color indexed="8"/>
        <rFont val="Candara"/>
        <family val="2"/>
        <charset val="238"/>
      </rPr>
      <t>, Q</t>
    </r>
    <r>
      <rPr>
        <vertAlign val="subscript"/>
        <sz val="10"/>
        <color indexed="8"/>
        <rFont val="Candara"/>
        <family val="2"/>
        <charset val="238"/>
      </rPr>
      <t xml:space="preserve">100, Q500 </t>
    </r>
    <r>
      <rPr>
        <sz val="10"/>
        <color indexed="8"/>
        <rFont val="Candara"/>
        <family val="2"/>
        <charset val="238"/>
      </rPr>
      <t>- N-leté průtoky</t>
    </r>
  </si>
  <si>
    <t>Technická zpráva pro celé dílčí povodí + mapy</t>
  </si>
  <si>
    <t>Technická zpráva pro agregované OsVPR + mapy</t>
  </si>
  <si>
    <t>NÁVRH DOsVPR K PŘIPOMÍNKÁM</t>
  </si>
  <si>
    <t>VYPOŘÁDÁNÍ PŘIPOMÍNEK + FINÁLNÍ VERZE DOsVPR</t>
  </si>
  <si>
    <t>AKTUALIZACE VSTUPNÍCH DAT - OsVPR z  předchozích plánovacích cyklů</t>
  </si>
  <si>
    <t>PŘÍPRAVNÉ PRÁCE  - OsVPR z předchozích plánovacích cyklů</t>
  </si>
  <si>
    <t>Etapa A - Aktualizace a zpracování map povodňového nebezpečí a povodňových rizik</t>
  </si>
  <si>
    <t>ETAPA A CELKEM</t>
  </si>
  <si>
    <t>Etapa B - Návrhy efektivních obecných i konkrétních protipovodňových opatření</t>
  </si>
  <si>
    <t>ETAPA B CELKEM</t>
  </si>
  <si>
    <t>Etapa D  - Příprava PpZPR</t>
  </si>
  <si>
    <t>ETAPA D CELKEM</t>
  </si>
  <si>
    <t>úsek</t>
  </si>
  <si>
    <t>oblast</t>
  </si>
  <si>
    <t>Projednání existujících návrhů opatření s jednotlivými obcemi</t>
  </si>
  <si>
    <t>Projednání a úprava návrhů opatření na základě projednání se zástupci dotčených obcí a nositeli opatření (výsledný návrh opatření)</t>
  </si>
  <si>
    <t>Položkový rozpočet</t>
  </si>
  <si>
    <t>POSOUZENÍ ZMĚN VSTUPNÍCH DAT PRO OsVPR Z 2. PLÁNOVACÍ CYKLU</t>
  </si>
  <si>
    <t>Etapa C  - Dokumentace oblastí s významným povodňovým rizikem a příprava PpZPR</t>
  </si>
  <si>
    <t>ETAPA C CELKEM</t>
  </si>
  <si>
    <t>Analýza realizovaných opatření navržených v 2. cyklu</t>
  </si>
  <si>
    <t>Hydraulické výpočty</t>
  </si>
  <si>
    <t>Mapy povodňového nebezpečí, ohrožení a rizik</t>
  </si>
  <si>
    <t>Analýza realizovaných opatření navržených v 2. cyklu - CELKEM</t>
  </si>
  <si>
    <t>Hydraulické výpočty - CELKEM</t>
  </si>
  <si>
    <t>Mapy povodňového nebezpečí, ohrožení a rizik - CELKEM</t>
  </si>
  <si>
    <t>Návrhy nových konkrétních opatření (a jejich variant) a stanovení maximálních efektivních nákladů PPO</t>
  </si>
  <si>
    <r>
      <t>ověření hydrologických dat Q</t>
    </r>
    <r>
      <rPr>
        <vertAlign val="subscript"/>
        <sz val="10"/>
        <color rgb="FF000000"/>
        <rFont val="Candara"/>
        <family val="2"/>
        <charset val="238"/>
      </rPr>
      <t>5</t>
    </r>
    <r>
      <rPr>
        <sz val="10"/>
        <color indexed="8"/>
        <rFont val="Candara"/>
        <family val="2"/>
        <charset val="238"/>
      </rPr>
      <t xml:space="preserve"> až Q</t>
    </r>
    <r>
      <rPr>
        <vertAlign val="subscript"/>
        <sz val="10"/>
        <color rgb="FF000000"/>
        <rFont val="Candara"/>
        <family val="2"/>
        <charset val="238"/>
      </rPr>
      <t>500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</si>
</sst>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color indexed="8"/>
      <name val="Candara"/>
      <family val="2"/>
      <charset val="238"/>
    </font>
    <font>
      <sz val="10"/>
      <color indexed="60"/>
      <name val="Candara"/>
      <family val="2"/>
      <charset val="238"/>
    </font>
    <font>
      <b/>
      <sz val="10"/>
      <color indexed="8"/>
      <name val="Candara"/>
      <family val="2"/>
      <charset val="238"/>
    </font>
    <font>
      <sz val="10"/>
      <color theme="1"/>
      <name val="Candara"/>
      <family val="2"/>
      <charset val="238"/>
    </font>
    <font>
      <vertAlign val="subscript"/>
      <sz val="10"/>
      <color indexed="8"/>
      <name val="Candara"/>
      <family val="2"/>
      <charset val="238"/>
    </font>
    <font>
      <b/>
      <sz val="10"/>
      <color rgb="FFC00000"/>
      <name val="Candara"/>
      <family val="2"/>
      <charset val="238"/>
    </font>
    <font>
      <b/>
      <sz val="10"/>
      <color theme="1"/>
      <name val="Candara"/>
      <family val="2"/>
      <charset val="238"/>
    </font>
    <font>
      <sz val="9"/>
      <color rgb="FF000000"/>
      <name val="Candara"/>
      <family val="2"/>
      <charset val="238"/>
    </font>
    <font>
      <vertAlign val="subscript"/>
      <sz val="10"/>
      <color rgb="FF000000"/>
      <name val="Candar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/>
    <xf numFmtId="165" fontId="3" fillId="0" borderId="1" xfId="0" applyNumberFormat="1" applyFont="1" applyBorder="1"/>
    <xf numFmtId="0" fontId="3" fillId="0" borderId="5" xfId="0" applyFont="1" applyBorder="1"/>
    <xf numFmtId="165" fontId="3" fillId="0" borderId="5" xfId="0" applyNumberFormat="1" applyFont="1" applyBorder="1"/>
    <xf numFmtId="0" fontId="5" fillId="0" borderId="0" xfId="0" applyFont="1"/>
    <xf numFmtId="165" fontId="5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right" vertical="center"/>
    </xf>
    <xf numFmtId="1" fontId="2" fillId="4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4" fontId="5" fillId="4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left" vertical="center"/>
    </xf>
    <xf numFmtId="3" fontId="7" fillId="6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5" fillId="0" borderId="0" xfId="0" applyNumberFormat="1" applyFont="1"/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1" fontId="5" fillId="5" borderId="1" xfId="0" applyNumberFormat="1" applyFont="1" applyFill="1" applyBorder="1" applyAlignment="1">
      <alignment horizontal="center" vertical="center"/>
    </xf>
    <xf numFmtId="3" fontId="5" fillId="5" borderId="1" xfId="0" applyNumberFormat="1" applyFont="1" applyFill="1" applyBorder="1" applyAlignment="1">
      <alignment horizontal="right" vertical="center"/>
    </xf>
    <xf numFmtId="1" fontId="5" fillId="7" borderId="1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3" fontId="2" fillId="4" borderId="7" xfId="0" applyNumberFormat="1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0" borderId="7" xfId="0" applyFont="1" applyBorder="1" applyAlignment="1">
      <alignment vertical="center" wrapText="1"/>
    </xf>
    <xf numFmtId="0" fontId="8" fillId="2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1" fontId="5" fillId="0" borderId="7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7" borderId="3" xfId="0" applyFont="1" applyFill="1" applyBorder="1" applyAlignment="1">
      <alignment horizontal="left" vertical="center"/>
    </xf>
    <xf numFmtId="0" fontId="8" fillId="7" borderId="2" xfId="0" applyFont="1" applyFill="1" applyBorder="1" applyAlignment="1">
      <alignment horizontal="left" vertical="center"/>
    </xf>
    <xf numFmtId="0" fontId="8" fillId="7" borderId="4" xfId="0" applyFont="1" applyFill="1" applyBorder="1" applyAlignment="1">
      <alignment horizontal="left" vertical="center"/>
    </xf>
    <xf numFmtId="0" fontId="7" fillId="6" borderId="3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left" vertical="center"/>
    </xf>
    <xf numFmtId="0" fontId="7" fillId="6" borderId="4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/>
    </xf>
    <xf numFmtId="0" fontId="8" fillId="5" borderId="2" xfId="0" applyFont="1" applyFill="1" applyBorder="1" applyAlignment="1">
      <alignment horizontal="left" vertical="center"/>
    </xf>
    <xf numFmtId="0" fontId="8" fillId="5" borderId="4" xfId="0" applyFont="1" applyFill="1" applyBorder="1" applyAlignment="1">
      <alignment horizontal="left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1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/>
    </xf>
    <xf numFmtId="0" fontId="8" fillId="0" borderId="5" xfId="0" applyFont="1" applyBorder="1" applyAlignment="1">
      <alignment horizontal="center" vertical="center" textRotation="90"/>
    </xf>
    <xf numFmtId="0" fontId="8" fillId="0" borderId="7" xfId="0" applyFont="1" applyBorder="1" applyAlignment="1">
      <alignment horizontal="center" vertical="center" textRotation="90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3" fillId="0" borderId="0" xfId="0" applyFont="1" applyBorder="1"/>
    <xf numFmtId="165" fontId="3" fillId="0" borderId="0" xfId="0" applyNumberFormat="1" applyFont="1" applyBorder="1"/>
    <xf numFmtId="0" fontId="8" fillId="0" borderId="11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3" fontId="8" fillId="5" borderId="1" xfId="0" applyNumberFormat="1" applyFont="1" applyFill="1" applyBorder="1" applyAlignment="1">
      <alignment horizontal="right" vertical="center"/>
    </xf>
    <xf numFmtId="3" fontId="8" fillId="7" borderId="1" xfId="0" applyNumberFormat="1" applyFont="1" applyFill="1" applyBorder="1" applyAlignment="1">
      <alignment horizontal="right" vertical="center"/>
    </xf>
    <xf numFmtId="3" fontId="4" fillId="11" borderId="7" xfId="0" applyNumberFormat="1" applyFont="1" applyFill="1" applyBorder="1" applyAlignment="1">
      <alignment horizontal="right" vertical="center"/>
    </xf>
    <xf numFmtId="3" fontId="4" fillId="11" borderId="1" xfId="0" applyNumberFormat="1" applyFont="1" applyFill="1" applyBorder="1" applyAlignment="1">
      <alignment horizontal="right" vertical="center"/>
    </xf>
    <xf numFmtId="0" fontId="4" fillId="11" borderId="1" xfId="0" applyFont="1" applyFill="1" applyBorder="1" applyAlignment="1">
      <alignment horizontal="right" vertical="center"/>
    </xf>
    <xf numFmtId="0" fontId="4" fillId="9" borderId="3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/>
    </xf>
    <xf numFmtId="0" fontId="4" fillId="9" borderId="4" xfId="0" applyFont="1" applyFill="1" applyBorder="1" applyAlignment="1">
      <alignment horizontal="center" vertical="center"/>
    </xf>
    <xf numFmtId="3" fontId="8" fillId="9" borderId="6" xfId="0" applyNumberFormat="1" applyFont="1" applyFill="1" applyBorder="1" applyAlignment="1">
      <alignment horizontal="right" vertical="center"/>
    </xf>
    <xf numFmtId="0" fontId="8" fillId="9" borderId="2" xfId="0" applyFont="1" applyFill="1" applyBorder="1" applyAlignment="1">
      <alignment horizontal="left" vertical="center"/>
    </xf>
    <xf numFmtId="0" fontId="8" fillId="9" borderId="4" xfId="0" applyFont="1" applyFill="1" applyBorder="1" applyAlignment="1">
      <alignment horizontal="left" vertical="center"/>
    </xf>
    <xf numFmtId="3" fontId="4" fillId="10" borderId="3" xfId="0" applyNumberFormat="1" applyFont="1" applyFill="1" applyBorder="1" applyAlignment="1">
      <alignment horizontal="left" vertical="center"/>
    </xf>
    <xf numFmtId="3" fontId="4" fillId="10" borderId="2" xfId="0" applyNumberFormat="1" applyFont="1" applyFill="1" applyBorder="1" applyAlignment="1">
      <alignment horizontal="left" vertical="center"/>
    </xf>
    <xf numFmtId="3" fontId="4" fillId="10" borderId="4" xfId="0" applyNumberFormat="1" applyFont="1" applyFill="1" applyBorder="1" applyAlignment="1">
      <alignment horizontal="left" vertical="center"/>
    </xf>
    <xf numFmtId="0" fontId="2" fillId="10" borderId="1" xfId="0" applyFont="1" applyFill="1" applyBorder="1" applyAlignment="1">
      <alignment horizontal="center" vertical="center"/>
    </xf>
    <xf numFmtId="3" fontId="4" fillId="10" borderId="1" xfId="0" applyNumberFormat="1" applyFont="1" applyFill="1" applyBorder="1" applyAlignment="1">
      <alignment horizontal="right" vertical="center"/>
    </xf>
    <xf numFmtId="0" fontId="2" fillId="10" borderId="6" xfId="0" applyFont="1" applyFill="1" applyBorder="1" applyAlignment="1">
      <alignment horizontal="center" vertical="center"/>
    </xf>
    <xf numFmtId="3" fontId="4" fillId="10" borderId="6" xfId="0" applyNumberFormat="1" applyFont="1" applyFill="1" applyBorder="1" applyAlignment="1">
      <alignment horizontal="right" vertical="center"/>
    </xf>
    <xf numFmtId="0" fontId="4" fillId="8" borderId="3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left" vertical="center"/>
    </xf>
    <xf numFmtId="0" fontId="8" fillId="8" borderId="2" xfId="0" applyFont="1" applyFill="1" applyBorder="1" applyAlignment="1">
      <alignment horizontal="left" vertical="center"/>
    </xf>
    <xf numFmtId="0" fontId="8" fillId="8" borderId="4" xfId="0" applyFont="1" applyFill="1" applyBorder="1" applyAlignment="1">
      <alignment horizontal="left" vertical="center"/>
    </xf>
    <xf numFmtId="0" fontId="8" fillId="8" borderId="6" xfId="0" applyFont="1" applyFill="1" applyBorder="1" applyAlignment="1">
      <alignment horizontal="left" vertical="center"/>
    </xf>
    <xf numFmtId="3" fontId="8" fillId="8" borderId="6" xfId="0" applyNumberFormat="1" applyFont="1" applyFill="1" applyBorder="1" applyAlignment="1">
      <alignment horizontal="right" vertical="center"/>
    </xf>
    <xf numFmtId="3" fontId="8" fillId="12" borderId="1" xfId="0" applyNumberFormat="1" applyFont="1" applyFill="1" applyBorder="1" applyAlignment="1">
      <alignment horizontal="right" vertical="center"/>
    </xf>
    <xf numFmtId="0" fontId="8" fillId="12" borderId="3" xfId="0" applyFont="1" applyFill="1" applyBorder="1" applyAlignment="1">
      <alignment horizontal="left" vertical="center" wrapText="1"/>
    </xf>
    <xf numFmtId="0" fontId="8" fillId="12" borderId="2" xfId="0" applyFont="1" applyFill="1" applyBorder="1" applyAlignment="1">
      <alignment horizontal="left" vertical="center" wrapText="1"/>
    </xf>
    <xf numFmtId="0" fontId="8" fillId="12" borderId="4" xfId="0" applyFont="1" applyFill="1" applyBorder="1" applyAlignment="1">
      <alignment horizontal="left" vertical="center" wrapText="1"/>
    </xf>
    <xf numFmtId="1" fontId="5" fillId="12" borderId="1" xfId="0" applyNumberFormat="1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73"/>
  <sheetViews>
    <sheetView tabSelected="1" showWhiteSpace="0" view="pageBreakPreview" zoomScale="140" zoomScaleNormal="75" zoomScaleSheetLayoutView="140" workbookViewId="0">
      <selection activeCell="Q15" sqref="Q15"/>
    </sheetView>
  </sheetViews>
  <sheetFormatPr defaultRowHeight="12.75" x14ac:dyDescent="0.2"/>
  <cols>
    <col min="1" max="1" width="9.140625" style="7"/>
    <col min="2" max="2" width="58.85546875" style="7" customWidth="1"/>
    <col min="3" max="3" width="37.42578125" style="7" customWidth="1"/>
    <col min="4" max="4" width="10.5703125" style="7" customWidth="1"/>
    <col min="5" max="5" width="13.42578125" style="33" bestFit="1" customWidth="1"/>
    <col min="6" max="6" width="12.140625" style="32" customWidth="1"/>
    <col min="7" max="7" width="12.140625" style="7" hidden="1" customWidth="1"/>
    <col min="8" max="8" width="12.140625" style="7" customWidth="1"/>
    <col min="9" max="9" width="8.85546875" style="7" hidden="1" customWidth="1"/>
    <col min="10" max="10" width="33.42578125" style="7" hidden="1" customWidth="1"/>
    <col min="11" max="11" width="12.42578125" style="8" hidden="1" customWidth="1"/>
    <col min="12" max="16384" width="9.140625" style="7"/>
  </cols>
  <sheetData>
    <row r="1" spans="1:10" ht="15" customHeight="1" x14ac:dyDescent="0.2">
      <c r="A1" s="88" t="s">
        <v>88</v>
      </c>
      <c r="B1" s="88"/>
      <c r="C1" s="88"/>
      <c r="D1" s="88"/>
      <c r="E1" s="88"/>
      <c r="F1" s="88"/>
      <c r="G1" s="88"/>
      <c r="H1" s="88"/>
    </row>
    <row r="2" spans="1:10" x14ac:dyDescent="0.2">
      <c r="A2" s="88"/>
      <c r="B2" s="88"/>
      <c r="C2" s="88"/>
      <c r="D2" s="88"/>
      <c r="E2" s="88"/>
      <c r="F2" s="88"/>
      <c r="G2" s="88"/>
      <c r="H2" s="88"/>
    </row>
    <row r="4" spans="1:10" ht="15" customHeight="1" x14ac:dyDescent="0.2">
      <c r="A4" s="97" t="s">
        <v>0</v>
      </c>
      <c r="B4" s="98"/>
      <c r="C4" s="99"/>
      <c r="D4" s="107" t="s">
        <v>1</v>
      </c>
      <c r="E4" s="108" t="s">
        <v>2</v>
      </c>
      <c r="F4" s="109" t="s">
        <v>68</v>
      </c>
      <c r="G4" s="37" t="s">
        <v>35</v>
      </c>
      <c r="H4" s="108" t="s">
        <v>3</v>
      </c>
      <c r="I4" s="1"/>
      <c r="J4" s="9"/>
    </row>
    <row r="5" spans="1:10" x14ac:dyDescent="0.2">
      <c r="A5" s="100"/>
      <c r="B5" s="101"/>
      <c r="C5" s="102"/>
      <c r="D5" s="107"/>
      <c r="E5" s="108"/>
      <c r="F5" s="109"/>
      <c r="G5" s="37"/>
      <c r="H5" s="108"/>
      <c r="I5" s="1"/>
      <c r="J5" s="9"/>
    </row>
    <row r="6" spans="1:10" x14ac:dyDescent="0.2">
      <c r="A6" s="103"/>
      <c r="B6" s="104"/>
      <c r="C6" s="105"/>
      <c r="D6" s="107"/>
      <c r="E6" s="108"/>
      <c r="F6" s="38" t="s">
        <v>4</v>
      </c>
      <c r="G6" s="26"/>
      <c r="H6" s="39" t="s">
        <v>4</v>
      </c>
      <c r="I6" s="2"/>
      <c r="J6" s="9"/>
    </row>
    <row r="7" spans="1:10" x14ac:dyDescent="0.2">
      <c r="A7" s="138" t="s">
        <v>78</v>
      </c>
      <c r="B7" s="139"/>
      <c r="C7" s="139"/>
      <c r="D7" s="139"/>
      <c r="E7" s="139"/>
      <c r="F7" s="139"/>
      <c r="G7" s="139"/>
      <c r="H7" s="140"/>
      <c r="I7" s="9"/>
    </row>
    <row r="8" spans="1:10" ht="12.75" customHeight="1" x14ac:dyDescent="0.2">
      <c r="A8" s="91" t="s">
        <v>92</v>
      </c>
      <c r="B8" s="110" t="s">
        <v>89</v>
      </c>
      <c r="C8" s="110"/>
      <c r="D8" s="46" t="s">
        <v>5</v>
      </c>
      <c r="E8" s="47">
        <v>612.70000000000005</v>
      </c>
      <c r="F8" s="48"/>
      <c r="G8" s="49"/>
      <c r="H8" s="135">
        <f>F8*E8</f>
        <v>0</v>
      </c>
      <c r="I8" s="9"/>
    </row>
    <row r="9" spans="1:10" ht="14.25" customHeight="1" x14ac:dyDescent="0.2">
      <c r="A9" s="92"/>
      <c r="B9" s="111" t="s">
        <v>76</v>
      </c>
      <c r="C9" s="15" t="s">
        <v>99</v>
      </c>
      <c r="D9" s="13" t="s">
        <v>6</v>
      </c>
      <c r="E9" s="13">
        <v>47</v>
      </c>
      <c r="F9" s="23"/>
      <c r="G9" s="11" t="s">
        <v>36</v>
      </c>
      <c r="H9" s="14">
        <f>F9*E9</f>
        <v>0</v>
      </c>
      <c r="I9" s="106"/>
      <c r="J9" s="106"/>
    </row>
    <row r="10" spans="1:10" ht="14.25" x14ac:dyDescent="0.2">
      <c r="A10" s="92"/>
      <c r="B10" s="111"/>
      <c r="C10" s="16" t="s">
        <v>71</v>
      </c>
      <c r="D10" s="13" t="s">
        <v>6</v>
      </c>
      <c r="E10" s="13">
        <v>19</v>
      </c>
      <c r="F10" s="23"/>
      <c r="G10" s="12"/>
      <c r="H10" s="14">
        <f>F10*E10</f>
        <v>0</v>
      </c>
      <c r="I10" s="9"/>
    </row>
    <row r="11" spans="1:10" x14ac:dyDescent="0.2">
      <c r="A11" s="92"/>
      <c r="B11" s="111"/>
      <c r="C11" s="120" t="s">
        <v>37</v>
      </c>
      <c r="D11" s="121"/>
      <c r="E11" s="121"/>
      <c r="F11" s="122"/>
      <c r="G11" s="132"/>
      <c r="H11" s="136">
        <f>SUM(H9:H10)</f>
        <v>0</v>
      </c>
      <c r="I11" s="9"/>
    </row>
    <row r="12" spans="1:10" x14ac:dyDescent="0.2">
      <c r="A12" s="92"/>
      <c r="B12" s="111"/>
      <c r="C12" s="125" t="s">
        <v>7</v>
      </c>
      <c r="D12" s="123" t="s">
        <v>5</v>
      </c>
      <c r="E12" s="126">
        <v>36.9</v>
      </c>
      <c r="F12" s="127"/>
      <c r="G12" s="123"/>
      <c r="H12" s="124">
        <f>F12*E12</f>
        <v>0</v>
      </c>
      <c r="I12" s="9"/>
    </row>
    <row r="13" spans="1:10" x14ac:dyDescent="0.2">
      <c r="A13" s="92"/>
      <c r="B13" s="111"/>
      <c r="C13" s="125" t="s">
        <v>8</v>
      </c>
      <c r="D13" s="123" t="s">
        <v>5</v>
      </c>
      <c r="E13" s="126">
        <v>256.10000000000002</v>
      </c>
      <c r="F13" s="127"/>
      <c r="G13" s="123"/>
      <c r="H13" s="124">
        <f>F13*E13</f>
        <v>0</v>
      </c>
      <c r="I13" s="9"/>
    </row>
    <row r="14" spans="1:10" x14ac:dyDescent="0.2">
      <c r="A14" s="92"/>
      <c r="B14" s="111"/>
      <c r="C14" s="120" t="s">
        <v>38</v>
      </c>
      <c r="D14" s="121"/>
      <c r="E14" s="121"/>
      <c r="F14" s="122"/>
      <c r="G14" s="132"/>
      <c r="H14" s="136">
        <f>SUM(H12:H13)</f>
        <v>0</v>
      </c>
      <c r="I14" s="9"/>
    </row>
    <row r="15" spans="1:10" ht="14.25" x14ac:dyDescent="0.2">
      <c r="A15" s="92"/>
      <c r="B15" s="111" t="s">
        <v>9</v>
      </c>
      <c r="C15" s="128" t="s">
        <v>67</v>
      </c>
      <c r="D15" s="123" t="s">
        <v>6</v>
      </c>
      <c r="E15" s="123">
        <v>5</v>
      </c>
      <c r="F15" s="127"/>
      <c r="G15" s="123"/>
      <c r="H15" s="129">
        <f>F15*E15</f>
        <v>0</v>
      </c>
      <c r="I15" s="9"/>
    </row>
    <row r="16" spans="1:10" x14ac:dyDescent="0.2">
      <c r="A16" s="92"/>
      <c r="B16" s="111"/>
      <c r="C16" s="120" t="s">
        <v>39</v>
      </c>
      <c r="D16" s="121"/>
      <c r="E16" s="121"/>
      <c r="F16" s="122"/>
      <c r="G16" s="132"/>
      <c r="H16" s="137">
        <f>SUM(H15:H15)</f>
        <v>0</v>
      </c>
      <c r="I16" s="9"/>
    </row>
    <row r="17" spans="1:11" x14ac:dyDescent="0.2">
      <c r="A17" s="92"/>
      <c r="B17" s="111"/>
      <c r="C17" s="125" t="s">
        <v>7</v>
      </c>
      <c r="D17" s="123" t="s">
        <v>5</v>
      </c>
      <c r="E17" s="126">
        <v>27.2</v>
      </c>
      <c r="F17" s="127"/>
      <c r="G17" s="123"/>
      <c r="H17" s="124">
        <f>F17*E17</f>
        <v>0</v>
      </c>
      <c r="I17" s="9"/>
    </row>
    <row r="18" spans="1:11" x14ac:dyDescent="0.2">
      <c r="A18" s="92"/>
      <c r="B18" s="111"/>
      <c r="C18" s="125" t="s">
        <v>10</v>
      </c>
      <c r="D18" s="123" t="s">
        <v>5</v>
      </c>
      <c r="E18" s="126">
        <v>27.2</v>
      </c>
      <c r="F18" s="127"/>
      <c r="G18" s="123"/>
      <c r="H18" s="124">
        <f>F18*E18</f>
        <v>0</v>
      </c>
      <c r="I18" s="9"/>
      <c r="J18" s="7" t="s">
        <v>40</v>
      </c>
      <c r="K18" s="8" t="s">
        <v>41</v>
      </c>
    </row>
    <row r="19" spans="1:11" x14ac:dyDescent="0.2">
      <c r="A19" s="92"/>
      <c r="B19" s="111"/>
      <c r="C19" s="120" t="s">
        <v>42</v>
      </c>
      <c r="D19" s="121"/>
      <c r="E19" s="121"/>
      <c r="F19" s="122"/>
      <c r="G19" s="132"/>
      <c r="H19" s="136">
        <f>SUM(H17:H18)</f>
        <v>0</v>
      </c>
      <c r="I19" s="9"/>
      <c r="J19" s="3" t="s">
        <v>43</v>
      </c>
      <c r="K19" s="8">
        <v>294.74799999999999</v>
      </c>
    </row>
    <row r="20" spans="1:11" x14ac:dyDescent="0.2">
      <c r="A20" s="92"/>
      <c r="B20" s="111" t="s">
        <v>77</v>
      </c>
      <c r="C20" s="125" t="s">
        <v>11</v>
      </c>
      <c r="D20" s="123" t="s">
        <v>5</v>
      </c>
      <c r="E20" s="123">
        <v>612.70000000000005</v>
      </c>
      <c r="F20" s="127"/>
      <c r="G20" s="123"/>
      <c r="H20" s="124">
        <f>F20*E20</f>
        <v>0</v>
      </c>
      <c r="I20" s="9"/>
      <c r="J20" s="3" t="s">
        <v>59</v>
      </c>
      <c r="K20" s="8">
        <v>267.25199999999995</v>
      </c>
    </row>
    <row r="21" spans="1:11" x14ac:dyDescent="0.2">
      <c r="A21" s="92"/>
      <c r="B21" s="111"/>
      <c r="C21" s="125" t="s">
        <v>12</v>
      </c>
      <c r="D21" s="123" t="s">
        <v>5</v>
      </c>
      <c r="E21" s="123">
        <v>262.39999999999998</v>
      </c>
      <c r="F21" s="127"/>
      <c r="G21" s="123"/>
      <c r="H21" s="124">
        <f>F21*E21</f>
        <v>0</v>
      </c>
      <c r="I21" s="9"/>
      <c r="J21" s="3" t="s">
        <v>60</v>
      </c>
      <c r="K21" s="4">
        <v>0</v>
      </c>
    </row>
    <row r="22" spans="1:11" x14ac:dyDescent="0.2">
      <c r="A22" s="92"/>
      <c r="B22" s="111"/>
      <c r="C22" s="120" t="s">
        <v>45</v>
      </c>
      <c r="D22" s="121"/>
      <c r="E22" s="121"/>
      <c r="F22" s="122"/>
      <c r="G22" s="132"/>
      <c r="H22" s="136">
        <f>SUM(H20:H21)</f>
        <v>0</v>
      </c>
      <c r="I22" s="9"/>
      <c r="J22" s="3" t="s">
        <v>61</v>
      </c>
      <c r="K22" s="8">
        <v>43.3</v>
      </c>
    </row>
    <row r="23" spans="1:11" x14ac:dyDescent="0.2">
      <c r="A23" s="92"/>
      <c r="B23" s="111" t="s">
        <v>13</v>
      </c>
      <c r="C23" s="125" t="s">
        <v>14</v>
      </c>
      <c r="D23" s="123" t="s">
        <v>5</v>
      </c>
      <c r="E23" s="126">
        <v>27.2</v>
      </c>
      <c r="F23" s="127"/>
      <c r="G23" s="123"/>
      <c r="H23" s="124">
        <f>F23*E23</f>
        <v>0</v>
      </c>
      <c r="I23" s="9"/>
      <c r="J23" s="3" t="s">
        <v>44</v>
      </c>
      <c r="K23" s="8">
        <v>39.460000000000008</v>
      </c>
    </row>
    <row r="24" spans="1:11" x14ac:dyDescent="0.2">
      <c r="A24" s="92"/>
      <c r="B24" s="111"/>
      <c r="C24" s="125" t="s">
        <v>12</v>
      </c>
      <c r="D24" s="123" t="s">
        <v>5</v>
      </c>
      <c r="E24" s="126">
        <v>27.2</v>
      </c>
      <c r="F24" s="127"/>
      <c r="G24" s="123"/>
      <c r="H24" s="124">
        <f>F24*E24</f>
        <v>0</v>
      </c>
      <c r="I24" s="9"/>
      <c r="J24" s="3" t="s">
        <v>46</v>
      </c>
      <c r="K24" s="8">
        <v>644.76</v>
      </c>
    </row>
    <row r="25" spans="1:11" x14ac:dyDescent="0.2">
      <c r="A25" s="92"/>
      <c r="B25" s="111"/>
      <c r="C25" s="120" t="s">
        <v>48</v>
      </c>
      <c r="D25" s="121"/>
      <c r="E25" s="121"/>
      <c r="F25" s="122"/>
      <c r="G25" s="132"/>
      <c r="H25" s="136">
        <f>SUM(H23:H24)</f>
        <v>0</v>
      </c>
      <c r="I25" s="9"/>
      <c r="J25" s="5" t="s">
        <v>63</v>
      </c>
      <c r="K25" s="6">
        <v>29</v>
      </c>
    </row>
    <row r="26" spans="1:11" x14ac:dyDescent="0.2">
      <c r="A26" s="93"/>
      <c r="B26" s="144" t="s">
        <v>95</v>
      </c>
      <c r="C26" s="145"/>
      <c r="D26" s="145"/>
      <c r="E26" s="145"/>
      <c r="F26" s="146"/>
      <c r="G26" s="147"/>
      <c r="H26" s="148">
        <f>H8+H11+H14+H16+H19+H22+H25</f>
        <v>0</v>
      </c>
      <c r="I26" s="9"/>
      <c r="J26" s="115"/>
      <c r="K26" s="116"/>
    </row>
    <row r="27" spans="1:11" ht="12.75" customHeight="1" x14ac:dyDescent="0.2">
      <c r="A27" s="94" t="s">
        <v>93</v>
      </c>
      <c r="B27" s="112" t="s">
        <v>32</v>
      </c>
      <c r="C27" s="16" t="s">
        <v>15</v>
      </c>
      <c r="D27" s="13" t="s">
        <v>5</v>
      </c>
      <c r="E27" s="18">
        <v>0</v>
      </c>
      <c r="F27" s="23"/>
      <c r="G27" s="12"/>
      <c r="H27" s="14">
        <f>F27*E27</f>
        <v>0</v>
      </c>
      <c r="I27" s="9"/>
    </row>
    <row r="28" spans="1:11" x14ac:dyDescent="0.2">
      <c r="A28" s="95"/>
      <c r="B28" s="113"/>
      <c r="C28" s="16" t="s">
        <v>16</v>
      </c>
      <c r="D28" s="13" t="s">
        <v>5</v>
      </c>
      <c r="E28" s="18">
        <v>195.9</v>
      </c>
      <c r="F28" s="23"/>
      <c r="G28" s="12"/>
      <c r="H28" s="14">
        <f>F28*E28</f>
        <v>0</v>
      </c>
      <c r="I28" s="9"/>
      <c r="J28" s="7" t="s">
        <v>64</v>
      </c>
      <c r="K28" s="8" t="s">
        <v>41</v>
      </c>
    </row>
    <row r="29" spans="1:11" x14ac:dyDescent="0.2">
      <c r="A29" s="95"/>
      <c r="B29" s="113"/>
      <c r="C29" s="19" t="s">
        <v>62</v>
      </c>
      <c r="D29" s="13" t="s">
        <v>5</v>
      </c>
      <c r="E29" s="18">
        <v>195.9</v>
      </c>
      <c r="F29" s="23"/>
      <c r="G29" s="12"/>
      <c r="H29" s="14">
        <f>F29*E29</f>
        <v>0</v>
      </c>
      <c r="I29" s="9"/>
      <c r="J29" s="7" t="s">
        <v>43</v>
      </c>
    </row>
    <row r="30" spans="1:11" x14ac:dyDescent="0.2">
      <c r="A30" s="95"/>
      <c r="B30" s="114"/>
      <c r="C30" s="120" t="s">
        <v>52</v>
      </c>
      <c r="D30" s="121"/>
      <c r="E30" s="121"/>
      <c r="F30" s="122"/>
      <c r="G30" s="123"/>
      <c r="H30" s="136">
        <f>SUM(H27:H29)</f>
        <v>0</v>
      </c>
      <c r="I30" s="9"/>
      <c r="J30" s="7" t="s">
        <v>59</v>
      </c>
    </row>
    <row r="31" spans="1:11" x14ac:dyDescent="0.2">
      <c r="A31" s="95"/>
      <c r="B31" s="112" t="s">
        <v>34</v>
      </c>
      <c r="C31" s="125" t="s">
        <v>17</v>
      </c>
      <c r="D31" s="123" t="s">
        <v>5</v>
      </c>
      <c r="E31" s="130">
        <v>0</v>
      </c>
      <c r="F31" s="127"/>
      <c r="G31" s="123"/>
      <c r="H31" s="124">
        <f>F31*E31</f>
        <v>0</v>
      </c>
      <c r="I31" s="9"/>
      <c r="J31" s="7" t="s">
        <v>61</v>
      </c>
    </row>
    <row r="32" spans="1:11" x14ac:dyDescent="0.2">
      <c r="A32" s="95"/>
      <c r="B32" s="113"/>
      <c r="C32" s="125" t="s">
        <v>18</v>
      </c>
      <c r="D32" s="123" t="s">
        <v>5</v>
      </c>
      <c r="E32" s="130">
        <v>95</v>
      </c>
      <c r="F32" s="127"/>
      <c r="G32" s="123"/>
      <c r="H32" s="124">
        <f>F32*E32</f>
        <v>0</v>
      </c>
      <c r="I32" s="9"/>
      <c r="J32" s="7" t="s">
        <v>44</v>
      </c>
    </row>
    <row r="33" spans="1:12" x14ac:dyDescent="0.2">
      <c r="A33" s="95"/>
      <c r="B33" s="113"/>
      <c r="C33" s="131" t="s">
        <v>62</v>
      </c>
      <c r="D33" s="123" t="s">
        <v>5</v>
      </c>
      <c r="E33" s="130">
        <v>95</v>
      </c>
      <c r="F33" s="127"/>
      <c r="G33" s="123"/>
      <c r="H33" s="124">
        <f>F33*E33</f>
        <v>0</v>
      </c>
      <c r="I33" s="9"/>
      <c r="J33" s="7" t="s">
        <v>46</v>
      </c>
    </row>
    <row r="34" spans="1:12" x14ac:dyDescent="0.2">
      <c r="A34" s="95"/>
      <c r="B34" s="114"/>
      <c r="C34" s="120" t="s">
        <v>54</v>
      </c>
      <c r="D34" s="121"/>
      <c r="E34" s="121"/>
      <c r="F34" s="122"/>
      <c r="G34" s="123"/>
      <c r="H34" s="136">
        <f>SUM(H31:H33)</f>
        <v>0</v>
      </c>
      <c r="I34" s="9"/>
      <c r="J34" s="7" t="s">
        <v>58</v>
      </c>
    </row>
    <row r="35" spans="1:12" x14ac:dyDescent="0.2">
      <c r="A35" s="96"/>
      <c r="B35" s="144" t="s">
        <v>96</v>
      </c>
      <c r="C35" s="145"/>
      <c r="D35" s="145"/>
      <c r="E35" s="145"/>
      <c r="F35" s="146"/>
      <c r="G35" s="147"/>
      <c r="H35" s="148">
        <f>H30+H34</f>
        <v>0</v>
      </c>
      <c r="I35" s="9"/>
    </row>
    <row r="36" spans="1:12" ht="12.75" customHeight="1" x14ac:dyDescent="0.2">
      <c r="A36" s="117" t="s">
        <v>94</v>
      </c>
      <c r="B36" s="111" t="s">
        <v>33</v>
      </c>
      <c r="C36" s="16" t="s">
        <v>19</v>
      </c>
      <c r="D36" s="13" t="s">
        <v>5</v>
      </c>
      <c r="E36" s="18">
        <v>364.5</v>
      </c>
      <c r="F36" s="23"/>
      <c r="G36" s="12"/>
      <c r="H36" s="14">
        <f>F36*E36</f>
        <v>0</v>
      </c>
      <c r="I36" s="9"/>
      <c r="J36" s="7" t="s">
        <v>65</v>
      </c>
    </row>
    <row r="37" spans="1:12" x14ac:dyDescent="0.2">
      <c r="A37" s="118"/>
      <c r="B37" s="111"/>
      <c r="C37" s="16" t="s">
        <v>20</v>
      </c>
      <c r="D37" s="13" t="s">
        <v>5</v>
      </c>
      <c r="E37" s="18">
        <v>364.5</v>
      </c>
      <c r="F37" s="23"/>
      <c r="G37" s="12"/>
      <c r="H37" s="14">
        <f>F37*E37</f>
        <v>0</v>
      </c>
      <c r="I37" s="9"/>
      <c r="J37" s="7" t="s">
        <v>51</v>
      </c>
    </row>
    <row r="38" spans="1:12" x14ac:dyDescent="0.2">
      <c r="A38" s="118"/>
      <c r="B38" s="111"/>
      <c r="C38" s="16" t="s">
        <v>21</v>
      </c>
      <c r="D38" s="13" t="s">
        <v>5</v>
      </c>
      <c r="E38" s="18">
        <v>641.20000000000005</v>
      </c>
      <c r="F38" s="23"/>
      <c r="G38" s="12"/>
      <c r="H38" s="14">
        <f>F38*E38</f>
        <v>0</v>
      </c>
      <c r="I38" s="9"/>
      <c r="J38" s="7" t="s">
        <v>53</v>
      </c>
    </row>
    <row r="39" spans="1:12" x14ac:dyDescent="0.2">
      <c r="A39" s="118"/>
      <c r="B39" s="111"/>
      <c r="C39" s="120" t="s">
        <v>57</v>
      </c>
      <c r="D39" s="121"/>
      <c r="E39" s="121"/>
      <c r="F39" s="122"/>
      <c r="G39" s="123"/>
      <c r="H39" s="136">
        <f>SUM(H36:H38)</f>
        <v>0</v>
      </c>
      <c r="I39" s="9"/>
    </row>
    <row r="40" spans="1:12" x14ac:dyDescent="0.2">
      <c r="A40" s="118"/>
      <c r="B40" s="111" t="s">
        <v>22</v>
      </c>
      <c r="C40" s="125" t="s">
        <v>23</v>
      </c>
      <c r="D40" s="123" t="s">
        <v>55</v>
      </c>
      <c r="E40" s="123">
        <v>25</v>
      </c>
      <c r="F40" s="127"/>
      <c r="G40" s="123"/>
      <c r="H40" s="124">
        <f>E40*F40</f>
        <v>0</v>
      </c>
      <c r="I40" s="9"/>
    </row>
    <row r="41" spans="1:12" x14ac:dyDescent="0.2">
      <c r="A41" s="118"/>
      <c r="B41" s="111"/>
      <c r="C41" s="120" t="s">
        <v>24</v>
      </c>
      <c r="D41" s="121"/>
      <c r="E41" s="121"/>
      <c r="F41" s="122"/>
      <c r="G41" s="123"/>
      <c r="H41" s="136">
        <f>H40</f>
        <v>0</v>
      </c>
      <c r="I41" s="9"/>
    </row>
    <row r="42" spans="1:12" x14ac:dyDescent="0.2">
      <c r="A42" s="119"/>
      <c r="B42" s="144" t="s">
        <v>97</v>
      </c>
      <c r="C42" s="145"/>
      <c r="D42" s="145"/>
      <c r="E42" s="145"/>
      <c r="F42" s="146"/>
      <c r="G42" s="149"/>
      <c r="H42" s="150">
        <f>H39+H41</f>
        <v>0</v>
      </c>
      <c r="I42" s="9"/>
    </row>
    <row r="43" spans="1:12" ht="12.75" customHeight="1" x14ac:dyDescent="0.2">
      <c r="A43" s="142" t="s">
        <v>79</v>
      </c>
      <c r="B43" s="142"/>
      <c r="C43" s="142"/>
      <c r="D43" s="142"/>
      <c r="E43" s="142"/>
      <c r="F43" s="143"/>
      <c r="G43" s="51"/>
      <c r="H43" s="141">
        <f>H26+H35+H42</f>
        <v>0</v>
      </c>
      <c r="I43" s="9"/>
    </row>
    <row r="44" spans="1:12" ht="12.75" customHeight="1" x14ac:dyDescent="0.2">
      <c r="A44" s="151" t="s">
        <v>80</v>
      </c>
      <c r="B44" s="152"/>
      <c r="C44" s="152"/>
      <c r="D44" s="152"/>
      <c r="E44" s="152"/>
      <c r="F44" s="152"/>
      <c r="G44" s="152"/>
      <c r="H44" s="153"/>
      <c r="I44" s="10"/>
      <c r="J44" s="7" t="s">
        <v>47</v>
      </c>
      <c r="L44" s="10"/>
    </row>
    <row r="45" spans="1:12" ht="12.75" customHeight="1" x14ac:dyDescent="0.2">
      <c r="A45" s="84" t="s">
        <v>25</v>
      </c>
      <c r="B45" s="85"/>
      <c r="C45" s="17" t="s">
        <v>66</v>
      </c>
      <c r="D45" s="20" t="s">
        <v>56</v>
      </c>
      <c r="E45" s="13">
        <v>46</v>
      </c>
      <c r="F45" s="27"/>
      <c r="G45" s="21"/>
      <c r="H45" s="14">
        <f t="shared" ref="H45:H53" si="0">F45*E45</f>
        <v>0</v>
      </c>
      <c r="J45" s="7" t="s">
        <v>50</v>
      </c>
      <c r="K45" s="8">
        <v>23</v>
      </c>
    </row>
    <row r="46" spans="1:12" ht="12.75" customHeight="1" x14ac:dyDescent="0.2">
      <c r="A46" s="89"/>
      <c r="B46" s="90"/>
      <c r="C46" s="17" t="s">
        <v>70</v>
      </c>
      <c r="D46" s="20" t="s">
        <v>56</v>
      </c>
      <c r="E46" s="13">
        <v>10</v>
      </c>
      <c r="F46" s="27"/>
      <c r="G46" s="21"/>
      <c r="H46" s="14">
        <f t="shared" si="0"/>
        <v>0</v>
      </c>
      <c r="J46" s="7" t="s">
        <v>49</v>
      </c>
      <c r="K46" s="8">
        <v>244.25199999999995</v>
      </c>
    </row>
    <row r="47" spans="1:12" ht="12.75" customHeight="1" x14ac:dyDescent="0.2">
      <c r="A47" s="89" t="s">
        <v>86</v>
      </c>
      <c r="B47" s="90"/>
      <c r="C47" s="17" t="s">
        <v>66</v>
      </c>
      <c r="D47" s="20" t="s">
        <v>56</v>
      </c>
      <c r="E47" s="13">
        <v>45</v>
      </c>
      <c r="F47" s="27"/>
      <c r="G47" s="21"/>
      <c r="H47" s="14">
        <f t="shared" si="0"/>
        <v>0</v>
      </c>
    </row>
    <row r="48" spans="1:12" ht="12.75" customHeight="1" x14ac:dyDescent="0.2">
      <c r="A48" s="89"/>
      <c r="B48" s="90"/>
      <c r="C48" s="17" t="s">
        <v>70</v>
      </c>
      <c r="D48" s="20" t="s">
        <v>56</v>
      </c>
      <c r="E48" s="13">
        <v>7</v>
      </c>
      <c r="F48" s="27"/>
      <c r="G48" s="21"/>
      <c r="H48" s="14">
        <f t="shared" si="0"/>
        <v>0</v>
      </c>
      <c r="J48" s="7" t="s">
        <v>51</v>
      </c>
      <c r="K48" s="8">
        <v>33.79</v>
      </c>
    </row>
    <row r="49" spans="1:11" ht="12.75" customHeight="1" x14ac:dyDescent="0.2">
      <c r="A49" s="89" t="s">
        <v>98</v>
      </c>
      <c r="B49" s="90"/>
      <c r="C49" s="17" t="s">
        <v>66</v>
      </c>
      <c r="D49" s="20" t="s">
        <v>56</v>
      </c>
      <c r="E49" s="13">
        <v>15</v>
      </c>
      <c r="F49" s="27"/>
      <c r="G49" s="21"/>
      <c r="H49" s="14">
        <f t="shared" si="0"/>
        <v>0</v>
      </c>
      <c r="J49" s="7" t="s">
        <v>53</v>
      </c>
      <c r="K49" s="8">
        <v>5.67</v>
      </c>
    </row>
    <row r="50" spans="1:11" ht="12.75" customHeight="1" x14ac:dyDescent="0.2">
      <c r="A50" s="86"/>
      <c r="B50" s="87"/>
      <c r="C50" s="17" t="s">
        <v>70</v>
      </c>
      <c r="D50" s="20" t="s">
        <v>56</v>
      </c>
      <c r="E50" s="13">
        <v>5</v>
      </c>
      <c r="F50" s="27"/>
      <c r="G50" s="21"/>
      <c r="H50" s="14">
        <f t="shared" si="0"/>
        <v>0</v>
      </c>
    </row>
    <row r="51" spans="1:11" ht="12.75" customHeight="1" x14ac:dyDescent="0.2">
      <c r="A51" s="81" t="s">
        <v>26</v>
      </c>
      <c r="B51" s="82"/>
      <c r="C51" s="83"/>
      <c r="D51" s="22" t="s">
        <v>84</v>
      </c>
      <c r="E51" s="23">
        <v>20</v>
      </c>
      <c r="F51" s="23"/>
      <c r="G51" s="25"/>
      <c r="H51" s="24">
        <f t="shared" si="0"/>
        <v>0</v>
      </c>
    </row>
    <row r="52" spans="1:11" ht="12.75" customHeight="1" x14ac:dyDescent="0.2">
      <c r="A52" s="84" t="s">
        <v>87</v>
      </c>
      <c r="B52" s="85"/>
      <c r="C52" s="50" t="s">
        <v>66</v>
      </c>
      <c r="D52" s="20" t="s">
        <v>56</v>
      </c>
      <c r="E52" s="13">
        <v>15</v>
      </c>
      <c r="F52" s="27"/>
      <c r="G52" s="21"/>
      <c r="H52" s="14">
        <f t="shared" si="0"/>
        <v>0</v>
      </c>
    </row>
    <row r="53" spans="1:11" ht="12.75" customHeight="1" x14ac:dyDescent="0.2">
      <c r="A53" s="86"/>
      <c r="B53" s="87"/>
      <c r="C53" s="17" t="s">
        <v>70</v>
      </c>
      <c r="D53" s="20" t="s">
        <v>56</v>
      </c>
      <c r="E53" s="13">
        <v>5</v>
      </c>
      <c r="F53" s="27"/>
      <c r="G53" s="21"/>
      <c r="H53" s="14">
        <f t="shared" si="0"/>
        <v>0</v>
      </c>
    </row>
    <row r="54" spans="1:11" ht="12.75" customHeight="1" x14ac:dyDescent="0.2">
      <c r="A54" s="160" t="s">
        <v>27</v>
      </c>
      <c r="B54" s="161"/>
      <c r="C54" s="161"/>
      <c r="D54" s="161"/>
      <c r="E54" s="161"/>
      <c r="F54" s="162"/>
      <c r="G54" s="163"/>
      <c r="H54" s="159">
        <f>SUM(H45:H53)</f>
        <v>0</v>
      </c>
    </row>
    <row r="55" spans="1:11" ht="12.75" customHeight="1" x14ac:dyDescent="0.2">
      <c r="A55" s="165" t="s">
        <v>28</v>
      </c>
      <c r="B55" s="166"/>
      <c r="C55" s="167"/>
      <c r="D55" s="168" t="s">
        <v>85</v>
      </c>
      <c r="E55" s="169">
        <v>25</v>
      </c>
      <c r="F55" s="170"/>
      <c r="G55" s="164"/>
      <c r="H55" s="159">
        <f>E55*F55</f>
        <v>0</v>
      </c>
    </row>
    <row r="56" spans="1:11" ht="12.75" customHeight="1" x14ac:dyDescent="0.2">
      <c r="A56" s="154" t="s">
        <v>81</v>
      </c>
      <c r="B56" s="155"/>
      <c r="C56" s="155"/>
      <c r="D56" s="155"/>
      <c r="E56" s="155"/>
      <c r="F56" s="156"/>
      <c r="G56" s="157"/>
      <c r="H56" s="158">
        <f>H55+H54</f>
        <v>0</v>
      </c>
    </row>
    <row r="57" spans="1:11" ht="12.75" customHeight="1" x14ac:dyDescent="0.2">
      <c r="A57" s="75" t="s">
        <v>90</v>
      </c>
      <c r="B57" s="76"/>
      <c r="C57" s="76"/>
      <c r="D57" s="76"/>
      <c r="E57" s="76"/>
      <c r="F57" s="76"/>
      <c r="G57" s="76"/>
      <c r="H57" s="77"/>
    </row>
    <row r="58" spans="1:11" ht="12.75" customHeight="1" x14ac:dyDescent="0.2">
      <c r="A58" s="68" t="s">
        <v>74</v>
      </c>
      <c r="B58" s="69"/>
      <c r="C58" s="171" t="s">
        <v>72</v>
      </c>
      <c r="D58" s="52" t="s">
        <v>5</v>
      </c>
      <c r="E58" s="53">
        <v>641.20000000000005</v>
      </c>
      <c r="F58" s="54"/>
      <c r="G58" s="55"/>
      <c r="H58" s="56">
        <f>F58*E58</f>
        <v>0</v>
      </c>
    </row>
    <row r="59" spans="1:11" ht="12.75" customHeight="1" x14ac:dyDescent="0.2">
      <c r="A59" s="70"/>
      <c r="B59" s="71"/>
      <c r="C59" s="172" t="s">
        <v>73</v>
      </c>
      <c r="D59" s="31" t="s">
        <v>29</v>
      </c>
      <c r="E59" s="34">
        <v>25</v>
      </c>
      <c r="F59" s="28"/>
      <c r="G59" s="29"/>
      <c r="H59" s="30">
        <f>F59*E59</f>
        <v>0</v>
      </c>
    </row>
    <row r="60" spans="1:11" ht="12.75" customHeight="1" x14ac:dyDescent="0.2">
      <c r="A60" s="59" t="s">
        <v>75</v>
      </c>
      <c r="B60" s="60"/>
      <c r="C60" s="61"/>
      <c r="D60" s="31" t="s">
        <v>69</v>
      </c>
      <c r="E60" s="31">
        <v>3</v>
      </c>
      <c r="F60" s="28"/>
      <c r="G60" s="29"/>
      <c r="H60" s="30">
        <f>E60*F60</f>
        <v>0</v>
      </c>
    </row>
    <row r="61" spans="1:11" ht="12.75" customHeight="1" x14ac:dyDescent="0.2">
      <c r="A61" s="72" t="s">
        <v>91</v>
      </c>
      <c r="B61" s="73"/>
      <c r="C61" s="73"/>
      <c r="D61" s="73"/>
      <c r="E61" s="73"/>
      <c r="F61" s="74"/>
      <c r="G61" s="43"/>
      <c r="H61" s="133">
        <f>SUM(H58:H60)</f>
        <v>0</v>
      </c>
      <c r="I61" s="44" t="e">
        <f>#REF!+I60</f>
        <v>#REF!</v>
      </c>
      <c r="J61" s="44" t="e">
        <f>#REF!+J60</f>
        <v>#REF!</v>
      </c>
      <c r="K61" s="44" t="e">
        <f>#REF!+K60</f>
        <v>#REF!</v>
      </c>
    </row>
    <row r="62" spans="1:11" ht="12.75" customHeight="1" x14ac:dyDescent="0.2">
      <c r="A62" s="78" t="s">
        <v>82</v>
      </c>
      <c r="B62" s="79"/>
      <c r="C62" s="79"/>
      <c r="D62" s="79"/>
      <c r="E62" s="79"/>
      <c r="F62" s="79"/>
      <c r="G62" s="79"/>
      <c r="H62" s="80"/>
    </row>
    <row r="63" spans="1:11" ht="12.75" customHeight="1" x14ac:dyDescent="0.2">
      <c r="A63" s="59" t="s">
        <v>30</v>
      </c>
      <c r="B63" s="60"/>
      <c r="C63" s="61"/>
      <c r="D63" s="57" t="s">
        <v>69</v>
      </c>
      <c r="E63" s="57">
        <v>3</v>
      </c>
      <c r="F63" s="58"/>
      <c r="G63" s="29"/>
      <c r="H63" s="30">
        <f>E63*F63</f>
        <v>0</v>
      </c>
    </row>
    <row r="64" spans="1:11" ht="12.75" customHeight="1" x14ac:dyDescent="0.2">
      <c r="A64" s="62" t="s">
        <v>83</v>
      </c>
      <c r="B64" s="63"/>
      <c r="C64" s="63"/>
      <c r="D64" s="63"/>
      <c r="E64" s="63"/>
      <c r="F64" s="64"/>
      <c r="G64" s="45"/>
      <c r="H64" s="134">
        <f>H63</f>
        <v>0</v>
      </c>
    </row>
    <row r="65" spans="1:8" ht="12.75" customHeight="1" x14ac:dyDescent="0.2">
      <c r="A65" s="65" t="s">
        <v>31</v>
      </c>
      <c r="B65" s="66"/>
      <c r="C65" s="66"/>
      <c r="D65" s="66"/>
      <c r="E65" s="66"/>
      <c r="F65" s="67"/>
      <c r="G65" s="35"/>
      <c r="H65" s="36">
        <f>H43+H56+H61+H64</f>
        <v>0</v>
      </c>
    </row>
    <row r="68" spans="1:8" x14ac:dyDescent="0.2">
      <c r="C68" s="40"/>
      <c r="D68" s="41"/>
      <c r="E68" s="41"/>
      <c r="F68" s="42"/>
      <c r="G68" s="41"/>
      <c r="H68" s="41"/>
    </row>
    <row r="69" spans="1:8" x14ac:dyDescent="0.2">
      <c r="C69" s="40"/>
      <c r="D69" s="41"/>
      <c r="E69" s="41"/>
      <c r="F69" s="42"/>
      <c r="G69" s="41"/>
      <c r="H69" s="41"/>
    </row>
    <row r="70" spans="1:8" x14ac:dyDescent="0.2">
      <c r="C70" s="40"/>
      <c r="D70" s="41"/>
      <c r="E70" s="41"/>
      <c r="F70" s="42"/>
      <c r="G70" s="41"/>
      <c r="H70" s="41"/>
    </row>
    <row r="71" spans="1:8" x14ac:dyDescent="0.2">
      <c r="C71" s="40"/>
      <c r="D71" s="41"/>
      <c r="E71" s="41"/>
      <c r="F71" s="42"/>
      <c r="G71" s="41"/>
      <c r="H71" s="41"/>
    </row>
    <row r="72" spans="1:8" x14ac:dyDescent="0.2">
      <c r="C72" s="40"/>
      <c r="D72" s="41"/>
      <c r="E72" s="41"/>
      <c r="F72" s="42"/>
      <c r="G72" s="41"/>
      <c r="H72" s="41"/>
    </row>
    <row r="73" spans="1:8" x14ac:dyDescent="0.2">
      <c r="C73" s="40"/>
      <c r="D73" s="41"/>
      <c r="E73" s="42"/>
      <c r="F73" s="42"/>
      <c r="G73" s="41"/>
      <c r="H73" s="41"/>
    </row>
  </sheetData>
  <mergeCells count="51">
    <mergeCell ref="A8:A26"/>
    <mergeCell ref="B26:F26"/>
    <mergeCell ref="B35:F35"/>
    <mergeCell ref="A27:A35"/>
    <mergeCell ref="B42:F42"/>
    <mergeCell ref="A36:A42"/>
    <mergeCell ref="C39:F39"/>
    <mergeCell ref="C41:F41"/>
    <mergeCell ref="C25:F25"/>
    <mergeCell ref="B36:B39"/>
    <mergeCell ref="B40:B41"/>
    <mergeCell ref="B31:B34"/>
    <mergeCell ref="B20:B22"/>
    <mergeCell ref="C16:F16"/>
    <mergeCell ref="C19:F19"/>
    <mergeCell ref="C22:F22"/>
    <mergeCell ref="B23:B25"/>
    <mergeCell ref="C30:F30"/>
    <mergeCell ref="C34:F34"/>
    <mergeCell ref="I9:J9"/>
    <mergeCell ref="D4:D6"/>
    <mergeCell ref="E4:E6"/>
    <mergeCell ref="F4:F5"/>
    <mergeCell ref="H4:H5"/>
    <mergeCell ref="A1:H2"/>
    <mergeCell ref="A45:B46"/>
    <mergeCell ref="A44:H44"/>
    <mergeCell ref="A47:B48"/>
    <mergeCell ref="A49:B50"/>
    <mergeCell ref="A7:H7"/>
    <mergeCell ref="A4:C6"/>
    <mergeCell ref="B8:C8"/>
    <mergeCell ref="B9:B14"/>
    <mergeCell ref="C11:F11"/>
    <mergeCell ref="C14:F14"/>
    <mergeCell ref="B15:B19"/>
    <mergeCell ref="B27:B30"/>
    <mergeCell ref="A63:C63"/>
    <mergeCell ref="A64:F64"/>
    <mergeCell ref="A65:F65"/>
    <mergeCell ref="A43:F43"/>
    <mergeCell ref="A58:B59"/>
    <mergeCell ref="A60:C60"/>
    <mergeCell ref="A61:F61"/>
    <mergeCell ref="A57:H57"/>
    <mergeCell ref="A62:H62"/>
    <mergeCell ref="A51:C51"/>
    <mergeCell ref="A52:B53"/>
    <mergeCell ref="A54:F54"/>
    <mergeCell ref="A55:C55"/>
    <mergeCell ref="A56:F56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56" orientation="landscape" horizontalDpi="4294967293" verticalDpi="4294967293" r:id="rId1"/>
  <headerFooter>
    <oddHeader>&amp;LAnalýza oblastí s významným povodňovým rizikem v povodí Vltavy, včetně návrhů možných protipovodňových opatření (Podklady pro Plán pro zvládání povodňových rizik v povodí Labe)&amp;RPříloha č. 5 smlouvy o dílo</oddHeader>
    <oddFooter>&amp;C&amp;P/&amp;N</oddFooter>
  </headerFooter>
  <rowBreaks count="1" manualBreakCount="1">
    <brk id="31" max="11" man="1"/>
  </rowBreaks>
  <colBreaks count="1" manualBreakCount="1">
    <brk id="10" max="62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70C46AB18B604DBEC3C5EF92171A06" ma:contentTypeVersion="13" ma:contentTypeDescription="Create a new document." ma:contentTypeScope="" ma:versionID="b2b042c3c8cb7964e8c43d4ff7d77f5c">
  <xsd:schema xmlns:xsd="http://www.w3.org/2001/XMLSchema" xmlns:xs="http://www.w3.org/2001/XMLSchema" xmlns:p="http://schemas.microsoft.com/office/2006/metadata/properties" xmlns:ns2="9200c98d-6fe1-4c7f-8b79-ac3b1a45354a" xmlns:ns3="bee78a97-2f03-495a-bc34-f56cea8d84ca" targetNamespace="http://schemas.microsoft.com/office/2006/metadata/properties" ma:root="true" ma:fieldsID="9bd7a23d4b8b8b60687f27b6b20b6840" ns2:_="" ns3:_="">
    <xsd:import namespace="9200c98d-6fe1-4c7f-8b79-ac3b1a45354a"/>
    <xsd:import namespace="bee78a97-2f03-495a-bc34-f56cea8d84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00c98d-6fe1-4c7f-8b79-ac3b1a4535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e78a97-2f03-495a-bc34-f56cea8d84c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e123bae-8506-42db-b9d6-77509e1a37fb}" ma:internalName="TaxCatchAll" ma:showField="CatchAllData" ma:web="bee78a97-2f03-495a-bc34-f56cea8d84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200c98d-6fe1-4c7f-8b79-ac3b1a45354a">
      <Terms xmlns="http://schemas.microsoft.com/office/infopath/2007/PartnerControls"/>
    </lcf76f155ced4ddcb4097134ff3c332f>
    <TaxCatchAll xmlns="bee78a97-2f03-495a-bc34-f56cea8d84ca" xsi:nil="true"/>
  </documentManagement>
</p:properties>
</file>

<file path=customXml/itemProps1.xml><?xml version="1.0" encoding="utf-8"?>
<ds:datastoreItem xmlns:ds="http://schemas.openxmlformats.org/officeDocument/2006/customXml" ds:itemID="{002468D6-76CB-491E-927C-32BCE0BB9B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00c98d-6fe1-4c7f-8b79-ac3b1a45354a"/>
    <ds:schemaRef ds:uri="bee78a97-2f03-495a-bc34-f56cea8d84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8C9EB-ED61-4ACD-8827-2B72240327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4CDC9D-F419-4020-B668-9479678A067E}">
  <ds:schemaRefs>
    <ds:schemaRef ds:uri="http://schemas.microsoft.com/office/2006/metadata/properties"/>
    <ds:schemaRef ds:uri="http://schemas.microsoft.com/office/infopath/2007/PartnerControls"/>
    <ds:schemaRef ds:uri="9200c98d-6fe1-4c7f-8b79-ac3b1a45354a"/>
    <ds:schemaRef ds:uri="bee78a97-2f03-495a-bc34-f56cea8d84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PVL </vt:lpstr>
      <vt:lpstr>'PVL '!Názvy_tisku</vt:lpstr>
      <vt:lpstr>'PVL '!Oblast_tisku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Endlicher Jiří</cp:lastModifiedBy>
  <cp:lastPrinted>2024-04-11T13:31:36Z</cp:lastPrinted>
  <dcterms:created xsi:type="dcterms:W3CDTF">2016-09-29T14:47:23Z</dcterms:created>
  <dcterms:modified xsi:type="dcterms:W3CDTF">2024-04-22T09:42:21Z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0x0101006E70C46AB18B604DBEC3C5EF92171A06</vt:lpwstr>
  </property>
  <property fmtid="{D5CDD505-2E9C-101B-9397-08002B2CF9AE}" pid="3" name="MediaServiceImageTags">
    <vt:lpwstr/>
  </property>
</Properties>
</file>