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0923 - Mohelka, Mohelnic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'70923 - Mohelka, Mohelnic...'!$C$80:$K$156</definedName>
    <definedName name="_xlnm.Print_Area" localSheetId="1">'70923 - Mohelka, Mohelnic...'!$C$4:$J$37,'70923 - Mohelka, Mohelnic...'!$C$43:$J$64,'70923 - Mohelka, Mohelnic...'!$C$70:$K$156</definedName>
    <definedName name="_xlnm.Print_Titles" localSheetId="1">'70923 - Mohelka, Mohelnic...'!$80:$80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4"/>
  <c r="BH84"/>
  <c r="BG84"/>
  <c r="BF84"/>
  <c r="T84"/>
  <c r="R84"/>
  <c r="P84"/>
  <c r="J78"/>
  <c r="F75"/>
  <c r="E73"/>
  <c r="J51"/>
  <c r="F48"/>
  <c r="E46"/>
  <c r="J19"/>
  <c r="E19"/>
  <c r="J77"/>
  <c r="J18"/>
  <c r="J16"/>
  <c r="E16"/>
  <c r="F78"/>
  <c r="J15"/>
  <c r="J13"/>
  <c r="E13"/>
  <c r="F77"/>
  <c r="J12"/>
  <c r="J10"/>
  <c r="J75"/>
  <c i="1" r="L50"/>
  <c r="AM50"/>
  <c r="AM49"/>
  <c r="L49"/>
  <c r="AM47"/>
  <c r="L47"/>
  <c r="L45"/>
  <c r="L44"/>
  <c i="2" r="BK106"/>
  <c r="J147"/>
  <c r="J93"/>
  <c r="J121"/>
  <c r="J97"/>
  <c r="BK89"/>
  <c r="BK121"/>
  <c r="BK97"/>
  <c r="BK146"/>
  <c r="BK150"/>
  <c r="BK147"/>
  <c r="J137"/>
  <c r="BK126"/>
  <c r="J32"/>
  <c r="BK132"/>
  <c r="BK148"/>
  <c r="J116"/>
  <c r="BK134"/>
  <c r="BK116"/>
  <c r="BK111"/>
  <c r="J111"/>
  <c r="J89"/>
  <c r="J126"/>
  <c r="J152"/>
  <c r="J150"/>
  <c r="J134"/>
  <c r="J106"/>
  <c r="BK152"/>
  <c r="J127"/>
  <c r="F33"/>
  <c r="J153"/>
  <c r="J139"/>
  <c r="J148"/>
  <c r="BK142"/>
  <c r="BK137"/>
  <c r="J129"/>
  <c r="J102"/>
  <c i="1" r="AS54"/>
  <c i="2" r="J155"/>
  <c r="BK139"/>
  <c r="J146"/>
  <c r="J132"/>
  <c r="BK127"/>
  <c r="F34"/>
  <c r="BK93"/>
  <c r="J142"/>
  <c r="J84"/>
  <c r="BK102"/>
  <c r="F32"/>
  <c r="BK153"/>
  <c r="BK129"/>
  <c r="BK155"/>
  <c r="BK84"/>
  <c r="F35"/>
  <c l="1" r="R101"/>
  <c r="P101"/>
  <c r="P145"/>
  <c r="T101"/>
  <c r="T145"/>
  <c r="T83"/>
  <c r="BK149"/>
  <c r="J149"/>
  <c r="J63"/>
  <c r="R83"/>
  <c r="R82"/>
  <c r="R131"/>
  <c r="R145"/>
  <c r="BK83"/>
  <c r="J83"/>
  <c r="J57"/>
  <c r="BK131"/>
  <c r="J131"/>
  <c r="J59"/>
  <c r="P149"/>
  <c r="BK101"/>
  <c r="J101"/>
  <c r="J58"/>
  <c r="P131"/>
  <c r="BK145"/>
  <c r="J145"/>
  <c r="J62"/>
  <c r="R149"/>
  <c r="P83"/>
  <c r="P82"/>
  <c r="T131"/>
  <c r="T149"/>
  <c r="BK141"/>
  <c r="J141"/>
  <c r="J60"/>
  <c i="1" r="BC55"/>
  <c i="2" r="J48"/>
  <c r="F50"/>
  <c r="J50"/>
  <c r="F51"/>
  <c r="BE84"/>
  <c r="BE89"/>
  <c r="BE93"/>
  <c r="BE97"/>
  <c r="BE102"/>
  <c r="BE106"/>
  <c r="BE111"/>
  <c r="BE116"/>
  <c r="BE121"/>
  <c r="BE126"/>
  <c r="BE127"/>
  <c r="BE129"/>
  <c r="BE132"/>
  <c r="BE134"/>
  <c r="BE137"/>
  <c r="BE139"/>
  <c r="BE142"/>
  <c r="BE146"/>
  <c r="BE147"/>
  <c r="BE148"/>
  <c r="BE150"/>
  <c r="BE152"/>
  <c r="BE153"/>
  <c r="BE155"/>
  <c i="1" r="BB55"/>
  <c r="AW55"/>
  <c r="BA55"/>
  <c r="BD55"/>
  <c r="BD54"/>
  <c r="W33"/>
  <c r="BC54"/>
  <c r="W32"/>
  <c r="BB54"/>
  <c r="W31"/>
  <c r="BA54"/>
  <c r="W30"/>
  <c i="2" l="1" r="T82"/>
  <c r="R144"/>
  <c r="T144"/>
  <c r="R81"/>
  <c r="P144"/>
  <c r="P81"/>
  <c i="1" r="AU55"/>
  <c i="2" r="BK82"/>
  <c r="J82"/>
  <c r="J56"/>
  <c r="BK144"/>
  <c r="J144"/>
  <c r="J61"/>
  <c r="F31"/>
  <c i="1" r="AZ55"/>
  <c r="AZ54"/>
  <c r="W29"/>
  <c r="AX54"/>
  <c r="AY54"/>
  <c r="AW54"/>
  <c r="AK30"/>
  <c i="2" r="J31"/>
  <c i="1" r="AV55"/>
  <c r="AT55"/>
  <c r="AU54"/>
  <c i="2" l="1" r="T81"/>
  <c r="BK81"/>
  <c r="J81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<sst xmlns="http://schemas.openxmlformats.org/spreadsheetml/2006/main">
  <si>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</si>
  <si>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</si>
  <si>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</si>
  <si>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</si>
  <si>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</si>
  <si>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{4d7007ff-75bd-4c0b-bbca-e8461d4c7938}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</si>
  <si>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</si>
  <si>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</si>
  <si>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</si>
  <si>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</si>
  <si>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</si>
  <si>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</si>
  <si>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</si>
  <si>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70923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</si>
  <si>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</si>
  <si>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</si>
  <si>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Mohelka, Mohelnice, oprava zdí a odtěžení nánosů, ř.km 0,400 - 0,580</t>
  </si>
  <si>
    <t>KSO:</t>
  </si>
  <si>
    <t/>
  </si>
  <si>
    <t>CC-CZ:</t>
  </si>
  <si>
    <t>Místo:</t>
  </si>
  <si>
    <t xml:space="preserve"> </t>
  </si>
  <si>
    <t>Datum:</t>
  </si>
  <si>
    <t>15. 12. 2023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</si>
  <si>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</si>
  <si>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</si>
  <si>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</si>
  <si>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</si>
  <si>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</si>
  <si>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</si>
  <si>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</si>
  <si>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</si>
  <si>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</si>
  <si>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</si>
  <si>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</si>
  <si>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</si>
  <si>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</si>
  <si>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</si>
  <si>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</si>
  <si>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</si>
  <si>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</si>
  <si>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</si>
  <si>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</si>
  <si>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</si>
  <si>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</si>
  <si>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</si>
  <si>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</si>
  <si>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</si>
  <si>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</si>
  <si>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</si>
  <si>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</si>
  <si>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</si>
  <si>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</si>
  <si>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</si>
  <si>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</si>
  <si>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</si>
  <si>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</si>
  <si>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</si>
  <si>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</si>
  <si>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</si>
  <si>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</si>
  <si>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</si>
  <si>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</si>
  <si>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</si>
  <si>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</si>
  <si>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</si>
  <si>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</si>
  <si>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</si>
  <si>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</si>
  <si>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</si>
  <si>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</si>
  <si>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</si>
  <si>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</si>
  <si>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</si>
  <si>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</si>
  <si>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</si>
  <si>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</si>
  <si>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</si>
  <si>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</si>
  <si>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</si>
  <si>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</si>
  <si>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</si>
  <si>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</si>
  <si>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Vedlejší a ostatní náklady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</si>
  <si>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</si>
  <si>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</si>
  <si>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</si>
  <si>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</si>
  <si>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</si>
  <si>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</si>
  <si>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</si>
  <si>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</si>
  <si>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</si>
  <si>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</si>
  <si>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</si>
  <si>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</si>
  <si>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</si>
  <si>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</si>
  <si>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</si>
  <si>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</si>
  <si>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</si>
  <si>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</si>
  <si>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</si>
  <si>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</si>
  <si>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</si>
  <si>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</si>
  <si>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</si>
  <si>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122703602</t>
  </si>
  <si>
    <t>Odstranění nánosů z vypuštěných vodních nádrží nebo rybníků s uložením do hromad na vzdálenost do 20 m ve výkopišti při únosnosti dna přes 40 kPa do 60 kPa</t>
  </si>
  <si>
    <t>m3</t>
  </si>
  <si>
    <t>CS ÚRS 2023 02</t>
  </si>
  <si>
    <t>4</t>
  </si>
  <si>
    <t>1319374252</t>
  </si>
  <si>
    <t>Online PSC</t>
  </si>
  <si>
    <t>https://podminky.urs.cz/item/CS_URS_2023_02/122703602</t>
  </si>
  <si>
    <t>VV</t>
  </si>
  <si>
    <t>6 " nános u PB</t>
  </si>
  <si>
    <t>14 " nános u LB</t>
  </si>
  <si>
    <t>Součet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</si>
  <si>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</si>
  <si>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</si>
  <si>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-1435968435</t>
  </si>
  <si>
    <t>https://podminky.urs.cz/item/CS_URS_2023_02/162751114</t>
  </si>
  <si>
    <t>20 "odvoz na řízenou skládku</t>
  </si>
  <si>
    <t>3</t>
  </si>
  <si>
    <t>167151101</t>
  </si>
  <si>
    <t>Nakládání, skládání a překládání neulehlého výkopku nebo sypaniny strojně nakládání, množství do 100 m3, z horniny třídy těžitelnosti I, skupiny 1 až 3</t>
  </si>
  <si>
    <t>1307649086</t>
  </si>
  <si>
    <t>https://podminky.urs.cz/item/CS_URS_2023_02/167151101</t>
  </si>
  <si>
    <t>20</t>
  </si>
  <si>
    <t>171201231</t>
  </si>
  <si>
    <t>Poplatek za uložení stavebního odpadu na recyklační skládce (skládkovné) zeminy a kamení zatříděného do Katalogu odpadů pod kódem 17 05 04</t>
  </si>
  <si>
    <t>t</t>
  </si>
  <si>
    <t>2067414561</t>
  </si>
  <si>
    <t>https://podminky.urs.cz/item/CS_URS_2023_02/171201231</t>
  </si>
  <si>
    <t>20*1,9 "objemová hmotnost 1,9t/m3</t>
  </si>
  <si>
    <t>9</t>
  </si>
  <si>
    <t>Vedlejší a ostatní náklady</t>
  </si>
  <si>
    <t>5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</si>
  <si>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</si>
  <si>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</si>
  <si>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m2</t>
  </si>
  <si>
    <t>585980383</t>
  </si>
  <si>
    <t>https://podminky.urs.cz/item/CS_URS_2023_02/938909331</t>
  </si>
  <si>
    <t>50*2 "očištění komunikace od spadového materiálu, 2x</t>
  </si>
  <si>
    <t>6</t>
  </si>
  <si>
    <t>985131111</t>
  </si>
  <si>
    <t>Očištění ploch stěn, rubu kleneb a podlah tlakovou vodou</t>
  </si>
  <si>
    <t>63774367</t>
  </si>
  <si>
    <t>https://podminky.urs.cz/item/CS_URS_2023_02/985131111</t>
  </si>
  <si>
    <t>175 "PB</t>
  </si>
  <si>
    <t>432 "LB</t>
  </si>
  <si>
    <t>7</t>
  </si>
  <si>
    <t>985142211</t>
  </si>
  <si>
    <t>Vysekání spojovací hmoty ze spár zdiva včetně vyčištění hloubky spáry přes 40 mm délky spáry na 1 m2 upravované plochy do 6 m</t>
  </si>
  <si>
    <t>-1979389631</t>
  </si>
  <si>
    <t>https://podminky.urs.cz/item/CS_URS_2023_02/985142211</t>
  </si>
  <si>
    <t>175*0,4 "PB 40%</t>
  </si>
  <si>
    <t>432*0,2 "LB 20%</t>
  </si>
  <si>
    <t>8</t>
  </si>
  <si>
    <t>985232111</t>
  </si>
  <si>
    <t>Hloubkové spárování zdiva hloubky přes 40 do 80 mm aktivovanou maltou délky spáry na 1 m2 upravované plochy do 6 m</t>
  </si>
  <si>
    <t>257843761</t>
  </si>
  <si>
    <t>https://podminky.urs.cz/item/CS_URS_2023_02/985232111</t>
  </si>
  <si>
    <t>985233111</t>
  </si>
  <si>
    <t>Úprava spár po spárování zdiva kamenného nebo cihelného délky spáry na 1 m2 upravované plochy do 6 m uhlazením</t>
  </si>
  <si>
    <t>-100626754</t>
  </si>
  <si>
    <t>https://podminky.urs.cz/item/CS_URS_2023_02/985233111</t>
  </si>
  <si>
    <t>10</t>
  </si>
  <si>
    <t>R000000004</t>
  </si>
  <si>
    <t>Zřízení, přesunutí a likvidace jímky</t>
  </si>
  <si>
    <t>soubor</t>
  </si>
  <si>
    <t>-1163434932</t>
  </si>
  <si>
    <t>11</t>
  </si>
  <si>
    <t>R000000103</t>
  </si>
  <si>
    <t>Instalace provizorního dopravního značení, odstranění dopravního značení po ukončení prací</t>
  </si>
  <si>
    <t>-814456494</t>
  </si>
  <si>
    <t>P</t>
  </si>
  <si>
    <t>Poznámka k položce:_x000d_
- včetně potřebného materiálu určeného dopravním inspektorátem: značky, stojany, pásky, ...</t>
  </si>
  <si>
    <t>12</t>
  </si>
  <si>
    <t>R000000112</t>
  </si>
  <si>
    <t>Ruční doprava materiálu ve ztížených podmínkách</t>
  </si>
  <si>
    <t>18654298</t>
  </si>
  <si>
    <t xml:space="preserve">Poznámka k položce:_x000d_
- doprava do koryta_x000d_
_x000d_
</t>
  </si>
  <si>
    <t>997</t>
  </si>
  <si>
    <t>Přesun sutě</t>
  </si>
  <si>
    <t>13</t>
  </si>
  <si>
    <t>997002511</t>
  </si>
  <si>
    <t>Vodorovné přemístění suti a vybouraných hmot bez naložení, se složením a hrubým urovnáním na vzdálenost do 1 km</t>
  </si>
  <si>
    <t>-2040100697</t>
  </si>
  <si>
    <t>https://podminky.urs.cz/item/CS_URS_2023_02/997002511</t>
  </si>
  <si>
    <t>14</t>
  </si>
  <si>
    <t>997002519</t>
  </si>
  <si>
    <t>Vodorovné přemístění suti a vybouraných hmot bez naložení, se složením a hrubým urovnáním Příplatek k ceně za každý další i započatý 1 km přes 1 km</t>
  </si>
  <si>
    <t>6533528</t>
  </si>
  <si>
    <t>https://podminky.urs.cz/item/CS_URS_2023_02/997002519</t>
  </si>
  <si>
    <t>8,888*9 'Přepočtené koeficientem množství</t>
  </si>
  <si>
    <t>15</t>
  </si>
  <si>
    <t>997002611</t>
  </si>
  <si>
    <t>Nakládání suti a vybouraných hmot na dopravní prostředek pro vodorovné přemístění</t>
  </si>
  <si>
    <t>-1159618029</t>
  </si>
  <si>
    <t>https://podminky.urs.cz/item/CS_URS_2023_02/997002611</t>
  </si>
  <si>
    <t>16</t>
  </si>
  <si>
    <t>997013655</t>
  </si>
  <si>
    <t>Poplatek za uložení stavebního odpadu na skládce (skládkovné) zeminy a kamení zatříděného do Katalogu odpadů pod kódem 17 05 04</t>
  </si>
  <si>
    <t>1337884524</t>
  </si>
  <si>
    <t>https://podminky.urs.cz/item/CS_URS_2023_02/997013655</t>
  </si>
  <si>
    <t>998</t>
  </si>
  <si>
    <t>Přesun hmot</t>
  </si>
  <si>
    <t>17</t>
  </si>
  <si>
    <t>998332011</t>
  </si>
  <si>
    <t>Přesun hmot pro úpravy vodních toků a kanály, hráze rybníků apod. dopravní vzdálenost do 500 m</t>
  </si>
  <si>
    <t>772830221</t>
  </si>
  <si>
    <t>https://podminky.urs.cz/item/CS_URS_2023_02/998332011</t>
  </si>
  <si>
    <t>VRN</t>
  </si>
  <si>
    <t>Vedlejší rozpočtové náklady</t>
  </si>
  <si>
    <t>VRN3</t>
  </si>
  <si>
    <t>Zařízení staveniště</t>
  </si>
  <si>
    <t>22</t>
  </si>
  <si>
    <t>R032002000</t>
  </si>
  <si>
    <t>Hlavní tituly průvodních činností a nákladů zařízení staveniště vybavení staveniště</t>
  </si>
  <si>
    <t>1024</t>
  </si>
  <si>
    <t>1114968576</t>
  </si>
  <si>
    <t>23</t>
  </si>
  <si>
    <t>R034203000</t>
  </si>
  <si>
    <t>Zařízení staveniště zabezpečení staveniště oplocení staveniště</t>
  </si>
  <si>
    <t>-1316370853</t>
  </si>
  <si>
    <t>24</t>
  </si>
  <si>
    <t>R039002000</t>
  </si>
  <si>
    <t>Hlavní tituly průvodních činností a nákladů zařízení staveniště zrušení zařízení staveniště</t>
  </si>
  <si>
    <t>-133052136</t>
  </si>
  <si>
    <t>VRN9</t>
  </si>
  <si>
    <t>Ostatní náklady</t>
  </si>
  <si>
    <t>18</t>
  </si>
  <si>
    <t>R091000003</t>
  </si>
  <si>
    <t>Uklizení všech stavbou využívaných pozemků včetně odstranění odpadu, urovnání pozemků do náležitého stavu</t>
  </si>
  <si>
    <t>-924312058</t>
  </si>
  <si>
    <t>Poznámka k položce:_x000d_
-manipulační plochy, příjezdové cesty, dočasné skládky</t>
  </si>
  <si>
    <t>19</t>
  </si>
  <si>
    <t>R091000005</t>
  </si>
  <si>
    <t xml:space="preserve">Vypracování Plánu opatření pro případ havárie včetně schválení příslušnými orgány státní správy_x000d_
</t>
  </si>
  <si>
    <t>1138103169</t>
  </si>
  <si>
    <t>R091000007</t>
  </si>
  <si>
    <t>Zajištění fotodokumentace veškerých konstrukcí, které budou v průběhu výstavby skryty nebo zasypány</t>
  </si>
  <si>
    <t>619023934</t>
  </si>
  <si>
    <t>Poznámka k položce:_x000d_
-fotodokumentace bude předána zástupci investora v digitální i vytisknuté formě</t>
  </si>
  <si>
    <t>21</t>
  </si>
  <si>
    <t>R091000009</t>
  </si>
  <si>
    <t>Pasport dotčených budov a jiných konstrukcí, provedení fotodokumentace před prováděním stavby, sledování změn konstrukce, sledování vzniku trhlin, provedení fotodokumentace po realizaci, zhodnocení případných škod</t>
  </si>
  <si>
    <t>1762398485</t>
  </si>
  <si>
    <t>Poznámka k položce:_x000d_
-zpevněné plochy přes které bude realizována doprava materiálu a odvoz suti a odpadu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</si>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</sst>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703602" TargetMode="External" /><Relationship Id="rId2" Type="http://schemas.openxmlformats.org/officeDocument/2006/relationships/hyperlink" Target="https://podminky.urs.cz/item/CS_URS_2023_02/162751114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938909331" TargetMode="External" /><Relationship Id="rId6" Type="http://schemas.openxmlformats.org/officeDocument/2006/relationships/hyperlink" Target="https://podminky.urs.cz/item/CS_URS_2023_02/985131111" TargetMode="External" /><Relationship Id="rId7" Type="http://schemas.openxmlformats.org/officeDocument/2006/relationships/hyperlink" Target="https://podminky.urs.cz/item/CS_URS_2023_02/985142211" TargetMode="External" /><Relationship Id="rId8" Type="http://schemas.openxmlformats.org/officeDocument/2006/relationships/hyperlink" Target="https://podminky.urs.cz/item/CS_URS_2023_02/985232111" TargetMode="External" /><Relationship Id="rId9" Type="http://schemas.openxmlformats.org/officeDocument/2006/relationships/hyperlink" Target="https://podminky.urs.cz/item/CS_URS_2023_02/985233111" TargetMode="External" /><Relationship Id="rId10" Type="http://schemas.openxmlformats.org/officeDocument/2006/relationships/hyperlink" Target="https://podminky.urs.cz/item/CS_URS_2023_02/997002511" TargetMode="External" /><Relationship Id="rId11" Type="http://schemas.openxmlformats.org/officeDocument/2006/relationships/hyperlink" Target="https://podminky.urs.cz/item/CS_URS_2023_02/997002519" TargetMode="External" /><Relationship Id="rId12" Type="http://schemas.openxmlformats.org/officeDocument/2006/relationships/hyperlink" Target="https://podminky.urs.cz/item/CS_URS_2023_02/997002611" TargetMode="External" /><Relationship Id="rId13" Type="http://schemas.openxmlformats.org/officeDocument/2006/relationships/hyperlink" Target="https://podminky.urs.cz/item/CS_URS_2023_02/997013655" TargetMode="External" /><Relationship Id="rId14" Type="http://schemas.openxmlformats.org/officeDocument/2006/relationships/hyperlink" Target="https://podminky.urs.cz/item/CS_URS_2023_02/9983320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70923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Mohelka, Mohelnice, oprava zdí a odtěžení nánosů, ř.km 0,400 - 0,580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15. 12. 2023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'70923 - Mohelka, Mohelnic...'!J28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'70923 - Mohelka, Mohelnic...'!P81</f>
        <v>0</v>
      </c>
      <c r="AV55" s="119">
        <f>'70923 - Mohelka, Mohelnic...'!J31</f>
        <v>0</v>
      </c>
      <c r="AW55" s="119">
        <f>'70923 - Mohelka, Mohelnic...'!J32</f>
        <v>0</v>
      </c>
      <c r="AX55" s="119">
        <f>'70923 - Mohelka, Mohelnic...'!J33</f>
        <v>0</v>
      </c>
      <c r="AY55" s="119">
        <f>'70923 - Mohelka, Mohelnic...'!J34</f>
        <v>0</v>
      </c>
      <c r="AZ55" s="119">
        <f>'70923 - Mohelka, Mohelnic...'!F31</f>
        <v>0</v>
      </c>
      <c r="BA55" s="119">
        <f>'70923 - Mohelka, Mohelnic...'!F32</f>
        <v>0</v>
      </c>
      <c r="BB55" s="119">
        <f>'70923 - Mohelka, Mohelnic...'!F33</f>
        <v>0</v>
      </c>
      <c r="BC55" s="119">
        <f>'70923 - Mohelka, Mohelnic...'!F34</f>
        <v>0</v>
      </c>
      <c r="BD55" s="121">
        <f>'70923 - Mohelka, Mohelnic...'!F35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zJzqmWKryXUCwRd/Fv+3t9bfG4CnQU7mPElv1ougae7zpIJuuP3hO3BTKYWUe8Rcc8cwOrEjQ9wISOlD5EEKVg==" hashValue="Tqnf/19gm8pbb2vWAlwv6PWDjHK2nFx2hnEThFy0juQUPDmL1OUl/XH+DU+5NEetE0o/c3svSkxhHdZlkRJzN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0923 - Mohelka, Mohelni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15. 12. 2023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ROUND(J81,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ROUND((SUM(BE81:BE156)),  2)</f>
        <v>0</v>
      </c>
      <c r="G31" s="38"/>
      <c r="H31" s="38"/>
      <c r="I31" s="142">
        <v>0</v>
      </c>
      <c r="J31" s="141">
        <f>ROUND(((SUM(BE81:BE156))*I31),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ROUND((SUM(BF81:BF156)),  2)</f>
        <v>0</v>
      </c>
      <c r="G32" s="38"/>
      <c r="H32" s="38"/>
      <c r="I32" s="142">
        <v>0</v>
      </c>
      <c r="J32" s="141">
        <f>ROUND(((SUM(BF81:BF156))*I32),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ROUND((SUM(BG81:BG156)),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ROUND((SUM(BH81:BH156)),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ROUND((SUM(BI81:BI156)),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Mohelka, Mohelnice, oprava zdí a odtěžení nánosů, ř.km 0,400 - 0,580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15. 12. 2023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J81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J82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J83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83</v>
      </c>
      <c r="E58" s="167"/>
      <c r="F58" s="167"/>
      <c r="G58" s="167"/>
      <c r="H58" s="167"/>
      <c r="I58" s="167"/>
      <c r="J58" s="168">
        <f>J101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84</v>
      </c>
      <c r="E59" s="167"/>
      <c r="F59" s="167"/>
      <c r="G59" s="167"/>
      <c r="H59" s="167"/>
      <c r="I59" s="167"/>
      <c r="J59" s="168">
        <f>J131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85</v>
      </c>
      <c r="E60" s="167"/>
      <c r="F60" s="167"/>
      <c r="G60" s="167"/>
      <c r="H60" s="167"/>
      <c r="I60" s="167"/>
      <c r="J60" s="168">
        <f>J141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8"/>
      <c r="C61" s="159"/>
      <c r="D61" s="160" t="s">
        <v>86</v>
      </c>
      <c r="E61" s="161"/>
      <c r="F61" s="161"/>
      <c r="G61" s="161"/>
      <c r="H61" s="161"/>
      <c r="I61" s="161"/>
      <c r="J61" s="162">
        <f>J144</f>
        <v>0</v>
      </c>
      <c r="K61" s="159"/>
      <c r="L61" s="16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4"/>
      <c r="C62" s="165"/>
      <c r="D62" s="166" t="s">
        <v>87</v>
      </c>
      <c r="E62" s="167"/>
      <c r="F62" s="167"/>
      <c r="G62" s="167"/>
      <c r="H62" s="167"/>
      <c r="I62" s="167"/>
      <c r="J62" s="168">
        <f>J145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88</v>
      </c>
      <c r="E63" s="167"/>
      <c r="F63" s="167"/>
      <c r="G63" s="167"/>
      <c r="H63" s="167"/>
      <c r="I63" s="167"/>
      <c r="J63" s="168">
        <f>J149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89</v>
      </c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15</v>
      </c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E7</f>
        <v>Mohelka, Mohelnice, oprava zdí a odtěžení nánosů, ř.km 0,400 - 0,580</v>
      </c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20</v>
      </c>
      <c r="D75" s="40"/>
      <c r="E75" s="40"/>
      <c r="F75" s="27" t="str">
        <f>F10</f>
        <v xml:space="preserve"> </v>
      </c>
      <c r="G75" s="40"/>
      <c r="H75" s="40"/>
      <c r="I75" s="32" t="s">
        <v>22</v>
      </c>
      <c r="J75" s="72" t="str">
        <f>IF(J10="","",J10)</f>
        <v>15. 12. 2023</v>
      </c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24</v>
      </c>
      <c r="D77" s="40"/>
      <c r="E77" s="40"/>
      <c r="F77" s="27" t="str">
        <f>E13</f>
        <v xml:space="preserve"> </v>
      </c>
      <c r="G77" s="40"/>
      <c r="H77" s="40"/>
      <c r="I77" s="32" t="s">
        <v>29</v>
      </c>
      <c r="J77" s="36" t="str">
        <f>E19</f>
        <v xml:space="preserve"> </v>
      </c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27</v>
      </c>
      <c r="D78" s="40"/>
      <c r="E78" s="40"/>
      <c r="F78" s="27" t="str">
        <f>IF(E16="","",E16)</f>
        <v>Vyplň údaj</v>
      </c>
      <c r="G78" s="40"/>
      <c r="H78" s="40"/>
      <c r="I78" s="32" t="s">
        <v>31</v>
      </c>
      <c r="J78" s="36" t="str">
        <f>E22</f>
        <v>Hlubuček V.</v>
      </c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0"/>
      <c r="B80" s="171"/>
      <c r="C80" s="172" t="s">
        <v>90</v>
      </c>
      <c r="D80" s="173" t="s">
        <v>54</v>
      </c>
      <c r="E80" s="173" t="s">
        <v>50</v>
      </c>
      <c r="F80" s="173" t="s">
        <v>51</v>
      </c>
      <c r="G80" s="173" t="s">
        <v>91</v>
      </c>
      <c r="H80" s="173" t="s">
        <v>92</v>
      </c>
      <c r="I80" s="173" t="s">
        <v>93</v>
      </c>
      <c r="J80" s="173" t="s">
        <v>79</v>
      </c>
      <c r="K80" s="174" t="s">
        <v>94</v>
      </c>
      <c r="L80" s="175"/>
      <c r="M80" s="92" t="s">
        <v>18</v>
      </c>
      <c r="N80" s="93" t="s">
        <v>39</v>
      </c>
      <c r="O80" s="93" t="s">
        <v>95</v>
      </c>
      <c r="P80" s="93" t="s">
        <v>96</v>
      </c>
      <c r="Q80" s="93" t="s">
        <v>97</v>
      </c>
      <c r="R80" s="93" t="s">
        <v>98</v>
      </c>
      <c r="S80" s="93" t="s">
        <v>99</v>
      </c>
      <c r="T80" s="94" t="s">
        <v>100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8"/>
      <c r="B81" s="39"/>
      <c r="C81" s="99" t="s">
        <v>101</v>
      </c>
      <c r="D81" s="40"/>
      <c r="E81" s="40"/>
      <c r="F81" s="40"/>
      <c r="G81" s="40"/>
      <c r="H81" s="40"/>
      <c r="I81" s="40"/>
      <c r="J81" s="176">
        <f>BK81</f>
        <v>0</v>
      </c>
      <c r="K81" s="40"/>
      <c r="L81" s="44"/>
      <c r="M81" s="95"/>
      <c r="N81" s="177"/>
      <c r="O81" s="96"/>
      <c r="P81" s="178">
        <f>P82+P144</f>
        <v>0</v>
      </c>
      <c r="Q81" s="96"/>
      <c r="R81" s="178">
        <f>R82+R144</f>
        <v>6.1121119999999998</v>
      </c>
      <c r="S81" s="96"/>
      <c r="T81" s="179">
        <f>T82+T144</f>
        <v>8.8878000000000004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80</v>
      </c>
      <c r="BK81" s="180">
        <f>BK82+BK144</f>
        <v>0</v>
      </c>
    </row>
    <row r="82" s="12" customFormat="1" ht="25.92" customHeight="1">
      <c r="A82" s="12"/>
      <c r="B82" s="181"/>
      <c r="C82" s="182"/>
      <c r="D82" s="183" t="s">
        <v>68</v>
      </c>
      <c r="E82" s="184" t="s">
        <v>102</v>
      </c>
      <c r="F82" s="184" t="s">
        <v>103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P83+P101+P131+P141</f>
        <v>0</v>
      </c>
      <c r="Q82" s="189"/>
      <c r="R82" s="190">
        <f>R83+R101+R131+R141</f>
        <v>6.1121119999999998</v>
      </c>
      <c r="S82" s="189"/>
      <c r="T82" s="191">
        <f>T83+T101+T131+T141</f>
        <v>8.8878000000000004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2" t="s">
        <v>73</v>
      </c>
      <c r="AT82" s="193" t="s">
        <v>68</v>
      </c>
      <c r="AU82" s="193" t="s">
        <v>7</v>
      </c>
      <c r="AY82" s="192" t="s">
        <v>104</v>
      </c>
      <c r="BK82" s="194">
        <f>BK83+BK101+BK131+BK141</f>
        <v>0</v>
      </c>
    </row>
    <row r="83" s="12" customFormat="1" ht="22.8" customHeight="1">
      <c r="A83" s="12"/>
      <c r="B83" s="181"/>
      <c r="C83" s="182"/>
      <c r="D83" s="183" t="s">
        <v>68</v>
      </c>
      <c r="E83" s="195" t="s">
        <v>73</v>
      </c>
      <c r="F83" s="195" t="s">
        <v>105</v>
      </c>
      <c r="G83" s="182"/>
      <c r="H83" s="182"/>
      <c r="I83" s="185"/>
      <c r="J83" s="196">
        <f>BK83</f>
        <v>0</v>
      </c>
      <c r="K83" s="182"/>
      <c r="L83" s="187"/>
      <c r="M83" s="188"/>
      <c r="N83" s="189"/>
      <c r="O83" s="189"/>
      <c r="P83" s="190">
        <f>SUM(P84:P100)</f>
        <v>0</v>
      </c>
      <c r="Q83" s="189"/>
      <c r="R83" s="190">
        <f>SUM(R84:R100)</f>
        <v>0</v>
      </c>
      <c r="S83" s="189"/>
      <c r="T83" s="191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2" t="s">
        <v>73</v>
      </c>
      <c r="AT83" s="193" t="s">
        <v>68</v>
      </c>
      <c r="AU83" s="193" t="s">
        <v>73</v>
      </c>
      <c r="AY83" s="192" t="s">
        <v>104</v>
      </c>
      <c r="BK83" s="194">
        <f>SUM(BK84:BK100)</f>
        <v>0</v>
      </c>
    </row>
    <row r="84" s="2" customFormat="1" ht="24.15" customHeight="1">
      <c r="A84" s="38"/>
      <c r="B84" s="39"/>
      <c r="C84" s="197" t="s">
        <v>73</v>
      </c>
      <c r="D84" s="197" t="s">
        <v>106</v>
      </c>
      <c r="E84" s="198" t="s">
        <v>107</v>
      </c>
      <c r="F84" s="199" t="s">
        <v>108</v>
      </c>
      <c r="G84" s="200" t="s">
        <v>109</v>
      </c>
      <c r="H84" s="201">
        <v>20</v>
      </c>
      <c r="I84" s="202"/>
      <c r="J84" s="203">
        <f>ROUND(I84*H84,2)</f>
        <v>0</v>
      </c>
      <c r="K84" s="199" t="s">
        <v>110</v>
      </c>
      <c r="L84" s="44"/>
      <c r="M84" s="204" t="s">
        <v>18</v>
      </c>
      <c r="N84" s="205" t="s">
        <v>40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111</v>
      </c>
      <c r="AT84" s="208" t="s">
        <v>106</v>
      </c>
      <c r="AU84" s="208" t="s">
        <v>75</v>
      </c>
      <c r="AY84" s="17" t="s">
        <v>104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73</v>
      </c>
      <c r="BK84" s="209">
        <f>ROUND(I84*H84,2)</f>
        <v>0</v>
      </c>
      <c r="BL84" s="17" t="s">
        <v>111</v>
      </c>
      <c r="BM84" s="208" t="s">
        <v>112</v>
      </c>
    </row>
    <row r="85" s="2" customFormat="1">
      <c r="A85" s="38"/>
      <c r="B85" s="39"/>
      <c r="C85" s="40"/>
      <c r="D85" s="210" t="s">
        <v>113</v>
      </c>
      <c r="E85" s="40"/>
      <c r="F85" s="211" t="s">
        <v>114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113</v>
      </c>
      <c r="AU85" s="17" t="s">
        <v>75</v>
      </c>
    </row>
    <row r="86" s="13" customFormat="1">
      <c r="A86" s="13"/>
      <c r="B86" s="215"/>
      <c r="C86" s="216"/>
      <c r="D86" s="217" t="s">
        <v>115</v>
      </c>
      <c r="E86" s="218" t="s">
        <v>18</v>
      </c>
      <c r="F86" s="219" t="s">
        <v>116</v>
      </c>
      <c r="G86" s="216"/>
      <c r="H86" s="220">
        <v>6</v>
      </c>
      <c r="I86" s="221"/>
      <c r="J86" s="216"/>
      <c r="K86" s="216"/>
      <c r="L86" s="222"/>
      <c r="M86" s="223"/>
      <c r="N86" s="224"/>
      <c r="O86" s="224"/>
      <c r="P86" s="224"/>
      <c r="Q86" s="224"/>
      <c r="R86" s="224"/>
      <c r="S86" s="224"/>
      <c r="T86" s="22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6" t="s">
        <v>115</v>
      </c>
      <c r="AU86" s="226" t="s">
        <v>75</v>
      </c>
      <c r="AV86" s="13" t="s">
        <v>75</v>
      </c>
      <c r="AW86" s="13" t="s">
        <v>30</v>
      </c>
      <c r="AX86" s="13" t="s">
        <v>7</v>
      </c>
      <c r="AY86" s="226" t="s">
        <v>104</v>
      </c>
    </row>
    <row r="87" s="13" customFormat="1">
      <c r="A87" s="13"/>
      <c r="B87" s="215"/>
      <c r="C87" s="216"/>
      <c r="D87" s="217" t="s">
        <v>115</v>
      </c>
      <c r="E87" s="218" t="s">
        <v>18</v>
      </c>
      <c r="F87" s="219" t="s">
        <v>117</v>
      </c>
      <c r="G87" s="216"/>
      <c r="H87" s="220">
        <v>14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115</v>
      </c>
      <c r="AU87" s="226" t="s">
        <v>75</v>
      </c>
      <c r="AV87" s="13" t="s">
        <v>75</v>
      </c>
      <c r="AW87" s="13" t="s">
        <v>30</v>
      </c>
      <c r="AX87" s="13" t="s">
        <v>7</v>
      </c>
      <c r="AY87" s="226" t="s">
        <v>104</v>
      </c>
    </row>
    <row r="88" s="14" customFormat="1">
      <c r="A88" s="14"/>
      <c r="B88" s="227"/>
      <c r="C88" s="228"/>
      <c r="D88" s="217" t="s">
        <v>115</v>
      </c>
      <c r="E88" s="229" t="s">
        <v>18</v>
      </c>
      <c r="F88" s="230" t="s">
        <v>118</v>
      </c>
      <c r="G88" s="228"/>
      <c r="H88" s="231">
        <v>20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7" t="s">
        <v>115</v>
      </c>
      <c r="AU88" s="237" t="s">
        <v>75</v>
      </c>
      <c r="AV88" s="14" t="s">
        <v>111</v>
      </c>
      <c r="AW88" s="14" t="s">
        <v>30</v>
      </c>
      <c r="AX88" s="14" t="s">
        <v>73</v>
      </c>
      <c r="AY88" s="237" t="s">
        <v>104</v>
      </c>
    </row>
    <row r="89" s="2" customFormat="1" ht="37.8" customHeight="1">
      <c r="A89" s="38"/>
      <c r="B89" s="39"/>
      <c r="C89" s="197" t="s">
        <v>75</v>
      </c>
      <c r="D89" s="197" t="s">
        <v>106</v>
      </c>
      <c r="E89" s="198" t="s">
        <v>119</v>
      </c>
      <c r="F89" s="199" t="s">
        <v>120</v>
      </c>
      <c r="G89" s="200" t="s">
        <v>109</v>
      </c>
      <c r="H89" s="201">
        <v>20</v>
      </c>
      <c r="I89" s="202"/>
      <c r="J89" s="203">
        <f>ROUND(I89*H89,2)</f>
        <v>0</v>
      </c>
      <c r="K89" s="199" t="s">
        <v>110</v>
      </c>
      <c r="L89" s="44"/>
      <c r="M89" s="204" t="s">
        <v>18</v>
      </c>
      <c r="N89" s="205" t="s">
        <v>40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8" t="s">
        <v>111</v>
      </c>
      <c r="AT89" s="208" t="s">
        <v>106</v>
      </c>
      <c r="AU89" s="208" t="s">
        <v>75</v>
      </c>
      <c r="AY89" s="17" t="s">
        <v>104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7" t="s">
        <v>73</v>
      </c>
      <c r="BK89" s="209">
        <f>ROUND(I89*H89,2)</f>
        <v>0</v>
      </c>
      <c r="BL89" s="17" t="s">
        <v>111</v>
      </c>
      <c r="BM89" s="208" t="s">
        <v>121</v>
      </c>
    </row>
    <row r="90" s="2" customFormat="1">
      <c r="A90" s="38"/>
      <c r="B90" s="39"/>
      <c r="C90" s="40"/>
      <c r="D90" s="210" t="s">
        <v>113</v>
      </c>
      <c r="E90" s="40"/>
      <c r="F90" s="211" t="s">
        <v>122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113</v>
      </c>
      <c r="AU90" s="17" t="s">
        <v>75</v>
      </c>
    </row>
    <row r="91" s="13" customFormat="1">
      <c r="A91" s="13"/>
      <c r="B91" s="215"/>
      <c r="C91" s="216"/>
      <c r="D91" s="217" t="s">
        <v>115</v>
      </c>
      <c r="E91" s="218" t="s">
        <v>18</v>
      </c>
      <c r="F91" s="219" t="s">
        <v>123</v>
      </c>
      <c r="G91" s="216"/>
      <c r="H91" s="220">
        <v>20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115</v>
      </c>
      <c r="AU91" s="226" t="s">
        <v>75</v>
      </c>
      <c r="AV91" s="13" t="s">
        <v>75</v>
      </c>
      <c r="AW91" s="13" t="s">
        <v>30</v>
      </c>
      <c r="AX91" s="13" t="s">
        <v>7</v>
      </c>
      <c r="AY91" s="226" t="s">
        <v>104</v>
      </c>
    </row>
    <row r="92" s="14" customFormat="1">
      <c r="A92" s="14"/>
      <c r="B92" s="227"/>
      <c r="C92" s="228"/>
      <c r="D92" s="217" t="s">
        <v>115</v>
      </c>
      <c r="E92" s="229" t="s">
        <v>18</v>
      </c>
      <c r="F92" s="230" t="s">
        <v>118</v>
      </c>
      <c r="G92" s="228"/>
      <c r="H92" s="231">
        <v>20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7" t="s">
        <v>115</v>
      </c>
      <c r="AU92" s="237" t="s">
        <v>75</v>
      </c>
      <c r="AV92" s="14" t="s">
        <v>111</v>
      </c>
      <c r="AW92" s="14" t="s">
        <v>30</v>
      </c>
      <c r="AX92" s="14" t="s">
        <v>73</v>
      </c>
      <c r="AY92" s="237" t="s">
        <v>104</v>
      </c>
    </row>
    <row r="93" s="2" customFormat="1" ht="24.15" customHeight="1">
      <c r="A93" s="38"/>
      <c r="B93" s="39"/>
      <c r="C93" s="197" t="s">
        <v>124</v>
      </c>
      <c r="D93" s="197" t="s">
        <v>106</v>
      </c>
      <c r="E93" s="198" t="s">
        <v>125</v>
      </c>
      <c r="F93" s="199" t="s">
        <v>126</v>
      </c>
      <c r="G93" s="200" t="s">
        <v>109</v>
      </c>
      <c r="H93" s="201">
        <v>20</v>
      </c>
      <c r="I93" s="202"/>
      <c r="J93" s="203">
        <f>ROUND(I93*H93,2)</f>
        <v>0</v>
      </c>
      <c r="K93" s="199" t="s">
        <v>110</v>
      </c>
      <c r="L93" s="44"/>
      <c r="M93" s="204" t="s">
        <v>18</v>
      </c>
      <c r="N93" s="205" t="s">
        <v>40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111</v>
      </c>
      <c r="AT93" s="208" t="s">
        <v>106</v>
      </c>
      <c r="AU93" s="208" t="s">
        <v>75</v>
      </c>
      <c r="AY93" s="17" t="s">
        <v>104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73</v>
      </c>
      <c r="BK93" s="209">
        <f>ROUND(I93*H93,2)</f>
        <v>0</v>
      </c>
      <c r="BL93" s="17" t="s">
        <v>111</v>
      </c>
      <c r="BM93" s="208" t="s">
        <v>127</v>
      </c>
    </row>
    <row r="94" s="2" customFormat="1">
      <c r="A94" s="38"/>
      <c r="B94" s="39"/>
      <c r="C94" s="40"/>
      <c r="D94" s="210" t="s">
        <v>113</v>
      </c>
      <c r="E94" s="40"/>
      <c r="F94" s="211" t="s">
        <v>128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113</v>
      </c>
      <c r="AU94" s="17" t="s">
        <v>75</v>
      </c>
    </row>
    <row r="95" s="13" customFormat="1">
      <c r="A95" s="13"/>
      <c r="B95" s="215"/>
      <c r="C95" s="216"/>
      <c r="D95" s="217" t="s">
        <v>115</v>
      </c>
      <c r="E95" s="218" t="s">
        <v>18</v>
      </c>
      <c r="F95" s="219" t="s">
        <v>129</v>
      </c>
      <c r="G95" s="216"/>
      <c r="H95" s="220">
        <v>20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6" t="s">
        <v>115</v>
      </c>
      <c r="AU95" s="226" t="s">
        <v>75</v>
      </c>
      <c r="AV95" s="13" t="s">
        <v>75</v>
      </c>
      <c r="AW95" s="13" t="s">
        <v>30</v>
      </c>
      <c r="AX95" s="13" t="s">
        <v>7</v>
      </c>
      <c r="AY95" s="226" t="s">
        <v>104</v>
      </c>
    </row>
    <row r="96" s="14" customFormat="1">
      <c r="A96" s="14"/>
      <c r="B96" s="227"/>
      <c r="C96" s="228"/>
      <c r="D96" s="217" t="s">
        <v>115</v>
      </c>
      <c r="E96" s="229" t="s">
        <v>18</v>
      </c>
      <c r="F96" s="230" t="s">
        <v>118</v>
      </c>
      <c r="G96" s="228"/>
      <c r="H96" s="231">
        <v>20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7" t="s">
        <v>115</v>
      </c>
      <c r="AU96" s="237" t="s">
        <v>75</v>
      </c>
      <c r="AV96" s="14" t="s">
        <v>111</v>
      </c>
      <c r="AW96" s="14" t="s">
        <v>30</v>
      </c>
      <c r="AX96" s="14" t="s">
        <v>73</v>
      </c>
      <c r="AY96" s="237" t="s">
        <v>104</v>
      </c>
    </row>
    <row r="97" s="2" customFormat="1" ht="24.15" customHeight="1">
      <c r="A97" s="38"/>
      <c r="B97" s="39"/>
      <c r="C97" s="197" t="s">
        <v>111</v>
      </c>
      <c r="D97" s="197" t="s">
        <v>106</v>
      </c>
      <c r="E97" s="198" t="s">
        <v>130</v>
      </c>
      <c r="F97" s="199" t="s">
        <v>131</v>
      </c>
      <c r="G97" s="200" t="s">
        <v>132</v>
      </c>
      <c r="H97" s="201">
        <v>38</v>
      </c>
      <c r="I97" s="202"/>
      <c r="J97" s="203">
        <f>ROUND(I97*H97,2)</f>
        <v>0</v>
      </c>
      <c r="K97" s="199" t="s">
        <v>110</v>
      </c>
      <c r="L97" s="44"/>
      <c r="M97" s="204" t="s">
        <v>18</v>
      </c>
      <c r="N97" s="205" t="s">
        <v>40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111</v>
      </c>
      <c r="AT97" s="208" t="s">
        <v>106</v>
      </c>
      <c r="AU97" s="208" t="s">
        <v>75</v>
      </c>
      <c r="AY97" s="17" t="s">
        <v>104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73</v>
      </c>
      <c r="BK97" s="209">
        <f>ROUND(I97*H97,2)</f>
        <v>0</v>
      </c>
      <c r="BL97" s="17" t="s">
        <v>111</v>
      </c>
      <c r="BM97" s="208" t="s">
        <v>133</v>
      </c>
    </row>
    <row r="98" s="2" customFormat="1">
      <c r="A98" s="38"/>
      <c r="B98" s="39"/>
      <c r="C98" s="40"/>
      <c r="D98" s="210" t="s">
        <v>113</v>
      </c>
      <c r="E98" s="40"/>
      <c r="F98" s="211" t="s">
        <v>134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113</v>
      </c>
      <c r="AU98" s="17" t="s">
        <v>75</v>
      </c>
    </row>
    <row r="99" s="13" customFormat="1">
      <c r="A99" s="13"/>
      <c r="B99" s="215"/>
      <c r="C99" s="216"/>
      <c r="D99" s="217" t="s">
        <v>115</v>
      </c>
      <c r="E99" s="218" t="s">
        <v>18</v>
      </c>
      <c r="F99" s="219" t="s">
        <v>135</v>
      </c>
      <c r="G99" s="216"/>
      <c r="H99" s="220">
        <v>38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6" t="s">
        <v>115</v>
      </c>
      <c r="AU99" s="226" t="s">
        <v>75</v>
      </c>
      <c r="AV99" s="13" t="s">
        <v>75</v>
      </c>
      <c r="AW99" s="13" t="s">
        <v>30</v>
      </c>
      <c r="AX99" s="13" t="s">
        <v>7</v>
      </c>
      <c r="AY99" s="226" t="s">
        <v>104</v>
      </c>
    </row>
    <row r="100" s="14" customFormat="1">
      <c r="A100" s="14"/>
      <c r="B100" s="227"/>
      <c r="C100" s="228"/>
      <c r="D100" s="217" t="s">
        <v>115</v>
      </c>
      <c r="E100" s="229" t="s">
        <v>18</v>
      </c>
      <c r="F100" s="230" t="s">
        <v>118</v>
      </c>
      <c r="G100" s="228"/>
      <c r="H100" s="231">
        <v>38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7" t="s">
        <v>115</v>
      </c>
      <c r="AU100" s="237" t="s">
        <v>75</v>
      </c>
      <c r="AV100" s="14" t="s">
        <v>111</v>
      </c>
      <c r="AW100" s="14" t="s">
        <v>30</v>
      </c>
      <c r="AX100" s="14" t="s">
        <v>73</v>
      </c>
      <c r="AY100" s="237" t="s">
        <v>104</v>
      </c>
    </row>
    <row r="101" s="12" customFormat="1" ht="22.8" customHeight="1">
      <c r="A101" s="12"/>
      <c r="B101" s="181"/>
      <c r="C101" s="182"/>
      <c r="D101" s="183" t="s">
        <v>68</v>
      </c>
      <c r="E101" s="195" t="s">
        <v>136</v>
      </c>
      <c r="F101" s="195" t="s">
        <v>137</v>
      </c>
      <c r="G101" s="182"/>
      <c r="H101" s="182"/>
      <c r="I101" s="185"/>
      <c r="J101" s="196">
        <f>BK101</f>
        <v>0</v>
      </c>
      <c r="K101" s="182"/>
      <c r="L101" s="187"/>
      <c r="M101" s="188"/>
      <c r="N101" s="189"/>
      <c r="O101" s="189"/>
      <c r="P101" s="190">
        <f>SUM(P102:P130)</f>
        <v>0</v>
      </c>
      <c r="Q101" s="189"/>
      <c r="R101" s="190">
        <f>SUM(R102:R130)</f>
        <v>6.1121119999999998</v>
      </c>
      <c r="S101" s="189"/>
      <c r="T101" s="191">
        <f>SUM(T102:T130)</f>
        <v>8.8878000000000004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2" t="s">
        <v>73</v>
      </c>
      <c r="AT101" s="193" t="s">
        <v>68</v>
      </c>
      <c r="AU101" s="193" t="s">
        <v>73</v>
      </c>
      <c r="AY101" s="192" t="s">
        <v>104</v>
      </c>
      <c r="BK101" s="194">
        <f>SUM(BK102:BK130)</f>
        <v>0</v>
      </c>
    </row>
    <row r="102" s="2" customFormat="1" ht="33" customHeight="1">
      <c r="A102" s="38"/>
      <c r="B102" s="39"/>
      <c r="C102" s="197" t="s">
        <v>138</v>
      </c>
      <c r="D102" s="197" t="s">
        <v>106</v>
      </c>
      <c r="E102" s="198" t="s">
        <v>139</v>
      </c>
      <c r="F102" s="199" t="s">
        <v>140</v>
      </c>
      <c r="G102" s="200" t="s">
        <v>141</v>
      </c>
      <c r="H102" s="201">
        <v>100</v>
      </c>
      <c r="I102" s="202"/>
      <c r="J102" s="203">
        <f>ROUND(I102*H102,2)</f>
        <v>0</v>
      </c>
      <c r="K102" s="199" t="s">
        <v>110</v>
      </c>
      <c r="L102" s="44"/>
      <c r="M102" s="204" t="s">
        <v>18</v>
      </c>
      <c r="N102" s="205" t="s">
        <v>40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0.02</v>
      </c>
      <c r="T102" s="207">
        <f>S102*H102</f>
        <v>2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111</v>
      </c>
      <c r="AT102" s="208" t="s">
        <v>106</v>
      </c>
      <c r="AU102" s="208" t="s">
        <v>75</v>
      </c>
      <c r="AY102" s="17" t="s">
        <v>104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73</v>
      </c>
      <c r="BK102" s="209">
        <f>ROUND(I102*H102,2)</f>
        <v>0</v>
      </c>
      <c r="BL102" s="17" t="s">
        <v>111</v>
      </c>
      <c r="BM102" s="208" t="s">
        <v>142</v>
      </c>
    </row>
    <row r="103" s="2" customFormat="1">
      <c r="A103" s="38"/>
      <c r="B103" s="39"/>
      <c r="C103" s="40"/>
      <c r="D103" s="210" t="s">
        <v>113</v>
      </c>
      <c r="E103" s="40"/>
      <c r="F103" s="211" t="s">
        <v>143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113</v>
      </c>
      <c r="AU103" s="17" t="s">
        <v>75</v>
      </c>
    </row>
    <row r="104" s="13" customFormat="1">
      <c r="A104" s="13"/>
      <c r="B104" s="215"/>
      <c r="C104" s="216"/>
      <c r="D104" s="217" t="s">
        <v>115</v>
      </c>
      <c r="E104" s="218" t="s">
        <v>18</v>
      </c>
      <c r="F104" s="219" t="s">
        <v>144</v>
      </c>
      <c r="G104" s="216"/>
      <c r="H104" s="220">
        <v>100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6" t="s">
        <v>115</v>
      </c>
      <c r="AU104" s="226" t="s">
        <v>75</v>
      </c>
      <c r="AV104" s="13" t="s">
        <v>75</v>
      </c>
      <c r="AW104" s="13" t="s">
        <v>30</v>
      </c>
      <c r="AX104" s="13" t="s">
        <v>7</v>
      </c>
      <c r="AY104" s="226" t="s">
        <v>104</v>
      </c>
    </row>
    <row r="105" s="14" customFormat="1">
      <c r="A105" s="14"/>
      <c r="B105" s="227"/>
      <c r="C105" s="228"/>
      <c r="D105" s="217" t="s">
        <v>115</v>
      </c>
      <c r="E105" s="229" t="s">
        <v>18</v>
      </c>
      <c r="F105" s="230" t="s">
        <v>118</v>
      </c>
      <c r="G105" s="228"/>
      <c r="H105" s="231">
        <v>100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7" t="s">
        <v>115</v>
      </c>
      <c r="AU105" s="237" t="s">
        <v>75</v>
      </c>
      <c r="AV105" s="14" t="s">
        <v>111</v>
      </c>
      <c r="AW105" s="14" t="s">
        <v>30</v>
      </c>
      <c r="AX105" s="14" t="s">
        <v>73</v>
      </c>
      <c r="AY105" s="237" t="s">
        <v>104</v>
      </c>
    </row>
    <row r="106" s="2" customFormat="1" ht="16.5" customHeight="1">
      <c r="A106" s="38"/>
      <c r="B106" s="39"/>
      <c r="C106" s="197" t="s">
        <v>145</v>
      </c>
      <c r="D106" s="197" t="s">
        <v>106</v>
      </c>
      <c r="E106" s="198" t="s">
        <v>146</v>
      </c>
      <c r="F106" s="199" t="s">
        <v>147</v>
      </c>
      <c r="G106" s="200" t="s">
        <v>141</v>
      </c>
      <c r="H106" s="201">
        <v>607</v>
      </c>
      <c r="I106" s="202"/>
      <c r="J106" s="203">
        <f>ROUND(I106*H106,2)</f>
        <v>0</v>
      </c>
      <c r="K106" s="199" t="s">
        <v>110</v>
      </c>
      <c r="L106" s="44"/>
      <c r="M106" s="204" t="s">
        <v>18</v>
      </c>
      <c r="N106" s="205" t="s">
        <v>40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8" t="s">
        <v>111</v>
      </c>
      <c r="AT106" s="208" t="s">
        <v>106</v>
      </c>
      <c r="AU106" s="208" t="s">
        <v>75</v>
      </c>
      <c r="AY106" s="17" t="s">
        <v>104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7" t="s">
        <v>73</v>
      </c>
      <c r="BK106" s="209">
        <f>ROUND(I106*H106,2)</f>
        <v>0</v>
      </c>
      <c r="BL106" s="17" t="s">
        <v>111</v>
      </c>
      <c r="BM106" s="208" t="s">
        <v>148</v>
      </c>
    </row>
    <row r="107" s="2" customFormat="1">
      <c r="A107" s="38"/>
      <c r="B107" s="39"/>
      <c r="C107" s="40"/>
      <c r="D107" s="210" t="s">
        <v>113</v>
      </c>
      <c r="E107" s="40"/>
      <c r="F107" s="211" t="s">
        <v>149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113</v>
      </c>
      <c r="AU107" s="17" t="s">
        <v>75</v>
      </c>
    </row>
    <row r="108" s="13" customFormat="1">
      <c r="A108" s="13"/>
      <c r="B108" s="215"/>
      <c r="C108" s="216"/>
      <c r="D108" s="217" t="s">
        <v>115</v>
      </c>
      <c r="E108" s="218" t="s">
        <v>18</v>
      </c>
      <c r="F108" s="219" t="s">
        <v>150</v>
      </c>
      <c r="G108" s="216"/>
      <c r="H108" s="220">
        <v>175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6" t="s">
        <v>115</v>
      </c>
      <c r="AU108" s="226" t="s">
        <v>75</v>
      </c>
      <c r="AV108" s="13" t="s">
        <v>75</v>
      </c>
      <c r="AW108" s="13" t="s">
        <v>30</v>
      </c>
      <c r="AX108" s="13" t="s">
        <v>7</v>
      </c>
      <c r="AY108" s="226" t="s">
        <v>104</v>
      </c>
    </row>
    <row r="109" s="13" customFormat="1">
      <c r="A109" s="13"/>
      <c r="B109" s="215"/>
      <c r="C109" s="216"/>
      <c r="D109" s="217" t="s">
        <v>115</v>
      </c>
      <c r="E109" s="218" t="s">
        <v>18</v>
      </c>
      <c r="F109" s="219" t="s">
        <v>151</v>
      </c>
      <c r="G109" s="216"/>
      <c r="H109" s="220">
        <v>432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6" t="s">
        <v>115</v>
      </c>
      <c r="AU109" s="226" t="s">
        <v>75</v>
      </c>
      <c r="AV109" s="13" t="s">
        <v>75</v>
      </c>
      <c r="AW109" s="13" t="s">
        <v>30</v>
      </c>
      <c r="AX109" s="13" t="s">
        <v>7</v>
      </c>
      <c r="AY109" s="226" t="s">
        <v>104</v>
      </c>
    </row>
    <row r="110" s="14" customFormat="1">
      <c r="A110" s="14"/>
      <c r="B110" s="227"/>
      <c r="C110" s="228"/>
      <c r="D110" s="217" t="s">
        <v>115</v>
      </c>
      <c r="E110" s="229" t="s">
        <v>18</v>
      </c>
      <c r="F110" s="230" t="s">
        <v>118</v>
      </c>
      <c r="G110" s="228"/>
      <c r="H110" s="231">
        <v>607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7" t="s">
        <v>115</v>
      </c>
      <c r="AU110" s="237" t="s">
        <v>75</v>
      </c>
      <c r="AV110" s="14" t="s">
        <v>111</v>
      </c>
      <c r="AW110" s="14" t="s">
        <v>30</v>
      </c>
      <c r="AX110" s="14" t="s">
        <v>73</v>
      </c>
      <c r="AY110" s="237" t="s">
        <v>104</v>
      </c>
    </row>
    <row r="111" s="2" customFormat="1" ht="24.15" customHeight="1">
      <c r="A111" s="38"/>
      <c r="B111" s="39"/>
      <c r="C111" s="197" t="s">
        <v>152</v>
      </c>
      <c r="D111" s="197" t="s">
        <v>106</v>
      </c>
      <c r="E111" s="198" t="s">
        <v>153</v>
      </c>
      <c r="F111" s="199" t="s">
        <v>154</v>
      </c>
      <c r="G111" s="200" t="s">
        <v>141</v>
      </c>
      <c r="H111" s="201">
        <v>156.40000000000001</v>
      </c>
      <c r="I111" s="202"/>
      <c r="J111" s="203">
        <f>ROUND(I111*H111,2)</f>
        <v>0</v>
      </c>
      <c r="K111" s="199" t="s">
        <v>110</v>
      </c>
      <c r="L111" s="44"/>
      <c r="M111" s="204" t="s">
        <v>18</v>
      </c>
      <c r="N111" s="205" t="s">
        <v>40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0.0395</v>
      </c>
      <c r="T111" s="207">
        <f>S111*H111</f>
        <v>6.1778000000000004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111</v>
      </c>
      <c r="AT111" s="208" t="s">
        <v>106</v>
      </c>
      <c r="AU111" s="208" t="s">
        <v>75</v>
      </c>
      <c r="AY111" s="17" t="s">
        <v>104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73</v>
      </c>
      <c r="BK111" s="209">
        <f>ROUND(I111*H111,2)</f>
        <v>0</v>
      </c>
      <c r="BL111" s="17" t="s">
        <v>111</v>
      </c>
      <c r="BM111" s="208" t="s">
        <v>155</v>
      </c>
    </row>
    <row r="112" s="2" customFormat="1">
      <c r="A112" s="38"/>
      <c r="B112" s="39"/>
      <c r="C112" s="40"/>
      <c r="D112" s="210" t="s">
        <v>113</v>
      </c>
      <c r="E112" s="40"/>
      <c r="F112" s="211" t="s">
        <v>156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113</v>
      </c>
      <c r="AU112" s="17" t="s">
        <v>75</v>
      </c>
    </row>
    <row r="113" s="13" customFormat="1">
      <c r="A113" s="13"/>
      <c r="B113" s="215"/>
      <c r="C113" s="216"/>
      <c r="D113" s="217" t="s">
        <v>115</v>
      </c>
      <c r="E113" s="218" t="s">
        <v>18</v>
      </c>
      <c r="F113" s="219" t="s">
        <v>157</v>
      </c>
      <c r="G113" s="216"/>
      <c r="H113" s="220">
        <v>70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115</v>
      </c>
      <c r="AU113" s="226" t="s">
        <v>75</v>
      </c>
      <c r="AV113" s="13" t="s">
        <v>75</v>
      </c>
      <c r="AW113" s="13" t="s">
        <v>30</v>
      </c>
      <c r="AX113" s="13" t="s">
        <v>7</v>
      </c>
      <c r="AY113" s="226" t="s">
        <v>104</v>
      </c>
    </row>
    <row r="114" s="13" customFormat="1">
      <c r="A114" s="13"/>
      <c r="B114" s="215"/>
      <c r="C114" s="216"/>
      <c r="D114" s="217" t="s">
        <v>115</v>
      </c>
      <c r="E114" s="218" t="s">
        <v>18</v>
      </c>
      <c r="F114" s="219" t="s">
        <v>158</v>
      </c>
      <c r="G114" s="216"/>
      <c r="H114" s="220">
        <v>86.400000000000006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115</v>
      </c>
      <c r="AU114" s="226" t="s">
        <v>75</v>
      </c>
      <c r="AV114" s="13" t="s">
        <v>75</v>
      </c>
      <c r="AW114" s="13" t="s">
        <v>30</v>
      </c>
      <c r="AX114" s="13" t="s">
        <v>7</v>
      </c>
      <c r="AY114" s="226" t="s">
        <v>104</v>
      </c>
    </row>
    <row r="115" s="14" customFormat="1">
      <c r="A115" s="14"/>
      <c r="B115" s="227"/>
      <c r="C115" s="228"/>
      <c r="D115" s="217" t="s">
        <v>115</v>
      </c>
      <c r="E115" s="229" t="s">
        <v>18</v>
      </c>
      <c r="F115" s="230" t="s">
        <v>118</v>
      </c>
      <c r="G115" s="228"/>
      <c r="H115" s="231">
        <v>156.40000000000001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7" t="s">
        <v>115</v>
      </c>
      <c r="AU115" s="237" t="s">
        <v>75</v>
      </c>
      <c r="AV115" s="14" t="s">
        <v>111</v>
      </c>
      <c r="AW115" s="14" t="s">
        <v>30</v>
      </c>
      <c r="AX115" s="14" t="s">
        <v>73</v>
      </c>
      <c r="AY115" s="237" t="s">
        <v>104</v>
      </c>
    </row>
    <row r="116" s="2" customFormat="1" ht="24.15" customHeight="1">
      <c r="A116" s="38"/>
      <c r="B116" s="39"/>
      <c r="C116" s="197" t="s">
        <v>159</v>
      </c>
      <c r="D116" s="197" t="s">
        <v>106</v>
      </c>
      <c r="E116" s="198" t="s">
        <v>160</v>
      </c>
      <c r="F116" s="199" t="s">
        <v>161</v>
      </c>
      <c r="G116" s="200" t="s">
        <v>141</v>
      </c>
      <c r="H116" s="201">
        <v>156.40000000000001</v>
      </c>
      <c r="I116" s="202"/>
      <c r="J116" s="203">
        <f>ROUND(I116*H116,2)</f>
        <v>0</v>
      </c>
      <c r="K116" s="199" t="s">
        <v>110</v>
      </c>
      <c r="L116" s="44"/>
      <c r="M116" s="204" t="s">
        <v>18</v>
      </c>
      <c r="N116" s="205" t="s">
        <v>40</v>
      </c>
      <c r="O116" s="84"/>
      <c r="P116" s="206">
        <f>O116*H116</f>
        <v>0</v>
      </c>
      <c r="Q116" s="206">
        <v>0.039079999999999997</v>
      </c>
      <c r="R116" s="206">
        <f>Q116*H116</f>
        <v>6.1121119999999998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111</v>
      </c>
      <c r="AT116" s="208" t="s">
        <v>106</v>
      </c>
      <c r="AU116" s="208" t="s">
        <v>75</v>
      </c>
      <c r="AY116" s="17" t="s">
        <v>104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73</v>
      </c>
      <c r="BK116" s="209">
        <f>ROUND(I116*H116,2)</f>
        <v>0</v>
      </c>
      <c r="BL116" s="17" t="s">
        <v>111</v>
      </c>
      <c r="BM116" s="208" t="s">
        <v>162</v>
      </c>
    </row>
    <row r="117" s="2" customFormat="1">
      <c r="A117" s="38"/>
      <c r="B117" s="39"/>
      <c r="C117" s="40"/>
      <c r="D117" s="210" t="s">
        <v>113</v>
      </c>
      <c r="E117" s="40"/>
      <c r="F117" s="211" t="s">
        <v>163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113</v>
      </c>
      <c r="AU117" s="17" t="s">
        <v>75</v>
      </c>
    </row>
    <row r="118" s="13" customFormat="1">
      <c r="A118" s="13"/>
      <c r="B118" s="215"/>
      <c r="C118" s="216"/>
      <c r="D118" s="217" t="s">
        <v>115</v>
      </c>
      <c r="E118" s="218" t="s">
        <v>18</v>
      </c>
      <c r="F118" s="219" t="s">
        <v>157</v>
      </c>
      <c r="G118" s="216"/>
      <c r="H118" s="220">
        <v>70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115</v>
      </c>
      <c r="AU118" s="226" t="s">
        <v>75</v>
      </c>
      <c r="AV118" s="13" t="s">
        <v>75</v>
      </c>
      <c r="AW118" s="13" t="s">
        <v>30</v>
      </c>
      <c r="AX118" s="13" t="s">
        <v>7</v>
      </c>
      <c r="AY118" s="226" t="s">
        <v>104</v>
      </c>
    </row>
    <row r="119" s="13" customFormat="1">
      <c r="A119" s="13"/>
      <c r="B119" s="215"/>
      <c r="C119" s="216"/>
      <c r="D119" s="217" t="s">
        <v>115</v>
      </c>
      <c r="E119" s="218" t="s">
        <v>18</v>
      </c>
      <c r="F119" s="219" t="s">
        <v>158</v>
      </c>
      <c r="G119" s="216"/>
      <c r="H119" s="220">
        <v>86.400000000000006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115</v>
      </c>
      <c r="AU119" s="226" t="s">
        <v>75</v>
      </c>
      <c r="AV119" s="13" t="s">
        <v>75</v>
      </c>
      <c r="AW119" s="13" t="s">
        <v>30</v>
      </c>
      <c r="AX119" s="13" t="s">
        <v>7</v>
      </c>
      <c r="AY119" s="226" t="s">
        <v>104</v>
      </c>
    </row>
    <row r="120" s="14" customFormat="1">
      <c r="A120" s="14"/>
      <c r="B120" s="227"/>
      <c r="C120" s="228"/>
      <c r="D120" s="217" t="s">
        <v>115</v>
      </c>
      <c r="E120" s="229" t="s">
        <v>18</v>
      </c>
      <c r="F120" s="230" t="s">
        <v>118</v>
      </c>
      <c r="G120" s="228"/>
      <c r="H120" s="231">
        <v>156.40000000000001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115</v>
      </c>
      <c r="AU120" s="237" t="s">
        <v>75</v>
      </c>
      <c r="AV120" s="14" t="s">
        <v>111</v>
      </c>
      <c r="AW120" s="14" t="s">
        <v>30</v>
      </c>
      <c r="AX120" s="14" t="s">
        <v>73</v>
      </c>
      <c r="AY120" s="237" t="s">
        <v>104</v>
      </c>
    </row>
    <row r="121" s="2" customFormat="1" ht="24.15" customHeight="1">
      <c r="A121" s="38"/>
      <c r="B121" s="39"/>
      <c r="C121" s="197" t="s">
        <v>136</v>
      </c>
      <c r="D121" s="197" t="s">
        <v>106</v>
      </c>
      <c r="E121" s="198" t="s">
        <v>164</v>
      </c>
      <c r="F121" s="199" t="s">
        <v>165</v>
      </c>
      <c r="G121" s="200" t="s">
        <v>141</v>
      </c>
      <c r="H121" s="201">
        <v>156.40000000000001</v>
      </c>
      <c r="I121" s="202"/>
      <c r="J121" s="203">
        <f>ROUND(I121*H121,2)</f>
        <v>0</v>
      </c>
      <c r="K121" s="199" t="s">
        <v>110</v>
      </c>
      <c r="L121" s="44"/>
      <c r="M121" s="204" t="s">
        <v>18</v>
      </c>
      <c r="N121" s="205" t="s">
        <v>40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111</v>
      </c>
      <c r="AT121" s="208" t="s">
        <v>106</v>
      </c>
      <c r="AU121" s="208" t="s">
        <v>75</v>
      </c>
      <c r="AY121" s="17" t="s">
        <v>104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73</v>
      </c>
      <c r="BK121" s="209">
        <f>ROUND(I121*H121,2)</f>
        <v>0</v>
      </c>
      <c r="BL121" s="17" t="s">
        <v>111</v>
      </c>
      <c r="BM121" s="208" t="s">
        <v>166</v>
      </c>
    </row>
    <row r="122" s="2" customFormat="1">
      <c r="A122" s="38"/>
      <c r="B122" s="39"/>
      <c r="C122" s="40"/>
      <c r="D122" s="210" t="s">
        <v>113</v>
      </c>
      <c r="E122" s="40"/>
      <c r="F122" s="211" t="s">
        <v>167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113</v>
      </c>
      <c r="AU122" s="17" t="s">
        <v>75</v>
      </c>
    </row>
    <row r="123" s="13" customFormat="1">
      <c r="A123" s="13"/>
      <c r="B123" s="215"/>
      <c r="C123" s="216"/>
      <c r="D123" s="217" t="s">
        <v>115</v>
      </c>
      <c r="E123" s="218" t="s">
        <v>18</v>
      </c>
      <c r="F123" s="219" t="s">
        <v>157</v>
      </c>
      <c r="G123" s="216"/>
      <c r="H123" s="220">
        <v>70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115</v>
      </c>
      <c r="AU123" s="226" t="s">
        <v>75</v>
      </c>
      <c r="AV123" s="13" t="s">
        <v>75</v>
      </c>
      <c r="AW123" s="13" t="s">
        <v>30</v>
      </c>
      <c r="AX123" s="13" t="s">
        <v>7</v>
      </c>
      <c r="AY123" s="226" t="s">
        <v>104</v>
      </c>
    </row>
    <row r="124" s="13" customFormat="1">
      <c r="A124" s="13"/>
      <c r="B124" s="215"/>
      <c r="C124" s="216"/>
      <c r="D124" s="217" t="s">
        <v>115</v>
      </c>
      <c r="E124" s="218" t="s">
        <v>18</v>
      </c>
      <c r="F124" s="219" t="s">
        <v>158</v>
      </c>
      <c r="G124" s="216"/>
      <c r="H124" s="220">
        <v>86.400000000000006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6" t="s">
        <v>115</v>
      </c>
      <c r="AU124" s="226" t="s">
        <v>75</v>
      </c>
      <c r="AV124" s="13" t="s">
        <v>75</v>
      </c>
      <c r="AW124" s="13" t="s">
        <v>30</v>
      </c>
      <c r="AX124" s="13" t="s">
        <v>7</v>
      </c>
      <c r="AY124" s="226" t="s">
        <v>104</v>
      </c>
    </row>
    <row r="125" s="14" customFormat="1">
      <c r="A125" s="14"/>
      <c r="B125" s="227"/>
      <c r="C125" s="228"/>
      <c r="D125" s="217" t="s">
        <v>115</v>
      </c>
      <c r="E125" s="229" t="s">
        <v>18</v>
      </c>
      <c r="F125" s="230" t="s">
        <v>118</v>
      </c>
      <c r="G125" s="228"/>
      <c r="H125" s="231">
        <v>156.40000000000001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115</v>
      </c>
      <c r="AU125" s="237" t="s">
        <v>75</v>
      </c>
      <c r="AV125" s="14" t="s">
        <v>111</v>
      </c>
      <c r="AW125" s="14" t="s">
        <v>30</v>
      </c>
      <c r="AX125" s="14" t="s">
        <v>73</v>
      </c>
      <c r="AY125" s="237" t="s">
        <v>104</v>
      </c>
    </row>
    <row r="126" s="2" customFormat="1" ht="16.5" customHeight="1">
      <c r="A126" s="38"/>
      <c r="B126" s="39"/>
      <c r="C126" s="197" t="s">
        <v>168</v>
      </c>
      <c r="D126" s="197" t="s">
        <v>106</v>
      </c>
      <c r="E126" s="198" t="s">
        <v>169</v>
      </c>
      <c r="F126" s="199" t="s">
        <v>170</v>
      </c>
      <c r="G126" s="200" t="s">
        <v>171</v>
      </c>
      <c r="H126" s="201">
        <v>1</v>
      </c>
      <c r="I126" s="202"/>
      <c r="J126" s="203">
        <f>ROUND(I126*H126,2)</f>
        <v>0</v>
      </c>
      <c r="K126" s="199" t="s">
        <v>18</v>
      </c>
      <c r="L126" s="44"/>
      <c r="M126" s="204" t="s">
        <v>18</v>
      </c>
      <c r="N126" s="205" t="s">
        <v>40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111</v>
      </c>
      <c r="AT126" s="208" t="s">
        <v>106</v>
      </c>
      <c r="AU126" s="208" t="s">
        <v>75</v>
      </c>
      <c r="AY126" s="17" t="s">
        <v>104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73</v>
      </c>
      <c r="BK126" s="209">
        <f>ROUND(I126*H126,2)</f>
        <v>0</v>
      </c>
      <c r="BL126" s="17" t="s">
        <v>111</v>
      </c>
      <c r="BM126" s="208" t="s">
        <v>172</v>
      </c>
    </row>
    <row r="127" s="2" customFormat="1" ht="16.5" customHeight="1">
      <c r="A127" s="38"/>
      <c r="B127" s="39"/>
      <c r="C127" s="197" t="s">
        <v>173</v>
      </c>
      <c r="D127" s="197" t="s">
        <v>106</v>
      </c>
      <c r="E127" s="198" t="s">
        <v>174</v>
      </c>
      <c r="F127" s="199" t="s">
        <v>175</v>
      </c>
      <c r="G127" s="200" t="s">
        <v>171</v>
      </c>
      <c r="H127" s="201">
        <v>1</v>
      </c>
      <c r="I127" s="202"/>
      <c r="J127" s="203">
        <f>ROUND(I127*H127,2)</f>
        <v>0</v>
      </c>
      <c r="K127" s="199" t="s">
        <v>18</v>
      </c>
      <c r="L127" s="44"/>
      <c r="M127" s="204" t="s">
        <v>18</v>
      </c>
      <c r="N127" s="205" t="s">
        <v>40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0.35499999999999998</v>
      </c>
      <c r="T127" s="207">
        <f>S127*H127</f>
        <v>0.35499999999999998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111</v>
      </c>
      <c r="AT127" s="208" t="s">
        <v>106</v>
      </c>
      <c r="AU127" s="208" t="s">
        <v>75</v>
      </c>
      <c r="AY127" s="17" t="s">
        <v>104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73</v>
      </c>
      <c r="BK127" s="209">
        <f>ROUND(I127*H127,2)</f>
        <v>0</v>
      </c>
      <c r="BL127" s="17" t="s">
        <v>111</v>
      </c>
      <c r="BM127" s="208" t="s">
        <v>176</v>
      </c>
    </row>
    <row r="128" s="2" customFormat="1">
      <c r="A128" s="38"/>
      <c r="B128" s="39"/>
      <c r="C128" s="40"/>
      <c r="D128" s="217" t="s">
        <v>177</v>
      </c>
      <c r="E128" s="40"/>
      <c r="F128" s="238" t="s">
        <v>178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177</v>
      </c>
      <c r="AU128" s="17" t="s">
        <v>75</v>
      </c>
    </row>
    <row r="129" s="2" customFormat="1" ht="16.5" customHeight="1">
      <c r="A129" s="38"/>
      <c r="B129" s="39"/>
      <c r="C129" s="197" t="s">
        <v>179</v>
      </c>
      <c r="D129" s="197" t="s">
        <v>106</v>
      </c>
      <c r="E129" s="198" t="s">
        <v>180</v>
      </c>
      <c r="F129" s="199" t="s">
        <v>181</v>
      </c>
      <c r="G129" s="200" t="s">
        <v>171</v>
      </c>
      <c r="H129" s="201">
        <v>1</v>
      </c>
      <c r="I129" s="202"/>
      <c r="J129" s="203">
        <f>ROUND(I129*H129,2)</f>
        <v>0</v>
      </c>
      <c r="K129" s="199" t="s">
        <v>18</v>
      </c>
      <c r="L129" s="44"/>
      <c r="M129" s="204" t="s">
        <v>18</v>
      </c>
      <c r="N129" s="205" t="s">
        <v>40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0.35499999999999998</v>
      </c>
      <c r="T129" s="207">
        <f>S129*H129</f>
        <v>0.35499999999999998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111</v>
      </c>
      <c r="AT129" s="208" t="s">
        <v>106</v>
      </c>
      <c r="AU129" s="208" t="s">
        <v>75</v>
      </c>
      <c r="AY129" s="17" t="s">
        <v>104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73</v>
      </c>
      <c r="BK129" s="209">
        <f>ROUND(I129*H129,2)</f>
        <v>0</v>
      </c>
      <c r="BL129" s="17" t="s">
        <v>111</v>
      </c>
      <c r="BM129" s="208" t="s">
        <v>182</v>
      </c>
    </row>
    <row r="130" s="2" customFormat="1">
      <c r="A130" s="38"/>
      <c r="B130" s="39"/>
      <c r="C130" s="40"/>
      <c r="D130" s="217" t="s">
        <v>177</v>
      </c>
      <c r="E130" s="40"/>
      <c r="F130" s="238" t="s">
        <v>183</v>
      </c>
      <c r="G130" s="40"/>
      <c r="H130" s="40"/>
      <c r="I130" s="212"/>
      <c r="J130" s="40"/>
      <c r="K130" s="40"/>
      <c r="L130" s="44"/>
      <c r="M130" s="213"/>
      <c r="N130" s="21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177</v>
      </c>
      <c r="AU130" s="17" t="s">
        <v>75</v>
      </c>
    </row>
    <row r="131" s="12" customFormat="1" ht="22.8" customHeight="1">
      <c r="A131" s="12"/>
      <c r="B131" s="181"/>
      <c r="C131" s="182"/>
      <c r="D131" s="183" t="s">
        <v>68</v>
      </c>
      <c r="E131" s="195" t="s">
        <v>184</v>
      </c>
      <c r="F131" s="195" t="s">
        <v>185</v>
      </c>
      <c r="G131" s="182"/>
      <c r="H131" s="182"/>
      <c r="I131" s="185"/>
      <c r="J131" s="196">
        <f>BK131</f>
        <v>0</v>
      </c>
      <c r="K131" s="182"/>
      <c r="L131" s="187"/>
      <c r="M131" s="188"/>
      <c r="N131" s="189"/>
      <c r="O131" s="189"/>
      <c r="P131" s="190">
        <f>SUM(P132:P140)</f>
        <v>0</v>
      </c>
      <c r="Q131" s="189"/>
      <c r="R131" s="190">
        <f>SUM(R132:R140)</f>
        <v>0</v>
      </c>
      <c r="S131" s="189"/>
      <c r="T131" s="191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2" t="s">
        <v>73</v>
      </c>
      <c r="AT131" s="193" t="s">
        <v>68</v>
      </c>
      <c r="AU131" s="193" t="s">
        <v>73</v>
      </c>
      <c r="AY131" s="192" t="s">
        <v>104</v>
      </c>
      <c r="BK131" s="194">
        <f>SUM(BK132:BK140)</f>
        <v>0</v>
      </c>
    </row>
    <row r="132" s="2" customFormat="1" ht="24.15" customHeight="1">
      <c r="A132" s="38"/>
      <c r="B132" s="39"/>
      <c r="C132" s="197" t="s">
        <v>186</v>
      </c>
      <c r="D132" s="197" t="s">
        <v>106</v>
      </c>
      <c r="E132" s="198" t="s">
        <v>187</v>
      </c>
      <c r="F132" s="199" t="s">
        <v>188</v>
      </c>
      <c r="G132" s="200" t="s">
        <v>132</v>
      </c>
      <c r="H132" s="201">
        <v>8.8879999999999999</v>
      </c>
      <c r="I132" s="202"/>
      <c r="J132" s="203">
        <f>ROUND(I132*H132,2)</f>
        <v>0</v>
      </c>
      <c r="K132" s="199" t="s">
        <v>110</v>
      </c>
      <c r="L132" s="44"/>
      <c r="M132" s="204" t="s">
        <v>18</v>
      </c>
      <c r="N132" s="205" t="s">
        <v>40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111</v>
      </c>
      <c r="AT132" s="208" t="s">
        <v>106</v>
      </c>
      <c r="AU132" s="208" t="s">
        <v>75</v>
      </c>
      <c r="AY132" s="17" t="s">
        <v>104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73</v>
      </c>
      <c r="BK132" s="209">
        <f>ROUND(I132*H132,2)</f>
        <v>0</v>
      </c>
      <c r="BL132" s="17" t="s">
        <v>111</v>
      </c>
      <c r="BM132" s="208" t="s">
        <v>189</v>
      </c>
    </row>
    <row r="133" s="2" customFormat="1">
      <c r="A133" s="38"/>
      <c r="B133" s="39"/>
      <c r="C133" s="40"/>
      <c r="D133" s="210" t="s">
        <v>113</v>
      </c>
      <c r="E133" s="40"/>
      <c r="F133" s="211" t="s">
        <v>190</v>
      </c>
      <c r="G133" s="40"/>
      <c r="H133" s="40"/>
      <c r="I133" s="212"/>
      <c r="J133" s="40"/>
      <c r="K133" s="40"/>
      <c r="L133" s="44"/>
      <c r="M133" s="213"/>
      <c r="N133" s="21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113</v>
      </c>
      <c r="AU133" s="17" t="s">
        <v>75</v>
      </c>
    </row>
    <row r="134" s="2" customFormat="1" ht="24.15" customHeight="1">
      <c r="A134" s="38"/>
      <c r="B134" s="39"/>
      <c r="C134" s="197" t="s">
        <v>191</v>
      </c>
      <c r="D134" s="197" t="s">
        <v>106</v>
      </c>
      <c r="E134" s="198" t="s">
        <v>192</v>
      </c>
      <c r="F134" s="199" t="s">
        <v>193</v>
      </c>
      <c r="G134" s="200" t="s">
        <v>132</v>
      </c>
      <c r="H134" s="201">
        <v>79.992000000000004</v>
      </c>
      <c r="I134" s="202"/>
      <c r="J134" s="203">
        <f>ROUND(I134*H134,2)</f>
        <v>0</v>
      </c>
      <c r="K134" s="199" t="s">
        <v>110</v>
      </c>
      <c r="L134" s="44"/>
      <c r="M134" s="204" t="s">
        <v>18</v>
      </c>
      <c r="N134" s="205" t="s">
        <v>40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111</v>
      </c>
      <c r="AT134" s="208" t="s">
        <v>106</v>
      </c>
      <c r="AU134" s="208" t="s">
        <v>75</v>
      </c>
      <c r="AY134" s="17" t="s">
        <v>104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73</v>
      </c>
      <c r="BK134" s="209">
        <f>ROUND(I134*H134,2)</f>
        <v>0</v>
      </c>
      <c r="BL134" s="17" t="s">
        <v>111</v>
      </c>
      <c r="BM134" s="208" t="s">
        <v>194</v>
      </c>
    </row>
    <row r="135" s="2" customFormat="1">
      <c r="A135" s="38"/>
      <c r="B135" s="39"/>
      <c r="C135" s="40"/>
      <c r="D135" s="210" t="s">
        <v>113</v>
      </c>
      <c r="E135" s="40"/>
      <c r="F135" s="211" t="s">
        <v>195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113</v>
      </c>
      <c r="AU135" s="17" t="s">
        <v>75</v>
      </c>
    </row>
    <row r="136" s="13" customFormat="1">
      <c r="A136" s="13"/>
      <c r="B136" s="215"/>
      <c r="C136" s="216"/>
      <c r="D136" s="217" t="s">
        <v>115</v>
      </c>
      <c r="E136" s="216"/>
      <c r="F136" s="219" t="s">
        <v>196</v>
      </c>
      <c r="G136" s="216"/>
      <c r="H136" s="220">
        <v>79.992000000000004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6" t="s">
        <v>115</v>
      </c>
      <c r="AU136" s="226" t="s">
        <v>75</v>
      </c>
      <c r="AV136" s="13" t="s">
        <v>75</v>
      </c>
      <c r="AW136" s="13" t="s">
        <v>4</v>
      </c>
      <c r="AX136" s="13" t="s">
        <v>73</v>
      </c>
      <c r="AY136" s="226" t="s">
        <v>104</v>
      </c>
    </row>
    <row r="137" s="2" customFormat="1" ht="16.5" customHeight="1">
      <c r="A137" s="38"/>
      <c r="B137" s="39"/>
      <c r="C137" s="197" t="s">
        <v>197</v>
      </c>
      <c r="D137" s="197" t="s">
        <v>106</v>
      </c>
      <c r="E137" s="198" t="s">
        <v>198</v>
      </c>
      <c r="F137" s="199" t="s">
        <v>199</v>
      </c>
      <c r="G137" s="200" t="s">
        <v>132</v>
      </c>
      <c r="H137" s="201">
        <v>8.8879999999999999</v>
      </c>
      <c r="I137" s="202"/>
      <c r="J137" s="203">
        <f>ROUND(I137*H137,2)</f>
        <v>0</v>
      </c>
      <c r="K137" s="199" t="s">
        <v>110</v>
      </c>
      <c r="L137" s="44"/>
      <c r="M137" s="204" t="s">
        <v>18</v>
      </c>
      <c r="N137" s="205" t="s">
        <v>40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111</v>
      </c>
      <c r="AT137" s="208" t="s">
        <v>106</v>
      </c>
      <c r="AU137" s="208" t="s">
        <v>75</v>
      </c>
      <c r="AY137" s="17" t="s">
        <v>104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73</v>
      </c>
      <c r="BK137" s="209">
        <f>ROUND(I137*H137,2)</f>
        <v>0</v>
      </c>
      <c r="BL137" s="17" t="s">
        <v>111</v>
      </c>
      <c r="BM137" s="208" t="s">
        <v>200</v>
      </c>
    </row>
    <row r="138" s="2" customFormat="1">
      <c r="A138" s="38"/>
      <c r="B138" s="39"/>
      <c r="C138" s="40"/>
      <c r="D138" s="210" t="s">
        <v>113</v>
      </c>
      <c r="E138" s="40"/>
      <c r="F138" s="211" t="s">
        <v>201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113</v>
      </c>
      <c r="AU138" s="17" t="s">
        <v>75</v>
      </c>
    </row>
    <row r="139" s="2" customFormat="1" ht="24.15" customHeight="1">
      <c r="A139" s="38"/>
      <c r="B139" s="39"/>
      <c r="C139" s="197" t="s">
        <v>202</v>
      </c>
      <c r="D139" s="197" t="s">
        <v>106</v>
      </c>
      <c r="E139" s="198" t="s">
        <v>203</v>
      </c>
      <c r="F139" s="199" t="s">
        <v>204</v>
      </c>
      <c r="G139" s="200" t="s">
        <v>132</v>
      </c>
      <c r="H139" s="201">
        <v>20</v>
      </c>
      <c r="I139" s="202"/>
      <c r="J139" s="203">
        <f>ROUND(I139*H139,2)</f>
        <v>0</v>
      </c>
      <c r="K139" s="199" t="s">
        <v>110</v>
      </c>
      <c r="L139" s="44"/>
      <c r="M139" s="204" t="s">
        <v>18</v>
      </c>
      <c r="N139" s="205" t="s">
        <v>40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111</v>
      </c>
      <c r="AT139" s="208" t="s">
        <v>106</v>
      </c>
      <c r="AU139" s="208" t="s">
        <v>75</v>
      </c>
      <c r="AY139" s="17" t="s">
        <v>104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73</v>
      </c>
      <c r="BK139" s="209">
        <f>ROUND(I139*H139,2)</f>
        <v>0</v>
      </c>
      <c r="BL139" s="17" t="s">
        <v>111</v>
      </c>
      <c r="BM139" s="208" t="s">
        <v>205</v>
      </c>
    </row>
    <row r="140" s="2" customFormat="1">
      <c r="A140" s="38"/>
      <c r="B140" s="39"/>
      <c r="C140" s="40"/>
      <c r="D140" s="210" t="s">
        <v>113</v>
      </c>
      <c r="E140" s="40"/>
      <c r="F140" s="211" t="s">
        <v>206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113</v>
      </c>
      <c r="AU140" s="17" t="s">
        <v>75</v>
      </c>
    </row>
    <row r="141" s="12" customFormat="1" ht="22.8" customHeight="1">
      <c r="A141" s="12"/>
      <c r="B141" s="181"/>
      <c r="C141" s="182"/>
      <c r="D141" s="183" t="s">
        <v>68</v>
      </c>
      <c r="E141" s="195" t="s">
        <v>207</v>
      </c>
      <c r="F141" s="195" t="s">
        <v>208</v>
      </c>
      <c r="G141" s="182"/>
      <c r="H141" s="182"/>
      <c r="I141" s="185"/>
      <c r="J141" s="196">
        <f>BK141</f>
        <v>0</v>
      </c>
      <c r="K141" s="182"/>
      <c r="L141" s="187"/>
      <c r="M141" s="188"/>
      <c r="N141" s="189"/>
      <c r="O141" s="189"/>
      <c r="P141" s="190">
        <f>SUM(P142:P143)</f>
        <v>0</v>
      </c>
      <c r="Q141" s="189"/>
      <c r="R141" s="190">
        <f>SUM(R142:R143)</f>
        <v>0</v>
      </c>
      <c r="S141" s="189"/>
      <c r="T141" s="191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2" t="s">
        <v>73</v>
      </c>
      <c r="AT141" s="193" t="s">
        <v>68</v>
      </c>
      <c r="AU141" s="193" t="s">
        <v>73</v>
      </c>
      <c r="AY141" s="192" t="s">
        <v>104</v>
      </c>
      <c r="BK141" s="194">
        <f>SUM(BK142:BK143)</f>
        <v>0</v>
      </c>
    </row>
    <row r="142" s="2" customFormat="1" ht="21.75" customHeight="1">
      <c r="A142" s="38"/>
      <c r="B142" s="39"/>
      <c r="C142" s="197" t="s">
        <v>209</v>
      </c>
      <c r="D142" s="197" t="s">
        <v>106</v>
      </c>
      <c r="E142" s="198" t="s">
        <v>210</v>
      </c>
      <c r="F142" s="199" t="s">
        <v>211</v>
      </c>
      <c r="G142" s="200" t="s">
        <v>132</v>
      </c>
      <c r="H142" s="201">
        <v>6.1120000000000001</v>
      </c>
      <c r="I142" s="202"/>
      <c r="J142" s="203">
        <f>ROUND(I142*H142,2)</f>
        <v>0</v>
      </c>
      <c r="K142" s="199" t="s">
        <v>110</v>
      </c>
      <c r="L142" s="44"/>
      <c r="M142" s="204" t="s">
        <v>18</v>
      </c>
      <c r="N142" s="205" t="s">
        <v>40</v>
      </c>
      <c r="O142" s="84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111</v>
      </c>
      <c r="AT142" s="208" t="s">
        <v>106</v>
      </c>
      <c r="AU142" s="208" t="s">
        <v>75</v>
      </c>
      <c r="AY142" s="17" t="s">
        <v>104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7" t="s">
        <v>73</v>
      </c>
      <c r="BK142" s="209">
        <f>ROUND(I142*H142,2)</f>
        <v>0</v>
      </c>
      <c r="BL142" s="17" t="s">
        <v>111</v>
      </c>
      <c r="BM142" s="208" t="s">
        <v>212</v>
      </c>
    </row>
    <row r="143" s="2" customFormat="1">
      <c r="A143" s="38"/>
      <c r="B143" s="39"/>
      <c r="C143" s="40"/>
      <c r="D143" s="210" t="s">
        <v>113</v>
      </c>
      <c r="E143" s="40"/>
      <c r="F143" s="211" t="s">
        <v>213</v>
      </c>
      <c r="G143" s="40"/>
      <c r="H143" s="40"/>
      <c r="I143" s="212"/>
      <c r="J143" s="40"/>
      <c r="K143" s="40"/>
      <c r="L143" s="44"/>
      <c r="M143" s="213"/>
      <c r="N143" s="214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113</v>
      </c>
      <c r="AU143" s="17" t="s">
        <v>75</v>
      </c>
    </row>
    <row r="144" s="12" customFormat="1" ht="25.92" customHeight="1">
      <c r="A144" s="12"/>
      <c r="B144" s="181"/>
      <c r="C144" s="182"/>
      <c r="D144" s="183" t="s">
        <v>68</v>
      </c>
      <c r="E144" s="184" t="s">
        <v>214</v>
      </c>
      <c r="F144" s="184" t="s">
        <v>215</v>
      </c>
      <c r="G144" s="182"/>
      <c r="H144" s="182"/>
      <c r="I144" s="185"/>
      <c r="J144" s="186">
        <f>BK144</f>
        <v>0</v>
      </c>
      <c r="K144" s="182"/>
      <c r="L144" s="187"/>
      <c r="M144" s="188"/>
      <c r="N144" s="189"/>
      <c r="O144" s="189"/>
      <c r="P144" s="190">
        <f>P145+P149</f>
        <v>0</v>
      </c>
      <c r="Q144" s="189"/>
      <c r="R144" s="190">
        <f>R145+R149</f>
        <v>0</v>
      </c>
      <c r="S144" s="189"/>
      <c r="T144" s="191">
        <f>T145+T149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2" t="s">
        <v>138</v>
      </c>
      <c r="AT144" s="193" t="s">
        <v>68</v>
      </c>
      <c r="AU144" s="193" t="s">
        <v>7</v>
      </c>
      <c r="AY144" s="192" t="s">
        <v>104</v>
      </c>
      <c r="BK144" s="194">
        <f>BK145+BK149</f>
        <v>0</v>
      </c>
    </row>
    <row r="145" s="12" customFormat="1" ht="22.8" customHeight="1">
      <c r="A145" s="12"/>
      <c r="B145" s="181"/>
      <c r="C145" s="182"/>
      <c r="D145" s="183" t="s">
        <v>68</v>
      </c>
      <c r="E145" s="195" t="s">
        <v>216</v>
      </c>
      <c r="F145" s="195" t="s">
        <v>217</v>
      </c>
      <c r="G145" s="182"/>
      <c r="H145" s="182"/>
      <c r="I145" s="185"/>
      <c r="J145" s="196">
        <f>BK145</f>
        <v>0</v>
      </c>
      <c r="K145" s="182"/>
      <c r="L145" s="187"/>
      <c r="M145" s="188"/>
      <c r="N145" s="189"/>
      <c r="O145" s="189"/>
      <c r="P145" s="190">
        <f>SUM(P146:P148)</f>
        <v>0</v>
      </c>
      <c r="Q145" s="189"/>
      <c r="R145" s="190">
        <f>SUM(R146:R148)</f>
        <v>0</v>
      </c>
      <c r="S145" s="189"/>
      <c r="T145" s="191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2" t="s">
        <v>138</v>
      </c>
      <c r="AT145" s="193" t="s">
        <v>68</v>
      </c>
      <c r="AU145" s="193" t="s">
        <v>73</v>
      </c>
      <c r="AY145" s="192" t="s">
        <v>104</v>
      </c>
      <c r="BK145" s="194">
        <f>SUM(BK146:BK148)</f>
        <v>0</v>
      </c>
    </row>
    <row r="146" s="2" customFormat="1" ht="16.5" customHeight="1">
      <c r="A146" s="38"/>
      <c r="B146" s="39"/>
      <c r="C146" s="197" t="s">
        <v>218</v>
      </c>
      <c r="D146" s="197" t="s">
        <v>106</v>
      </c>
      <c r="E146" s="198" t="s">
        <v>219</v>
      </c>
      <c r="F146" s="199" t="s">
        <v>220</v>
      </c>
      <c r="G146" s="200" t="s">
        <v>171</v>
      </c>
      <c r="H146" s="201">
        <v>1</v>
      </c>
      <c r="I146" s="202"/>
      <c r="J146" s="203">
        <f>ROUND(I146*H146,2)</f>
        <v>0</v>
      </c>
      <c r="K146" s="199" t="s">
        <v>18</v>
      </c>
      <c r="L146" s="44"/>
      <c r="M146" s="204" t="s">
        <v>18</v>
      </c>
      <c r="N146" s="205" t="s">
        <v>40</v>
      </c>
      <c r="O146" s="84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221</v>
      </c>
      <c r="AT146" s="208" t="s">
        <v>106</v>
      </c>
      <c r="AU146" s="208" t="s">
        <v>75</v>
      </c>
      <c r="AY146" s="17" t="s">
        <v>104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7" t="s">
        <v>73</v>
      </c>
      <c r="BK146" s="209">
        <f>ROUND(I146*H146,2)</f>
        <v>0</v>
      </c>
      <c r="BL146" s="17" t="s">
        <v>221</v>
      </c>
      <c r="BM146" s="208" t="s">
        <v>222</v>
      </c>
    </row>
    <row r="147" s="2" customFormat="1" ht="16.5" customHeight="1">
      <c r="A147" s="38"/>
      <c r="B147" s="39"/>
      <c r="C147" s="197" t="s">
        <v>223</v>
      </c>
      <c r="D147" s="197" t="s">
        <v>106</v>
      </c>
      <c r="E147" s="198" t="s">
        <v>224</v>
      </c>
      <c r="F147" s="199" t="s">
        <v>225</v>
      </c>
      <c r="G147" s="200" t="s">
        <v>171</v>
      </c>
      <c r="H147" s="201">
        <v>1</v>
      </c>
      <c r="I147" s="202"/>
      <c r="J147" s="203">
        <f>ROUND(I147*H147,2)</f>
        <v>0</v>
      </c>
      <c r="K147" s="199" t="s">
        <v>18</v>
      </c>
      <c r="L147" s="44"/>
      <c r="M147" s="204" t="s">
        <v>18</v>
      </c>
      <c r="N147" s="205" t="s">
        <v>40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221</v>
      </c>
      <c r="AT147" s="208" t="s">
        <v>106</v>
      </c>
      <c r="AU147" s="208" t="s">
        <v>75</v>
      </c>
      <c r="AY147" s="17" t="s">
        <v>104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73</v>
      </c>
      <c r="BK147" s="209">
        <f>ROUND(I147*H147,2)</f>
        <v>0</v>
      </c>
      <c r="BL147" s="17" t="s">
        <v>221</v>
      </c>
      <c r="BM147" s="208" t="s">
        <v>226</v>
      </c>
    </row>
    <row r="148" s="2" customFormat="1" ht="16.5" customHeight="1">
      <c r="A148" s="38"/>
      <c r="B148" s="39"/>
      <c r="C148" s="197" t="s">
        <v>227</v>
      </c>
      <c r="D148" s="197" t="s">
        <v>106</v>
      </c>
      <c r="E148" s="198" t="s">
        <v>228</v>
      </c>
      <c r="F148" s="199" t="s">
        <v>229</v>
      </c>
      <c r="G148" s="200" t="s">
        <v>171</v>
      </c>
      <c r="H148" s="201">
        <v>1</v>
      </c>
      <c r="I148" s="202"/>
      <c r="J148" s="203">
        <f>ROUND(I148*H148,2)</f>
        <v>0</v>
      </c>
      <c r="K148" s="199" t="s">
        <v>18</v>
      </c>
      <c r="L148" s="44"/>
      <c r="M148" s="204" t="s">
        <v>18</v>
      </c>
      <c r="N148" s="205" t="s">
        <v>40</v>
      </c>
      <c r="O148" s="84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221</v>
      </c>
      <c r="AT148" s="208" t="s">
        <v>106</v>
      </c>
      <c r="AU148" s="208" t="s">
        <v>75</v>
      </c>
      <c r="AY148" s="17" t="s">
        <v>104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73</v>
      </c>
      <c r="BK148" s="209">
        <f>ROUND(I148*H148,2)</f>
        <v>0</v>
      </c>
      <c r="BL148" s="17" t="s">
        <v>221</v>
      </c>
      <c r="BM148" s="208" t="s">
        <v>230</v>
      </c>
    </row>
    <row r="149" s="12" customFormat="1" ht="22.8" customHeight="1">
      <c r="A149" s="12"/>
      <c r="B149" s="181"/>
      <c r="C149" s="182"/>
      <c r="D149" s="183" t="s">
        <v>68</v>
      </c>
      <c r="E149" s="195" t="s">
        <v>231</v>
      </c>
      <c r="F149" s="195" t="s">
        <v>232</v>
      </c>
      <c r="G149" s="182"/>
      <c r="H149" s="182"/>
      <c r="I149" s="185"/>
      <c r="J149" s="196">
        <f>BK149</f>
        <v>0</v>
      </c>
      <c r="K149" s="182"/>
      <c r="L149" s="187"/>
      <c r="M149" s="188"/>
      <c r="N149" s="189"/>
      <c r="O149" s="189"/>
      <c r="P149" s="190">
        <f>SUM(P150:P156)</f>
        <v>0</v>
      </c>
      <c r="Q149" s="189"/>
      <c r="R149" s="190">
        <f>SUM(R150:R156)</f>
        <v>0</v>
      </c>
      <c r="S149" s="189"/>
      <c r="T149" s="191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2" t="s">
        <v>138</v>
      </c>
      <c r="AT149" s="193" t="s">
        <v>68</v>
      </c>
      <c r="AU149" s="193" t="s">
        <v>73</v>
      </c>
      <c r="AY149" s="192" t="s">
        <v>104</v>
      </c>
      <c r="BK149" s="194">
        <f>SUM(BK150:BK156)</f>
        <v>0</v>
      </c>
    </row>
    <row r="150" s="2" customFormat="1" ht="21.75" customHeight="1">
      <c r="A150" s="38"/>
      <c r="B150" s="39"/>
      <c r="C150" s="197" t="s">
        <v>233</v>
      </c>
      <c r="D150" s="197" t="s">
        <v>106</v>
      </c>
      <c r="E150" s="198" t="s">
        <v>234</v>
      </c>
      <c r="F150" s="199" t="s">
        <v>235</v>
      </c>
      <c r="G150" s="200" t="s">
        <v>171</v>
      </c>
      <c r="H150" s="201">
        <v>1</v>
      </c>
      <c r="I150" s="202"/>
      <c r="J150" s="203">
        <f>ROUND(I150*H150,2)</f>
        <v>0</v>
      </c>
      <c r="K150" s="199" t="s">
        <v>18</v>
      </c>
      <c r="L150" s="44"/>
      <c r="M150" s="204" t="s">
        <v>18</v>
      </c>
      <c r="N150" s="205" t="s">
        <v>40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221</v>
      </c>
      <c r="AT150" s="208" t="s">
        <v>106</v>
      </c>
      <c r="AU150" s="208" t="s">
        <v>75</v>
      </c>
      <c r="AY150" s="17" t="s">
        <v>104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73</v>
      </c>
      <c r="BK150" s="209">
        <f>ROUND(I150*H150,2)</f>
        <v>0</v>
      </c>
      <c r="BL150" s="17" t="s">
        <v>221</v>
      </c>
      <c r="BM150" s="208" t="s">
        <v>236</v>
      </c>
    </row>
    <row r="151" s="2" customFormat="1">
      <c r="A151" s="38"/>
      <c r="B151" s="39"/>
      <c r="C151" s="40"/>
      <c r="D151" s="217" t="s">
        <v>177</v>
      </c>
      <c r="E151" s="40"/>
      <c r="F151" s="238" t="s">
        <v>237</v>
      </c>
      <c r="G151" s="40"/>
      <c r="H151" s="40"/>
      <c r="I151" s="212"/>
      <c r="J151" s="40"/>
      <c r="K151" s="40"/>
      <c r="L151" s="44"/>
      <c r="M151" s="213"/>
      <c r="N151" s="21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177</v>
      </c>
      <c r="AU151" s="17" t="s">
        <v>75</v>
      </c>
    </row>
    <row r="152" s="2" customFormat="1" ht="24.9" customHeight="1">
      <c r="A152" s="38"/>
      <c r="B152" s="39"/>
      <c r="C152" s="197" t="s">
        <v>238</v>
      </c>
      <c r="D152" s="197" t="s">
        <v>106</v>
      </c>
      <c r="E152" s="198" t="s">
        <v>239</v>
      </c>
      <c r="F152" s="199" t="s">
        <v>240</v>
      </c>
      <c r="G152" s="200" t="s">
        <v>171</v>
      </c>
      <c r="H152" s="201">
        <v>1</v>
      </c>
      <c r="I152" s="202"/>
      <c r="J152" s="203">
        <f>ROUND(I152*H152,2)</f>
        <v>0</v>
      </c>
      <c r="K152" s="199" t="s">
        <v>18</v>
      </c>
      <c r="L152" s="44"/>
      <c r="M152" s="204" t="s">
        <v>18</v>
      </c>
      <c r="N152" s="205" t="s">
        <v>40</v>
      </c>
      <c r="O152" s="84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221</v>
      </c>
      <c r="AT152" s="208" t="s">
        <v>106</v>
      </c>
      <c r="AU152" s="208" t="s">
        <v>75</v>
      </c>
      <c r="AY152" s="17" t="s">
        <v>104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7" t="s">
        <v>73</v>
      </c>
      <c r="BK152" s="209">
        <f>ROUND(I152*H152,2)</f>
        <v>0</v>
      </c>
      <c r="BL152" s="17" t="s">
        <v>221</v>
      </c>
      <c r="BM152" s="208" t="s">
        <v>241</v>
      </c>
    </row>
    <row r="153" s="2" customFormat="1" ht="21.75" customHeight="1">
      <c r="A153" s="38"/>
      <c r="B153" s="39"/>
      <c r="C153" s="197" t="s">
        <v>129</v>
      </c>
      <c r="D153" s="197" t="s">
        <v>106</v>
      </c>
      <c r="E153" s="198" t="s">
        <v>242</v>
      </c>
      <c r="F153" s="199" t="s">
        <v>243</v>
      </c>
      <c r="G153" s="200" t="s">
        <v>171</v>
      </c>
      <c r="H153" s="201">
        <v>1</v>
      </c>
      <c r="I153" s="202"/>
      <c r="J153" s="203">
        <f>ROUND(I153*H153,2)</f>
        <v>0</v>
      </c>
      <c r="K153" s="199" t="s">
        <v>18</v>
      </c>
      <c r="L153" s="44"/>
      <c r="M153" s="204" t="s">
        <v>18</v>
      </c>
      <c r="N153" s="205" t="s">
        <v>40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221</v>
      </c>
      <c r="AT153" s="208" t="s">
        <v>106</v>
      </c>
      <c r="AU153" s="208" t="s">
        <v>75</v>
      </c>
      <c r="AY153" s="17" t="s">
        <v>104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73</v>
      </c>
      <c r="BK153" s="209">
        <f>ROUND(I153*H153,2)</f>
        <v>0</v>
      </c>
      <c r="BL153" s="17" t="s">
        <v>221</v>
      </c>
      <c r="BM153" s="208" t="s">
        <v>244</v>
      </c>
    </row>
    <row r="154" s="2" customFormat="1">
      <c r="A154" s="38"/>
      <c r="B154" s="39"/>
      <c r="C154" s="40"/>
      <c r="D154" s="217" t="s">
        <v>177</v>
      </c>
      <c r="E154" s="40"/>
      <c r="F154" s="238" t="s">
        <v>245</v>
      </c>
      <c r="G154" s="40"/>
      <c r="H154" s="40"/>
      <c r="I154" s="212"/>
      <c r="J154" s="40"/>
      <c r="K154" s="40"/>
      <c r="L154" s="44"/>
      <c r="M154" s="213"/>
      <c r="N154" s="21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177</v>
      </c>
      <c r="AU154" s="17" t="s">
        <v>75</v>
      </c>
    </row>
    <row r="155" s="2" customFormat="1" ht="37.8" customHeight="1">
      <c r="A155" s="38"/>
      <c r="B155" s="39"/>
      <c r="C155" s="197" t="s">
        <v>246</v>
      </c>
      <c r="D155" s="197" t="s">
        <v>106</v>
      </c>
      <c r="E155" s="198" t="s">
        <v>247</v>
      </c>
      <c r="F155" s="199" t="s">
        <v>248</v>
      </c>
      <c r="G155" s="200" t="s">
        <v>171</v>
      </c>
      <c r="H155" s="201">
        <v>1</v>
      </c>
      <c r="I155" s="202"/>
      <c r="J155" s="203">
        <f>ROUND(I155*H155,2)</f>
        <v>0</v>
      </c>
      <c r="K155" s="199" t="s">
        <v>18</v>
      </c>
      <c r="L155" s="44"/>
      <c r="M155" s="204" t="s">
        <v>18</v>
      </c>
      <c r="N155" s="205" t="s">
        <v>40</v>
      </c>
      <c r="O155" s="84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221</v>
      </c>
      <c r="AT155" s="208" t="s">
        <v>106</v>
      </c>
      <c r="AU155" s="208" t="s">
        <v>75</v>
      </c>
      <c r="AY155" s="17" t="s">
        <v>104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7" t="s">
        <v>73</v>
      </c>
      <c r="BK155" s="209">
        <f>ROUND(I155*H155,2)</f>
        <v>0</v>
      </c>
      <c r="BL155" s="17" t="s">
        <v>221</v>
      </c>
      <c r="BM155" s="208" t="s">
        <v>249</v>
      </c>
    </row>
    <row r="156" s="2" customFormat="1">
      <c r="A156" s="38"/>
      <c r="B156" s="39"/>
      <c r="C156" s="40"/>
      <c r="D156" s="217" t="s">
        <v>177</v>
      </c>
      <c r="E156" s="40"/>
      <c r="F156" s="238" t="s">
        <v>250</v>
      </c>
      <c r="G156" s="40"/>
      <c r="H156" s="40"/>
      <c r="I156" s="212"/>
      <c r="J156" s="40"/>
      <c r="K156" s="40"/>
      <c r="L156" s="44"/>
      <c r="M156" s="239"/>
      <c r="N156" s="240"/>
      <c r="O156" s="241"/>
      <c r="P156" s="241"/>
      <c r="Q156" s="241"/>
      <c r="R156" s="241"/>
      <c r="S156" s="241"/>
      <c r="T156" s="24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177</v>
      </c>
      <c r="AU156" s="17" t="s">
        <v>75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/Uauhf/b2ZPz2p2w5FvjZ3zwiJRZcoGpbpMyherCM5q/yCP1kUxVPA8x9N4DW6gZMbxp6W6ZrEEcFQ4dF8nXmw==" hashValue="65/6ELA2hlxkKmAAylLbHkizNoa2OdFRuh0MnB1uqVaEcN4rBtwtwIVE6qw/N/uZcXKQVTl7026QAGv4z8uigA==" algorithmName="SHA-512" password="CC35"/>
  <autoFilter ref="C80:K156"/>
  <mergeCells count="6">
    <mergeCell ref="E7:H7"/>
    <mergeCell ref="E16:H16"/>
    <mergeCell ref="E25:H25"/>
    <mergeCell ref="E46:H46"/>
    <mergeCell ref="E73:H73"/>
    <mergeCell ref="L2:V2"/>
  </mergeCells>
  <hyperlinks>
    <hyperlink ref="F85" r:id="rId1" display="https://podminky.urs.cz/item/CS_URS_2023_02/122703602"/>
    <hyperlink ref="F90" r:id="rId2" display="https://podminky.urs.cz/item/CS_URS_2023_02/162751114"/>
    <hyperlink ref="F94" r:id="rId3" display="https://podminky.urs.cz/item/CS_URS_2023_02/167151101"/>
    <hyperlink ref="F98" r:id="rId4" display="https://podminky.urs.cz/item/CS_URS_2023_02/171201231"/>
    <hyperlink ref="F103" r:id="rId5" display="https://podminky.urs.cz/item/CS_URS_2023_02/938909331"/>
    <hyperlink ref="F107" r:id="rId6" display="https://podminky.urs.cz/item/CS_URS_2023_02/985131111"/>
    <hyperlink ref="F112" r:id="rId7" display="https://podminky.urs.cz/item/CS_URS_2023_02/985142211"/>
    <hyperlink ref="F117" r:id="rId8" display="https://podminky.urs.cz/item/CS_URS_2023_02/985232111"/>
    <hyperlink ref="F122" r:id="rId9" display="https://podminky.urs.cz/item/CS_URS_2023_02/985233111"/>
    <hyperlink ref="F133" r:id="rId10" display="https://podminky.urs.cz/item/CS_URS_2023_02/997002511"/>
    <hyperlink ref="F135" r:id="rId11" display="https://podminky.urs.cz/item/CS_URS_2023_02/997002519"/>
    <hyperlink ref="F138" r:id="rId12" display="https://podminky.urs.cz/item/CS_URS_2023_02/997002611"/>
    <hyperlink ref="F140" r:id="rId13" display="https://podminky.urs.cz/item/CS_URS_2023_02/997013655"/>
    <hyperlink ref="F143" r:id="rId14" display="https://podminky.urs.cz/item/CS_URS_2023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251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252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253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254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255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256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257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258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259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260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261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72</v>
      </c>
      <c r="F18" s="254" t="s">
        <v>262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263</v>
      </c>
      <c r="F19" s="254" t="s">
        <v>264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265</v>
      </c>
      <c r="F20" s="254" t="s">
        <v>266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267</v>
      </c>
      <c r="F21" s="254" t="s">
        <v>137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268</v>
      </c>
      <c r="F22" s="254" t="s">
        <v>269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270</v>
      </c>
      <c r="F23" s="254" t="s">
        <v>271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272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273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274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275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276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277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278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279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280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90</v>
      </c>
      <c r="F36" s="254"/>
      <c r="G36" s="254" t="s">
        <v>281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282</v>
      </c>
      <c r="F37" s="254"/>
      <c r="G37" s="254" t="s">
        <v>283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50</v>
      </c>
      <c r="F38" s="254"/>
      <c r="G38" s="254" t="s">
        <v>284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51</v>
      </c>
      <c r="F39" s="254"/>
      <c r="G39" s="254" t="s">
        <v>285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91</v>
      </c>
      <c r="F40" s="254"/>
      <c r="G40" s="254" t="s">
        <v>286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92</v>
      </c>
      <c r="F41" s="254"/>
      <c r="G41" s="254" t="s">
        <v>287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288</v>
      </c>
      <c r="F42" s="254"/>
      <c r="G42" s="254" t="s">
        <v>289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290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291</v>
      </c>
      <c r="F44" s="254"/>
      <c r="G44" s="254" t="s">
        <v>292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94</v>
      </c>
      <c r="F45" s="254"/>
      <c r="G45" s="254" t="s">
        <v>293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294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295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296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297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298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299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300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301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302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303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304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305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306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307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308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309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310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311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312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313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314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315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316</v>
      </c>
      <c r="D76" s="272"/>
      <c r="E76" s="272"/>
      <c r="F76" s="272" t="s">
        <v>317</v>
      </c>
      <c r="G76" s="273"/>
      <c r="H76" s="272" t="s">
        <v>51</v>
      </c>
      <c r="I76" s="272" t="s">
        <v>54</v>
      </c>
      <c r="J76" s="272" t="s">
        <v>318</v>
      </c>
      <c r="K76" s="271"/>
    </row>
    <row r="77" s="1" customFormat="1" ht="17.25" customHeight="1">
      <c r="B77" s="269"/>
      <c r="C77" s="274" t="s">
        <v>319</v>
      </c>
      <c r="D77" s="274"/>
      <c r="E77" s="274"/>
      <c r="F77" s="275" t="s">
        <v>320</v>
      </c>
      <c r="G77" s="276"/>
      <c r="H77" s="274"/>
      <c r="I77" s="274"/>
      <c r="J77" s="274" t="s">
        <v>321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50</v>
      </c>
      <c r="D79" s="279"/>
      <c r="E79" s="279"/>
      <c r="F79" s="280" t="s">
        <v>322</v>
      </c>
      <c r="G79" s="281"/>
      <c r="H79" s="257" t="s">
        <v>323</v>
      </c>
      <c r="I79" s="257" t="s">
        <v>324</v>
      </c>
      <c r="J79" s="257">
        <v>20</v>
      </c>
      <c r="K79" s="271"/>
    </row>
    <row r="80" s="1" customFormat="1" ht="15" customHeight="1">
      <c r="B80" s="269"/>
      <c r="C80" s="257" t="s">
        <v>325</v>
      </c>
      <c r="D80" s="257"/>
      <c r="E80" s="257"/>
      <c r="F80" s="280" t="s">
        <v>322</v>
      </c>
      <c r="G80" s="281"/>
      <c r="H80" s="257" t="s">
        <v>326</v>
      </c>
      <c r="I80" s="257" t="s">
        <v>324</v>
      </c>
      <c r="J80" s="257">
        <v>120</v>
      </c>
      <c r="K80" s="271"/>
    </row>
    <row r="81" s="1" customFormat="1" ht="15" customHeight="1">
      <c r="B81" s="282"/>
      <c r="C81" s="257" t="s">
        <v>327</v>
      </c>
      <c r="D81" s="257"/>
      <c r="E81" s="257"/>
      <c r="F81" s="280" t="s">
        <v>328</v>
      </c>
      <c r="G81" s="281"/>
      <c r="H81" s="257" t="s">
        <v>329</v>
      </c>
      <c r="I81" s="257" t="s">
        <v>324</v>
      </c>
      <c r="J81" s="257">
        <v>50</v>
      </c>
      <c r="K81" s="271"/>
    </row>
    <row r="82" s="1" customFormat="1" ht="15" customHeight="1">
      <c r="B82" s="282"/>
      <c r="C82" s="257" t="s">
        <v>330</v>
      </c>
      <c r="D82" s="257"/>
      <c r="E82" s="257"/>
      <c r="F82" s="280" t="s">
        <v>322</v>
      </c>
      <c r="G82" s="281"/>
      <c r="H82" s="257" t="s">
        <v>331</v>
      </c>
      <c r="I82" s="257" t="s">
        <v>332</v>
      </c>
      <c r="J82" s="257"/>
      <c r="K82" s="271"/>
    </row>
    <row r="83" s="1" customFormat="1" ht="15" customHeight="1">
      <c r="B83" s="282"/>
      <c r="C83" s="283" t="s">
        <v>333</v>
      </c>
      <c r="D83" s="283"/>
      <c r="E83" s="283"/>
      <c r="F83" s="284" t="s">
        <v>328</v>
      </c>
      <c r="G83" s="283"/>
      <c r="H83" s="283" t="s">
        <v>334</v>
      </c>
      <c r="I83" s="283" t="s">
        <v>324</v>
      </c>
      <c r="J83" s="283">
        <v>15</v>
      </c>
      <c r="K83" s="271"/>
    </row>
    <row r="84" s="1" customFormat="1" ht="15" customHeight="1">
      <c r="B84" s="282"/>
      <c r="C84" s="283" t="s">
        <v>335</v>
      </c>
      <c r="D84" s="283"/>
      <c r="E84" s="283"/>
      <c r="F84" s="284" t="s">
        <v>328</v>
      </c>
      <c r="G84" s="283"/>
      <c r="H84" s="283" t="s">
        <v>336</v>
      </c>
      <c r="I84" s="283" t="s">
        <v>324</v>
      </c>
      <c r="J84" s="283">
        <v>15</v>
      </c>
      <c r="K84" s="271"/>
    </row>
    <row r="85" s="1" customFormat="1" ht="15" customHeight="1">
      <c r="B85" s="282"/>
      <c r="C85" s="283" t="s">
        <v>337</v>
      </c>
      <c r="D85" s="283"/>
      <c r="E85" s="283"/>
      <c r="F85" s="284" t="s">
        <v>328</v>
      </c>
      <c r="G85" s="283"/>
      <c r="H85" s="283" t="s">
        <v>338</v>
      </c>
      <c r="I85" s="283" t="s">
        <v>324</v>
      </c>
      <c r="J85" s="283">
        <v>20</v>
      </c>
      <c r="K85" s="271"/>
    </row>
    <row r="86" s="1" customFormat="1" ht="15" customHeight="1">
      <c r="B86" s="282"/>
      <c r="C86" s="283" t="s">
        <v>339</v>
      </c>
      <c r="D86" s="283"/>
      <c r="E86" s="283"/>
      <c r="F86" s="284" t="s">
        <v>328</v>
      </c>
      <c r="G86" s="283"/>
      <c r="H86" s="283" t="s">
        <v>340</v>
      </c>
      <c r="I86" s="283" t="s">
        <v>324</v>
      </c>
      <c r="J86" s="283">
        <v>20</v>
      </c>
      <c r="K86" s="271"/>
    </row>
    <row r="87" s="1" customFormat="1" ht="15" customHeight="1">
      <c r="B87" s="282"/>
      <c r="C87" s="257" t="s">
        <v>341</v>
      </c>
      <c r="D87" s="257"/>
      <c r="E87" s="257"/>
      <c r="F87" s="280" t="s">
        <v>328</v>
      </c>
      <c r="G87" s="281"/>
      <c r="H87" s="257" t="s">
        <v>342</v>
      </c>
      <c r="I87" s="257" t="s">
        <v>324</v>
      </c>
      <c r="J87" s="257">
        <v>50</v>
      </c>
      <c r="K87" s="271"/>
    </row>
    <row r="88" s="1" customFormat="1" ht="15" customHeight="1">
      <c r="B88" s="282"/>
      <c r="C88" s="257" t="s">
        <v>343</v>
      </c>
      <c r="D88" s="257"/>
      <c r="E88" s="257"/>
      <c r="F88" s="280" t="s">
        <v>328</v>
      </c>
      <c r="G88" s="281"/>
      <c r="H88" s="257" t="s">
        <v>344</v>
      </c>
      <c r="I88" s="257" t="s">
        <v>324</v>
      </c>
      <c r="J88" s="257">
        <v>20</v>
      </c>
      <c r="K88" s="271"/>
    </row>
    <row r="89" s="1" customFormat="1" ht="15" customHeight="1">
      <c r="B89" s="282"/>
      <c r="C89" s="257" t="s">
        <v>345</v>
      </c>
      <c r="D89" s="257"/>
      <c r="E89" s="257"/>
      <c r="F89" s="280" t="s">
        <v>328</v>
      </c>
      <c r="G89" s="281"/>
      <c r="H89" s="257" t="s">
        <v>346</v>
      </c>
      <c r="I89" s="257" t="s">
        <v>324</v>
      </c>
      <c r="J89" s="257">
        <v>20</v>
      </c>
      <c r="K89" s="271"/>
    </row>
    <row r="90" s="1" customFormat="1" ht="15" customHeight="1">
      <c r="B90" s="282"/>
      <c r="C90" s="257" t="s">
        <v>347</v>
      </c>
      <c r="D90" s="257"/>
      <c r="E90" s="257"/>
      <c r="F90" s="280" t="s">
        <v>328</v>
      </c>
      <c r="G90" s="281"/>
      <c r="H90" s="257" t="s">
        <v>348</v>
      </c>
      <c r="I90" s="257" t="s">
        <v>324</v>
      </c>
      <c r="J90" s="257">
        <v>50</v>
      </c>
      <c r="K90" s="271"/>
    </row>
    <row r="91" s="1" customFormat="1" ht="15" customHeight="1">
      <c r="B91" s="282"/>
      <c r="C91" s="257" t="s">
        <v>349</v>
      </c>
      <c r="D91" s="257"/>
      <c r="E91" s="257"/>
      <c r="F91" s="280" t="s">
        <v>328</v>
      </c>
      <c r="G91" s="281"/>
      <c r="H91" s="257" t="s">
        <v>349</v>
      </c>
      <c r="I91" s="257" t="s">
        <v>324</v>
      </c>
      <c r="J91" s="257">
        <v>50</v>
      </c>
      <c r="K91" s="271"/>
    </row>
    <row r="92" s="1" customFormat="1" ht="15" customHeight="1">
      <c r="B92" s="282"/>
      <c r="C92" s="257" t="s">
        <v>350</v>
      </c>
      <c r="D92" s="257"/>
      <c r="E92" s="257"/>
      <c r="F92" s="280" t="s">
        <v>328</v>
      </c>
      <c r="G92" s="281"/>
      <c r="H92" s="257" t="s">
        <v>351</v>
      </c>
      <c r="I92" s="257" t="s">
        <v>324</v>
      </c>
      <c r="J92" s="257">
        <v>255</v>
      </c>
      <c r="K92" s="271"/>
    </row>
    <row r="93" s="1" customFormat="1" ht="15" customHeight="1">
      <c r="B93" s="282"/>
      <c r="C93" s="257" t="s">
        <v>352</v>
      </c>
      <c r="D93" s="257"/>
      <c r="E93" s="257"/>
      <c r="F93" s="280" t="s">
        <v>322</v>
      </c>
      <c r="G93" s="281"/>
      <c r="H93" s="257" t="s">
        <v>353</v>
      </c>
      <c r="I93" s="257" t="s">
        <v>354</v>
      </c>
      <c r="J93" s="257"/>
      <c r="K93" s="271"/>
    </row>
    <row r="94" s="1" customFormat="1" ht="15" customHeight="1">
      <c r="B94" s="282"/>
      <c r="C94" s="257" t="s">
        <v>355</v>
      </c>
      <c r="D94" s="257"/>
      <c r="E94" s="257"/>
      <c r="F94" s="280" t="s">
        <v>322</v>
      </c>
      <c r="G94" s="281"/>
      <c r="H94" s="257" t="s">
        <v>356</v>
      </c>
      <c r="I94" s="257" t="s">
        <v>357</v>
      </c>
      <c r="J94" s="257"/>
      <c r="K94" s="271"/>
    </row>
    <row r="95" s="1" customFormat="1" ht="15" customHeight="1">
      <c r="B95" s="282"/>
      <c r="C95" s="257" t="s">
        <v>358</v>
      </c>
      <c r="D95" s="257"/>
      <c r="E95" s="257"/>
      <c r="F95" s="280" t="s">
        <v>322</v>
      </c>
      <c r="G95" s="281"/>
      <c r="H95" s="257" t="s">
        <v>358</v>
      </c>
      <c r="I95" s="257" t="s">
        <v>357</v>
      </c>
      <c r="J95" s="257"/>
      <c r="K95" s="271"/>
    </row>
    <row r="96" s="1" customFormat="1" ht="15" customHeight="1">
      <c r="B96" s="282"/>
      <c r="C96" s="257" t="s">
        <v>35</v>
      </c>
      <c r="D96" s="257"/>
      <c r="E96" s="257"/>
      <c r="F96" s="280" t="s">
        <v>322</v>
      </c>
      <c r="G96" s="281"/>
      <c r="H96" s="257" t="s">
        <v>359</v>
      </c>
      <c r="I96" s="257" t="s">
        <v>357</v>
      </c>
      <c r="J96" s="257"/>
      <c r="K96" s="271"/>
    </row>
    <row r="97" s="1" customFormat="1" ht="15" customHeight="1">
      <c r="B97" s="282"/>
      <c r="C97" s="257" t="s">
        <v>45</v>
      </c>
      <c r="D97" s="257"/>
      <c r="E97" s="257"/>
      <c r="F97" s="280" t="s">
        <v>322</v>
      </c>
      <c r="G97" s="281"/>
      <c r="H97" s="257" t="s">
        <v>360</v>
      </c>
      <c r="I97" s="257" t="s">
        <v>357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361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316</v>
      </c>
      <c r="D103" s="272"/>
      <c r="E103" s="272"/>
      <c r="F103" s="272" t="s">
        <v>317</v>
      </c>
      <c r="G103" s="273"/>
      <c r="H103" s="272" t="s">
        <v>51</v>
      </c>
      <c r="I103" s="272" t="s">
        <v>54</v>
      </c>
      <c r="J103" s="272" t="s">
        <v>318</v>
      </c>
      <c r="K103" s="271"/>
    </row>
    <row r="104" s="1" customFormat="1" ht="17.25" customHeight="1">
      <c r="B104" s="269"/>
      <c r="C104" s="274" t="s">
        <v>319</v>
      </c>
      <c r="D104" s="274"/>
      <c r="E104" s="274"/>
      <c r="F104" s="275" t="s">
        <v>320</v>
      </c>
      <c r="G104" s="276"/>
      <c r="H104" s="274"/>
      <c r="I104" s="274"/>
      <c r="J104" s="274" t="s">
        <v>321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50</v>
      </c>
      <c r="D106" s="279"/>
      <c r="E106" s="279"/>
      <c r="F106" s="280" t="s">
        <v>322</v>
      </c>
      <c r="G106" s="257"/>
      <c r="H106" s="257" t="s">
        <v>362</v>
      </c>
      <c r="I106" s="257" t="s">
        <v>324</v>
      </c>
      <c r="J106" s="257">
        <v>20</v>
      </c>
      <c r="K106" s="271"/>
    </row>
    <row r="107" s="1" customFormat="1" ht="15" customHeight="1">
      <c r="B107" s="269"/>
      <c r="C107" s="257" t="s">
        <v>325</v>
      </c>
      <c r="D107" s="257"/>
      <c r="E107" s="257"/>
      <c r="F107" s="280" t="s">
        <v>322</v>
      </c>
      <c r="G107" s="257"/>
      <c r="H107" s="257" t="s">
        <v>362</v>
      </c>
      <c r="I107" s="257" t="s">
        <v>324</v>
      </c>
      <c r="J107" s="257">
        <v>120</v>
      </c>
      <c r="K107" s="271"/>
    </row>
    <row r="108" s="1" customFormat="1" ht="15" customHeight="1">
      <c r="B108" s="282"/>
      <c r="C108" s="257" t="s">
        <v>327</v>
      </c>
      <c r="D108" s="257"/>
      <c r="E108" s="257"/>
      <c r="F108" s="280" t="s">
        <v>328</v>
      </c>
      <c r="G108" s="257"/>
      <c r="H108" s="257" t="s">
        <v>362</v>
      </c>
      <c r="I108" s="257" t="s">
        <v>324</v>
      </c>
      <c r="J108" s="257">
        <v>50</v>
      </c>
      <c r="K108" s="271"/>
    </row>
    <row r="109" s="1" customFormat="1" ht="15" customHeight="1">
      <c r="B109" s="282"/>
      <c r="C109" s="257" t="s">
        <v>330</v>
      </c>
      <c r="D109" s="257"/>
      <c r="E109" s="257"/>
      <c r="F109" s="280" t="s">
        <v>322</v>
      </c>
      <c r="G109" s="257"/>
      <c r="H109" s="257" t="s">
        <v>362</v>
      </c>
      <c r="I109" s="257" t="s">
        <v>332</v>
      </c>
      <c r="J109" s="257"/>
      <c r="K109" s="271"/>
    </row>
    <row r="110" s="1" customFormat="1" ht="15" customHeight="1">
      <c r="B110" s="282"/>
      <c r="C110" s="257" t="s">
        <v>341</v>
      </c>
      <c r="D110" s="257"/>
      <c r="E110" s="257"/>
      <c r="F110" s="280" t="s">
        <v>328</v>
      </c>
      <c r="G110" s="257"/>
      <c r="H110" s="257" t="s">
        <v>362</v>
      </c>
      <c r="I110" s="257" t="s">
        <v>324</v>
      </c>
      <c r="J110" s="257">
        <v>50</v>
      </c>
      <c r="K110" s="271"/>
    </row>
    <row r="111" s="1" customFormat="1" ht="15" customHeight="1">
      <c r="B111" s="282"/>
      <c r="C111" s="257" t="s">
        <v>349</v>
      </c>
      <c r="D111" s="257"/>
      <c r="E111" s="257"/>
      <c r="F111" s="280" t="s">
        <v>328</v>
      </c>
      <c r="G111" s="257"/>
      <c r="H111" s="257" t="s">
        <v>362</v>
      </c>
      <c r="I111" s="257" t="s">
        <v>324</v>
      </c>
      <c r="J111" s="257">
        <v>50</v>
      </c>
      <c r="K111" s="271"/>
    </row>
    <row r="112" s="1" customFormat="1" ht="15" customHeight="1">
      <c r="B112" s="282"/>
      <c r="C112" s="257" t="s">
        <v>347</v>
      </c>
      <c r="D112" s="257"/>
      <c r="E112" s="257"/>
      <c r="F112" s="280" t="s">
        <v>328</v>
      </c>
      <c r="G112" s="257"/>
      <c r="H112" s="257" t="s">
        <v>362</v>
      </c>
      <c r="I112" s="257" t="s">
        <v>324</v>
      </c>
      <c r="J112" s="257">
        <v>50</v>
      </c>
      <c r="K112" s="271"/>
    </row>
    <row r="113" s="1" customFormat="1" ht="15" customHeight="1">
      <c r="B113" s="282"/>
      <c r="C113" s="257" t="s">
        <v>50</v>
      </c>
      <c r="D113" s="257"/>
      <c r="E113" s="257"/>
      <c r="F113" s="280" t="s">
        <v>322</v>
      </c>
      <c r="G113" s="257"/>
      <c r="H113" s="257" t="s">
        <v>363</v>
      </c>
      <c r="I113" s="257" t="s">
        <v>324</v>
      </c>
      <c r="J113" s="257">
        <v>20</v>
      </c>
      <c r="K113" s="271"/>
    </row>
    <row r="114" s="1" customFormat="1" ht="15" customHeight="1">
      <c r="B114" s="282"/>
      <c r="C114" s="257" t="s">
        <v>364</v>
      </c>
      <c r="D114" s="257"/>
      <c r="E114" s="257"/>
      <c r="F114" s="280" t="s">
        <v>322</v>
      </c>
      <c r="G114" s="257"/>
      <c r="H114" s="257" t="s">
        <v>365</v>
      </c>
      <c r="I114" s="257" t="s">
        <v>324</v>
      </c>
      <c r="J114" s="257">
        <v>120</v>
      </c>
      <c r="K114" s="271"/>
    </row>
    <row r="115" s="1" customFormat="1" ht="15" customHeight="1">
      <c r="B115" s="282"/>
      <c r="C115" s="257" t="s">
        <v>35</v>
      </c>
      <c r="D115" s="257"/>
      <c r="E115" s="257"/>
      <c r="F115" s="280" t="s">
        <v>322</v>
      </c>
      <c r="G115" s="257"/>
      <c r="H115" s="257" t="s">
        <v>366</v>
      </c>
      <c r="I115" s="257" t="s">
        <v>357</v>
      </c>
      <c r="J115" s="257"/>
      <c r="K115" s="271"/>
    </row>
    <row r="116" s="1" customFormat="1" ht="15" customHeight="1">
      <c r="B116" s="282"/>
      <c r="C116" s="257" t="s">
        <v>45</v>
      </c>
      <c r="D116" s="257"/>
      <c r="E116" s="257"/>
      <c r="F116" s="280" t="s">
        <v>322</v>
      </c>
      <c r="G116" s="257"/>
      <c r="H116" s="257" t="s">
        <v>367</v>
      </c>
      <c r="I116" s="257" t="s">
        <v>357</v>
      </c>
      <c r="J116" s="257"/>
      <c r="K116" s="271"/>
    </row>
    <row r="117" s="1" customFormat="1" ht="15" customHeight="1">
      <c r="B117" s="282"/>
      <c r="C117" s="257" t="s">
        <v>54</v>
      </c>
      <c r="D117" s="257"/>
      <c r="E117" s="257"/>
      <c r="F117" s="280" t="s">
        <v>322</v>
      </c>
      <c r="G117" s="257"/>
      <c r="H117" s="257" t="s">
        <v>368</v>
      </c>
      <c r="I117" s="257" t="s">
        <v>369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370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316</v>
      </c>
      <c r="D123" s="272"/>
      <c r="E123" s="272"/>
      <c r="F123" s="272" t="s">
        <v>317</v>
      </c>
      <c r="G123" s="273"/>
      <c r="H123" s="272" t="s">
        <v>51</v>
      </c>
      <c r="I123" s="272" t="s">
        <v>54</v>
      </c>
      <c r="J123" s="272" t="s">
        <v>318</v>
      </c>
      <c r="K123" s="301"/>
    </row>
    <row r="124" s="1" customFormat="1" ht="17.25" customHeight="1">
      <c r="B124" s="300"/>
      <c r="C124" s="274" t="s">
        <v>319</v>
      </c>
      <c r="D124" s="274"/>
      <c r="E124" s="274"/>
      <c r="F124" s="275" t="s">
        <v>320</v>
      </c>
      <c r="G124" s="276"/>
      <c r="H124" s="274"/>
      <c r="I124" s="274"/>
      <c r="J124" s="274" t="s">
        <v>321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325</v>
      </c>
      <c r="D126" s="279"/>
      <c r="E126" s="279"/>
      <c r="F126" s="280" t="s">
        <v>322</v>
      </c>
      <c r="G126" s="257"/>
      <c r="H126" s="257" t="s">
        <v>362</v>
      </c>
      <c r="I126" s="257" t="s">
        <v>324</v>
      </c>
      <c r="J126" s="257">
        <v>120</v>
      </c>
      <c r="K126" s="305"/>
    </row>
    <row r="127" s="1" customFormat="1" ht="15" customHeight="1">
      <c r="B127" s="302"/>
      <c r="C127" s="257" t="s">
        <v>371</v>
      </c>
      <c r="D127" s="257"/>
      <c r="E127" s="257"/>
      <c r="F127" s="280" t="s">
        <v>322</v>
      </c>
      <c r="G127" s="257"/>
      <c r="H127" s="257" t="s">
        <v>372</v>
      </c>
      <c r="I127" s="257" t="s">
        <v>324</v>
      </c>
      <c r="J127" s="257" t="s">
        <v>373</v>
      </c>
      <c r="K127" s="305"/>
    </row>
    <row r="128" s="1" customFormat="1" ht="15" customHeight="1">
      <c r="B128" s="302"/>
      <c r="C128" s="257" t="s">
        <v>270</v>
      </c>
      <c r="D128" s="257"/>
      <c r="E128" s="257"/>
      <c r="F128" s="280" t="s">
        <v>322</v>
      </c>
      <c r="G128" s="257"/>
      <c r="H128" s="257" t="s">
        <v>374</v>
      </c>
      <c r="I128" s="257" t="s">
        <v>324</v>
      </c>
      <c r="J128" s="257" t="s">
        <v>373</v>
      </c>
      <c r="K128" s="305"/>
    </row>
    <row r="129" s="1" customFormat="1" ht="15" customHeight="1">
      <c r="B129" s="302"/>
      <c r="C129" s="257" t="s">
        <v>333</v>
      </c>
      <c r="D129" s="257"/>
      <c r="E129" s="257"/>
      <c r="F129" s="280" t="s">
        <v>328</v>
      </c>
      <c r="G129" s="257"/>
      <c r="H129" s="257" t="s">
        <v>334</v>
      </c>
      <c r="I129" s="257" t="s">
        <v>324</v>
      </c>
      <c r="J129" s="257">
        <v>15</v>
      </c>
      <c r="K129" s="305"/>
    </row>
    <row r="130" s="1" customFormat="1" ht="15" customHeight="1">
      <c r="B130" s="302"/>
      <c r="C130" s="283" t="s">
        <v>335</v>
      </c>
      <c r="D130" s="283"/>
      <c r="E130" s="283"/>
      <c r="F130" s="284" t="s">
        <v>328</v>
      </c>
      <c r="G130" s="283"/>
      <c r="H130" s="283" t="s">
        <v>336</v>
      </c>
      <c r="I130" s="283" t="s">
        <v>324</v>
      </c>
      <c r="J130" s="283">
        <v>15</v>
      </c>
      <c r="K130" s="305"/>
    </row>
    <row r="131" s="1" customFormat="1" ht="15" customHeight="1">
      <c r="B131" s="302"/>
      <c r="C131" s="283" t="s">
        <v>337</v>
      </c>
      <c r="D131" s="283"/>
      <c r="E131" s="283"/>
      <c r="F131" s="284" t="s">
        <v>328</v>
      </c>
      <c r="G131" s="283"/>
      <c r="H131" s="283" t="s">
        <v>338</v>
      </c>
      <c r="I131" s="283" t="s">
        <v>324</v>
      </c>
      <c r="J131" s="283">
        <v>20</v>
      </c>
      <c r="K131" s="305"/>
    </row>
    <row r="132" s="1" customFormat="1" ht="15" customHeight="1">
      <c r="B132" s="302"/>
      <c r="C132" s="283" t="s">
        <v>339</v>
      </c>
      <c r="D132" s="283"/>
      <c r="E132" s="283"/>
      <c r="F132" s="284" t="s">
        <v>328</v>
      </c>
      <c r="G132" s="283"/>
      <c r="H132" s="283" t="s">
        <v>340</v>
      </c>
      <c r="I132" s="283" t="s">
        <v>324</v>
      </c>
      <c r="J132" s="283">
        <v>20</v>
      </c>
      <c r="K132" s="305"/>
    </row>
    <row r="133" s="1" customFormat="1" ht="15" customHeight="1">
      <c r="B133" s="302"/>
      <c r="C133" s="257" t="s">
        <v>327</v>
      </c>
      <c r="D133" s="257"/>
      <c r="E133" s="257"/>
      <c r="F133" s="280" t="s">
        <v>328</v>
      </c>
      <c r="G133" s="257"/>
      <c r="H133" s="257" t="s">
        <v>362</v>
      </c>
      <c r="I133" s="257" t="s">
        <v>324</v>
      </c>
      <c r="J133" s="257">
        <v>50</v>
      </c>
      <c r="K133" s="305"/>
    </row>
    <row r="134" s="1" customFormat="1" ht="15" customHeight="1">
      <c r="B134" s="302"/>
      <c r="C134" s="257" t="s">
        <v>341</v>
      </c>
      <c r="D134" s="257"/>
      <c r="E134" s="257"/>
      <c r="F134" s="280" t="s">
        <v>328</v>
      </c>
      <c r="G134" s="257"/>
      <c r="H134" s="257" t="s">
        <v>362</v>
      </c>
      <c r="I134" s="257" t="s">
        <v>324</v>
      </c>
      <c r="J134" s="257">
        <v>50</v>
      </c>
      <c r="K134" s="305"/>
    </row>
    <row r="135" s="1" customFormat="1" ht="15" customHeight="1">
      <c r="B135" s="302"/>
      <c r="C135" s="257" t="s">
        <v>347</v>
      </c>
      <c r="D135" s="257"/>
      <c r="E135" s="257"/>
      <c r="F135" s="280" t="s">
        <v>328</v>
      </c>
      <c r="G135" s="257"/>
      <c r="H135" s="257" t="s">
        <v>362</v>
      </c>
      <c r="I135" s="257" t="s">
        <v>324</v>
      </c>
      <c r="J135" s="257">
        <v>50</v>
      </c>
      <c r="K135" s="305"/>
    </row>
    <row r="136" s="1" customFormat="1" ht="15" customHeight="1">
      <c r="B136" s="302"/>
      <c r="C136" s="257" t="s">
        <v>349</v>
      </c>
      <c r="D136" s="257"/>
      <c r="E136" s="257"/>
      <c r="F136" s="280" t="s">
        <v>328</v>
      </c>
      <c r="G136" s="257"/>
      <c r="H136" s="257" t="s">
        <v>362</v>
      </c>
      <c r="I136" s="257" t="s">
        <v>324</v>
      </c>
      <c r="J136" s="257">
        <v>50</v>
      </c>
      <c r="K136" s="305"/>
    </row>
    <row r="137" s="1" customFormat="1" ht="15" customHeight="1">
      <c r="B137" s="302"/>
      <c r="C137" s="257" t="s">
        <v>350</v>
      </c>
      <c r="D137" s="257"/>
      <c r="E137" s="257"/>
      <c r="F137" s="280" t="s">
        <v>328</v>
      </c>
      <c r="G137" s="257"/>
      <c r="H137" s="257" t="s">
        <v>375</v>
      </c>
      <c r="I137" s="257" t="s">
        <v>324</v>
      </c>
      <c r="J137" s="257">
        <v>255</v>
      </c>
      <c r="K137" s="305"/>
    </row>
    <row r="138" s="1" customFormat="1" ht="15" customHeight="1">
      <c r="B138" s="302"/>
      <c r="C138" s="257" t="s">
        <v>352</v>
      </c>
      <c r="D138" s="257"/>
      <c r="E138" s="257"/>
      <c r="F138" s="280" t="s">
        <v>322</v>
      </c>
      <c r="G138" s="257"/>
      <c r="H138" s="257" t="s">
        <v>376</v>
      </c>
      <c r="I138" s="257" t="s">
        <v>354</v>
      </c>
      <c r="J138" s="257"/>
      <c r="K138" s="305"/>
    </row>
    <row r="139" s="1" customFormat="1" ht="15" customHeight="1">
      <c r="B139" s="302"/>
      <c r="C139" s="257" t="s">
        <v>355</v>
      </c>
      <c r="D139" s="257"/>
      <c r="E139" s="257"/>
      <c r="F139" s="280" t="s">
        <v>322</v>
      </c>
      <c r="G139" s="257"/>
      <c r="H139" s="257" t="s">
        <v>377</v>
      </c>
      <c r="I139" s="257" t="s">
        <v>357</v>
      </c>
      <c r="J139" s="257"/>
      <c r="K139" s="305"/>
    </row>
    <row r="140" s="1" customFormat="1" ht="15" customHeight="1">
      <c r="B140" s="302"/>
      <c r="C140" s="257" t="s">
        <v>358</v>
      </c>
      <c r="D140" s="257"/>
      <c r="E140" s="257"/>
      <c r="F140" s="280" t="s">
        <v>322</v>
      </c>
      <c r="G140" s="257"/>
      <c r="H140" s="257" t="s">
        <v>358</v>
      </c>
      <c r="I140" s="257" t="s">
        <v>357</v>
      </c>
      <c r="J140" s="257"/>
      <c r="K140" s="305"/>
    </row>
    <row r="141" s="1" customFormat="1" ht="15" customHeight="1">
      <c r="B141" s="302"/>
      <c r="C141" s="257" t="s">
        <v>35</v>
      </c>
      <c r="D141" s="257"/>
      <c r="E141" s="257"/>
      <c r="F141" s="280" t="s">
        <v>322</v>
      </c>
      <c r="G141" s="257"/>
      <c r="H141" s="257" t="s">
        <v>378</v>
      </c>
      <c r="I141" s="257" t="s">
        <v>357</v>
      </c>
      <c r="J141" s="257"/>
      <c r="K141" s="305"/>
    </row>
    <row r="142" s="1" customFormat="1" ht="15" customHeight="1">
      <c r="B142" s="302"/>
      <c r="C142" s="257" t="s">
        <v>379</v>
      </c>
      <c r="D142" s="257"/>
      <c r="E142" s="257"/>
      <c r="F142" s="280" t="s">
        <v>322</v>
      </c>
      <c r="G142" s="257"/>
      <c r="H142" s="257" t="s">
        <v>380</v>
      </c>
      <c r="I142" s="257" t="s">
        <v>357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381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316</v>
      </c>
      <c r="D148" s="272"/>
      <c r="E148" s="272"/>
      <c r="F148" s="272" t="s">
        <v>317</v>
      </c>
      <c r="G148" s="273"/>
      <c r="H148" s="272" t="s">
        <v>51</v>
      </c>
      <c r="I148" s="272" t="s">
        <v>54</v>
      </c>
      <c r="J148" s="272" t="s">
        <v>318</v>
      </c>
      <c r="K148" s="271"/>
    </row>
    <row r="149" s="1" customFormat="1" ht="17.25" customHeight="1">
      <c r="B149" s="269"/>
      <c r="C149" s="274" t="s">
        <v>319</v>
      </c>
      <c r="D149" s="274"/>
      <c r="E149" s="274"/>
      <c r="F149" s="275" t="s">
        <v>320</v>
      </c>
      <c r="G149" s="276"/>
      <c r="H149" s="274"/>
      <c r="I149" s="274"/>
      <c r="J149" s="274" t="s">
        <v>321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325</v>
      </c>
      <c r="D151" s="257"/>
      <c r="E151" s="257"/>
      <c r="F151" s="310" t="s">
        <v>322</v>
      </c>
      <c r="G151" s="257"/>
      <c r="H151" s="309" t="s">
        <v>362</v>
      </c>
      <c r="I151" s="309" t="s">
        <v>324</v>
      </c>
      <c r="J151" s="309">
        <v>120</v>
      </c>
      <c r="K151" s="305"/>
    </row>
    <row r="152" s="1" customFormat="1" ht="15" customHeight="1">
      <c r="B152" s="282"/>
      <c r="C152" s="309" t="s">
        <v>371</v>
      </c>
      <c r="D152" s="257"/>
      <c r="E152" s="257"/>
      <c r="F152" s="310" t="s">
        <v>322</v>
      </c>
      <c r="G152" s="257"/>
      <c r="H152" s="309" t="s">
        <v>382</v>
      </c>
      <c r="I152" s="309" t="s">
        <v>324</v>
      </c>
      <c r="J152" s="309" t="s">
        <v>373</v>
      </c>
      <c r="K152" s="305"/>
    </row>
    <row r="153" s="1" customFormat="1" ht="15" customHeight="1">
      <c r="B153" s="282"/>
      <c r="C153" s="309" t="s">
        <v>270</v>
      </c>
      <c r="D153" s="257"/>
      <c r="E153" s="257"/>
      <c r="F153" s="310" t="s">
        <v>322</v>
      </c>
      <c r="G153" s="257"/>
      <c r="H153" s="309" t="s">
        <v>383</v>
      </c>
      <c r="I153" s="309" t="s">
        <v>324</v>
      </c>
      <c r="J153" s="309" t="s">
        <v>373</v>
      </c>
      <c r="K153" s="305"/>
    </row>
    <row r="154" s="1" customFormat="1" ht="15" customHeight="1">
      <c r="B154" s="282"/>
      <c r="C154" s="309" t="s">
        <v>327</v>
      </c>
      <c r="D154" s="257"/>
      <c r="E154" s="257"/>
      <c r="F154" s="310" t="s">
        <v>328</v>
      </c>
      <c r="G154" s="257"/>
      <c r="H154" s="309" t="s">
        <v>362</v>
      </c>
      <c r="I154" s="309" t="s">
        <v>324</v>
      </c>
      <c r="J154" s="309">
        <v>50</v>
      </c>
      <c r="K154" s="305"/>
    </row>
    <row r="155" s="1" customFormat="1" ht="15" customHeight="1">
      <c r="B155" s="282"/>
      <c r="C155" s="309" t="s">
        <v>330</v>
      </c>
      <c r="D155" s="257"/>
      <c r="E155" s="257"/>
      <c r="F155" s="310" t="s">
        <v>322</v>
      </c>
      <c r="G155" s="257"/>
      <c r="H155" s="309" t="s">
        <v>362</v>
      </c>
      <c r="I155" s="309" t="s">
        <v>332</v>
      </c>
      <c r="J155" s="309"/>
      <c r="K155" s="305"/>
    </row>
    <row r="156" s="1" customFormat="1" ht="15" customHeight="1">
      <c r="B156" s="282"/>
      <c r="C156" s="309" t="s">
        <v>341</v>
      </c>
      <c r="D156" s="257"/>
      <c r="E156" s="257"/>
      <c r="F156" s="310" t="s">
        <v>328</v>
      </c>
      <c r="G156" s="257"/>
      <c r="H156" s="309" t="s">
        <v>362</v>
      </c>
      <c r="I156" s="309" t="s">
        <v>324</v>
      </c>
      <c r="J156" s="309">
        <v>50</v>
      </c>
      <c r="K156" s="305"/>
    </row>
    <row r="157" s="1" customFormat="1" ht="15" customHeight="1">
      <c r="B157" s="282"/>
      <c r="C157" s="309" t="s">
        <v>349</v>
      </c>
      <c r="D157" s="257"/>
      <c r="E157" s="257"/>
      <c r="F157" s="310" t="s">
        <v>328</v>
      </c>
      <c r="G157" s="257"/>
      <c r="H157" s="309" t="s">
        <v>362</v>
      </c>
      <c r="I157" s="309" t="s">
        <v>324</v>
      </c>
      <c r="J157" s="309">
        <v>50</v>
      </c>
      <c r="K157" s="305"/>
    </row>
    <row r="158" s="1" customFormat="1" ht="15" customHeight="1">
      <c r="B158" s="282"/>
      <c r="C158" s="309" t="s">
        <v>347</v>
      </c>
      <c r="D158" s="257"/>
      <c r="E158" s="257"/>
      <c r="F158" s="310" t="s">
        <v>328</v>
      </c>
      <c r="G158" s="257"/>
      <c r="H158" s="309" t="s">
        <v>362</v>
      </c>
      <c r="I158" s="309" t="s">
        <v>324</v>
      </c>
      <c r="J158" s="309">
        <v>50</v>
      </c>
      <c r="K158" s="305"/>
    </row>
    <row r="159" s="1" customFormat="1" ht="15" customHeight="1">
      <c r="B159" s="282"/>
      <c r="C159" s="309" t="s">
        <v>78</v>
      </c>
      <c r="D159" s="257"/>
      <c r="E159" s="257"/>
      <c r="F159" s="310" t="s">
        <v>322</v>
      </c>
      <c r="G159" s="257"/>
      <c r="H159" s="309" t="s">
        <v>384</v>
      </c>
      <c r="I159" s="309" t="s">
        <v>324</v>
      </c>
      <c r="J159" s="309" t="s">
        <v>385</v>
      </c>
      <c r="K159" s="305"/>
    </row>
    <row r="160" s="1" customFormat="1" ht="15" customHeight="1">
      <c r="B160" s="282"/>
      <c r="C160" s="309" t="s">
        <v>386</v>
      </c>
      <c r="D160" s="257"/>
      <c r="E160" s="257"/>
      <c r="F160" s="310" t="s">
        <v>322</v>
      </c>
      <c r="G160" s="257"/>
      <c r="H160" s="309" t="s">
        <v>387</v>
      </c>
      <c r="I160" s="309" t="s">
        <v>357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388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316</v>
      </c>
      <c r="D166" s="272"/>
      <c r="E166" s="272"/>
      <c r="F166" s="272" t="s">
        <v>317</v>
      </c>
      <c r="G166" s="314"/>
      <c r="H166" s="315" t="s">
        <v>51</v>
      </c>
      <c r="I166" s="315" t="s">
        <v>54</v>
      </c>
      <c r="J166" s="272" t="s">
        <v>318</v>
      </c>
      <c r="K166" s="249"/>
    </row>
    <row r="167" s="1" customFormat="1" ht="17.25" customHeight="1">
      <c r="B167" s="250"/>
      <c r="C167" s="274" t="s">
        <v>319</v>
      </c>
      <c r="D167" s="274"/>
      <c r="E167" s="274"/>
      <c r="F167" s="275" t="s">
        <v>320</v>
      </c>
      <c r="G167" s="316"/>
      <c r="H167" s="317"/>
      <c r="I167" s="317"/>
      <c r="J167" s="274" t="s">
        <v>321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325</v>
      </c>
      <c r="D169" s="257"/>
      <c r="E169" s="257"/>
      <c r="F169" s="280" t="s">
        <v>322</v>
      </c>
      <c r="G169" s="257"/>
      <c r="H169" s="257" t="s">
        <v>362</v>
      </c>
      <c r="I169" s="257" t="s">
        <v>324</v>
      </c>
      <c r="J169" s="257">
        <v>120</v>
      </c>
      <c r="K169" s="305"/>
    </row>
    <row r="170" s="1" customFormat="1" ht="15" customHeight="1">
      <c r="B170" s="282"/>
      <c r="C170" s="257" t="s">
        <v>371</v>
      </c>
      <c r="D170" s="257"/>
      <c r="E170" s="257"/>
      <c r="F170" s="280" t="s">
        <v>322</v>
      </c>
      <c r="G170" s="257"/>
      <c r="H170" s="257" t="s">
        <v>372</v>
      </c>
      <c r="I170" s="257" t="s">
        <v>324</v>
      </c>
      <c r="J170" s="257" t="s">
        <v>373</v>
      </c>
      <c r="K170" s="305"/>
    </row>
    <row r="171" s="1" customFormat="1" ht="15" customHeight="1">
      <c r="B171" s="282"/>
      <c r="C171" s="257" t="s">
        <v>270</v>
      </c>
      <c r="D171" s="257"/>
      <c r="E171" s="257"/>
      <c r="F171" s="280" t="s">
        <v>322</v>
      </c>
      <c r="G171" s="257"/>
      <c r="H171" s="257" t="s">
        <v>389</v>
      </c>
      <c r="I171" s="257" t="s">
        <v>324</v>
      </c>
      <c r="J171" s="257" t="s">
        <v>373</v>
      </c>
      <c r="K171" s="305"/>
    </row>
    <row r="172" s="1" customFormat="1" ht="15" customHeight="1">
      <c r="B172" s="282"/>
      <c r="C172" s="257" t="s">
        <v>327</v>
      </c>
      <c r="D172" s="257"/>
      <c r="E172" s="257"/>
      <c r="F172" s="280" t="s">
        <v>328</v>
      </c>
      <c r="G172" s="257"/>
      <c r="H172" s="257" t="s">
        <v>389</v>
      </c>
      <c r="I172" s="257" t="s">
        <v>324</v>
      </c>
      <c r="J172" s="257">
        <v>50</v>
      </c>
      <c r="K172" s="305"/>
    </row>
    <row r="173" s="1" customFormat="1" ht="15" customHeight="1">
      <c r="B173" s="282"/>
      <c r="C173" s="257" t="s">
        <v>330</v>
      </c>
      <c r="D173" s="257"/>
      <c r="E173" s="257"/>
      <c r="F173" s="280" t="s">
        <v>322</v>
      </c>
      <c r="G173" s="257"/>
      <c r="H173" s="257" t="s">
        <v>389</v>
      </c>
      <c r="I173" s="257" t="s">
        <v>332</v>
      </c>
      <c r="J173" s="257"/>
      <c r="K173" s="305"/>
    </row>
    <row r="174" s="1" customFormat="1" ht="15" customHeight="1">
      <c r="B174" s="282"/>
      <c r="C174" s="257" t="s">
        <v>341</v>
      </c>
      <c r="D174" s="257"/>
      <c r="E174" s="257"/>
      <c r="F174" s="280" t="s">
        <v>328</v>
      </c>
      <c r="G174" s="257"/>
      <c r="H174" s="257" t="s">
        <v>389</v>
      </c>
      <c r="I174" s="257" t="s">
        <v>324</v>
      </c>
      <c r="J174" s="257">
        <v>50</v>
      </c>
      <c r="K174" s="305"/>
    </row>
    <row r="175" s="1" customFormat="1" ht="15" customHeight="1">
      <c r="B175" s="282"/>
      <c r="C175" s="257" t="s">
        <v>349</v>
      </c>
      <c r="D175" s="257"/>
      <c r="E175" s="257"/>
      <c r="F175" s="280" t="s">
        <v>328</v>
      </c>
      <c r="G175" s="257"/>
      <c r="H175" s="257" t="s">
        <v>389</v>
      </c>
      <c r="I175" s="257" t="s">
        <v>324</v>
      </c>
      <c r="J175" s="257">
        <v>50</v>
      </c>
      <c r="K175" s="305"/>
    </row>
    <row r="176" s="1" customFormat="1" ht="15" customHeight="1">
      <c r="B176" s="282"/>
      <c r="C176" s="257" t="s">
        <v>347</v>
      </c>
      <c r="D176" s="257"/>
      <c r="E176" s="257"/>
      <c r="F176" s="280" t="s">
        <v>328</v>
      </c>
      <c r="G176" s="257"/>
      <c r="H176" s="257" t="s">
        <v>389</v>
      </c>
      <c r="I176" s="257" t="s">
        <v>324</v>
      </c>
      <c r="J176" s="257">
        <v>50</v>
      </c>
      <c r="K176" s="305"/>
    </row>
    <row r="177" s="1" customFormat="1" ht="15" customHeight="1">
      <c r="B177" s="282"/>
      <c r="C177" s="257" t="s">
        <v>90</v>
      </c>
      <c r="D177" s="257"/>
      <c r="E177" s="257"/>
      <c r="F177" s="280" t="s">
        <v>322</v>
      </c>
      <c r="G177" s="257"/>
      <c r="H177" s="257" t="s">
        <v>390</v>
      </c>
      <c r="I177" s="257" t="s">
        <v>391</v>
      </c>
      <c r="J177" s="257"/>
      <c r="K177" s="305"/>
    </row>
    <row r="178" s="1" customFormat="1" ht="15" customHeight="1">
      <c r="B178" s="282"/>
      <c r="C178" s="257" t="s">
        <v>54</v>
      </c>
      <c r="D178" s="257"/>
      <c r="E178" s="257"/>
      <c r="F178" s="280" t="s">
        <v>322</v>
      </c>
      <c r="G178" s="257"/>
      <c r="H178" s="257" t="s">
        <v>392</v>
      </c>
      <c r="I178" s="257" t="s">
        <v>393</v>
      </c>
      <c r="J178" s="257">
        <v>1</v>
      </c>
      <c r="K178" s="305"/>
    </row>
    <row r="179" s="1" customFormat="1" ht="15" customHeight="1">
      <c r="B179" s="282"/>
      <c r="C179" s="257" t="s">
        <v>50</v>
      </c>
      <c r="D179" s="257"/>
      <c r="E179" s="257"/>
      <c r="F179" s="280" t="s">
        <v>322</v>
      </c>
      <c r="G179" s="257"/>
      <c r="H179" s="257" t="s">
        <v>394</v>
      </c>
      <c r="I179" s="257" t="s">
        <v>324</v>
      </c>
      <c r="J179" s="257">
        <v>20</v>
      </c>
      <c r="K179" s="305"/>
    </row>
    <row r="180" s="1" customFormat="1" ht="15" customHeight="1">
      <c r="B180" s="282"/>
      <c r="C180" s="257" t="s">
        <v>51</v>
      </c>
      <c r="D180" s="257"/>
      <c r="E180" s="257"/>
      <c r="F180" s="280" t="s">
        <v>322</v>
      </c>
      <c r="G180" s="257"/>
      <c r="H180" s="257" t="s">
        <v>395</v>
      </c>
      <c r="I180" s="257" t="s">
        <v>324</v>
      </c>
      <c r="J180" s="257">
        <v>255</v>
      </c>
      <c r="K180" s="305"/>
    </row>
    <row r="181" s="1" customFormat="1" ht="15" customHeight="1">
      <c r="B181" s="282"/>
      <c r="C181" s="257" t="s">
        <v>91</v>
      </c>
      <c r="D181" s="257"/>
      <c r="E181" s="257"/>
      <c r="F181" s="280" t="s">
        <v>322</v>
      </c>
      <c r="G181" s="257"/>
      <c r="H181" s="257" t="s">
        <v>286</v>
      </c>
      <c r="I181" s="257" t="s">
        <v>324</v>
      </c>
      <c r="J181" s="257">
        <v>10</v>
      </c>
      <c r="K181" s="305"/>
    </row>
    <row r="182" s="1" customFormat="1" ht="15" customHeight="1">
      <c r="B182" s="282"/>
      <c r="C182" s="257" t="s">
        <v>92</v>
      </c>
      <c r="D182" s="257"/>
      <c r="E182" s="257"/>
      <c r="F182" s="280" t="s">
        <v>322</v>
      </c>
      <c r="G182" s="257"/>
      <c r="H182" s="257" t="s">
        <v>396</v>
      </c>
      <c r="I182" s="257" t="s">
        <v>357</v>
      </c>
      <c r="J182" s="257"/>
      <c r="K182" s="305"/>
    </row>
    <row r="183" s="1" customFormat="1" ht="15" customHeight="1">
      <c r="B183" s="282"/>
      <c r="C183" s="257" t="s">
        <v>397</v>
      </c>
      <c r="D183" s="257"/>
      <c r="E183" s="257"/>
      <c r="F183" s="280" t="s">
        <v>322</v>
      </c>
      <c r="G183" s="257"/>
      <c r="H183" s="257" t="s">
        <v>398</v>
      </c>
      <c r="I183" s="257" t="s">
        <v>357</v>
      </c>
      <c r="J183" s="257"/>
      <c r="K183" s="305"/>
    </row>
    <row r="184" s="1" customFormat="1" ht="15" customHeight="1">
      <c r="B184" s="282"/>
      <c r="C184" s="257" t="s">
        <v>386</v>
      </c>
      <c r="D184" s="257"/>
      <c r="E184" s="257"/>
      <c r="F184" s="280" t="s">
        <v>322</v>
      </c>
      <c r="G184" s="257"/>
      <c r="H184" s="257" t="s">
        <v>399</v>
      </c>
      <c r="I184" s="257" t="s">
        <v>357</v>
      </c>
      <c r="J184" s="257"/>
      <c r="K184" s="305"/>
    </row>
    <row r="185" s="1" customFormat="1" ht="15" customHeight="1">
      <c r="B185" s="282"/>
      <c r="C185" s="257" t="s">
        <v>94</v>
      </c>
      <c r="D185" s="257"/>
      <c r="E185" s="257"/>
      <c r="F185" s="280" t="s">
        <v>328</v>
      </c>
      <c r="G185" s="257"/>
      <c r="H185" s="257" t="s">
        <v>400</v>
      </c>
      <c r="I185" s="257" t="s">
        <v>324</v>
      </c>
      <c r="J185" s="257">
        <v>50</v>
      </c>
      <c r="K185" s="305"/>
    </row>
    <row r="186" s="1" customFormat="1" ht="15" customHeight="1">
      <c r="B186" s="282"/>
      <c r="C186" s="257" t="s">
        <v>401</v>
      </c>
      <c r="D186" s="257"/>
      <c r="E186" s="257"/>
      <c r="F186" s="280" t="s">
        <v>328</v>
      </c>
      <c r="G186" s="257"/>
      <c r="H186" s="257" t="s">
        <v>402</v>
      </c>
      <c r="I186" s="257" t="s">
        <v>403</v>
      </c>
      <c r="J186" s="257"/>
      <c r="K186" s="305"/>
    </row>
    <row r="187" s="1" customFormat="1" ht="15" customHeight="1">
      <c r="B187" s="282"/>
      <c r="C187" s="257" t="s">
        <v>404</v>
      </c>
      <c r="D187" s="257"/>
      <c r="E187" s="257"/>
      <c r="F187" s="280" t="s">
        <v>328</v>
      </c>
      <c r="G187" s="257"/>
      <c r="H187" s="257" t="s">
        <v>405</v>
      </c>
      <c r="I187" s="257" t="s">
        <v>403</v>
      </c>
      <c r="J187" s="257"/>
      <c r="K187" s="305"/>
    </row>
    <row r="188" s="1" customFormat="1" ht="15" customHeight="1">
      <c r="B188" s="282"/>
      <c r="C188" s="257" t="s">
        <v>406</v>
      </c>
      <c r="D188" s="257"/>
      <c r="E188" s="257"/>
      <c r="F188" s="280" t="s">
        <v>328</v>
      </c>
      <c r="G188" s="257"/>
      <c r="H188" s="257" t="s">
        <v>407</v>
      </c>
      <c r="I188" s="257" t="s">
        <v>403</v>
      </c>
      <c r="J188" s="257"/>
      <c r="K188" s="305"/>
    </row>
    <row r="189" s="1" customFormat="1" ht="15" customHeight="1">
      <c r="B189" s="282"/>
      <c r="C189" s="318" t="s">
        <v>408</v>
      </c>
      <c r="D189" s="257"/>
      <c r="E189" s="257"/>
      <c r="F189" s="280" t="s">
        <v>328</v>
      </c>
      <c r="G189" s="257"/>
      <c r="H189" s="257" t="s">
        <v>409</v>
      </c>
      <c r="I189" s="257" t="s">
        <v>410</v>
      </c>
      <c r="J189" s="319" t="s">
        <v>411</v>
      </c>
      <c r="K189" s="305"/>
    </row>
    <row r="190" s="1" customFormat="1" ht="15" customHeight="1">
      <c r="B190" s="282"/>
      <c r="C190" s="318" t="s">
        <v>39</v>
      </c>
      <c r="D190" s="257"/>
      <c r="E190" s="257"/>
      <c r="F190" s="280" t="s">
        <v>322</v>
      </c>
      <c r="G190" s="257"/>
      <c r="H190" s="254" t="s">
        <v>412</v>
      </c>
      <c r="I190" s="257" t="s">
        <v>413</v>
      </c>
      <c r="J190" s="257"/>
      <c r="K190" s="305"/>
    </row>
    <row r="191" s="1" customFormat="1" ht="15" customHeight="1">
      <c r="B191" s="282"/>
      <c r="C191" s="318" t="s">
        <v>414</v>
      </c>
      <c r="D191" s="257"/>
      <c r="E191" s="257"/>
      <c r="F191" s="280" t="s">
        <v>322</v>
      </c>
      <c r="G191" s="257"/>
      <c r="H191" s="257" t="s">
        <v>415</v>
      </c>
      <c r="I191" s="257" t="s">
        <v>357</v>
      </c>
      <c r="J191" s="257"/>
      <c r="K191" s="305"/>
    </row>
    <row r="192" s="1" customFormat="1" ht="15" customHeight="1">
      <c r="B192" s="282"/>
      <c r="C192" s="318" t="s">
        <v>416</v>
      </c>
      <c r="D192" s="257"/>
      <c r="E192" s="257"/>
      <c r="F192" s="280" t="s">
        <v>322</v>
      </c>
      <c r="G192" s="257"/>
      <c r="H192" s="257" t="s">
        <v>417</v>
      </c>
      <c r="I192" s="257" t="s">
        <v>357</v>
      </c>
      <c r="J192" s="257"/>
      <c r="K192" s="305"/>
    </row>
    <row r="193" s="1" customFormat="1" ht="15" customHeight="1">
      <c r="B193" s="282"/>
      <c r="C193" s="318" t="s">
        <v>418</v>
      </c>
      <c r="D193" s="257"/>
      <c r="E193" s="257"/>
      <c r="F193" s="280" t="s">
        <v>328</v>
      </c>
      <c r="G193" s="257"/>
      <c r="H193" s="257" t="s">
        <v>419</v>
      </c>
      <c r="I193" s="257" t="s">
        <v>357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420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421</v>
      </c>
      <c r="D200" s="321"/>
      <c r="E200" s="321"/>
      <c r="F200" s="321" t="s">
        <v>422</v>
      </c>
      <c r="G200" s="322"/>
      <c r="H200" s="321" t="s">
        <v>423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413</v>
      </c>
      <c r="D202" s="257"/>
      <c r="E202" s="257"/>
      <c r="F202" s="280" t="s">
        <v>40</v>
      </c>
      <c r="G202" s="257"/>
      <c r="H202" s="257" t="s">
        <v>424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41</v>
      </c>
      <c r="G203" s="257"/>
      <c r="H203" s="257" t="s">
        <v>425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44</v>
      </c>
      <c r="G204" s="257"/>
      <c r="H204" s="257" t="s">
        <v>426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42</v>
      </c>
      <c r="G205" s="257"/>
      <c r="H205" s="257" t="s">
        <v>427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43</v>
      </c>
      <c r="G206" s="257"/>
      <c r="H206" s="257" t="s">
        <v>428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369</v>
      </c>
      <c r="D208" s="257"/>
      <c r="E208" s="257"/>
      <c r="F208" s="280" t="s">
        <v>72</v>
      </c>
      <c r="G208" s="257"/>
      <c r="H208" s="257" t="s">
        <v>429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265</v>
      </c>
      <c r="G209" s="257"/>
      <c r="H209" s="257" t="s">
        <v>266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263</v>
      </c>
      <c r="G210" s="257"/>
      <c r="H210" s="257" t="s">
        <v>430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267</v>
      </c>
      <c r="G211" s="318"/>
      <c r="H211" s="309" t="s">
        <v>137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268</v>
      </c>
      <c r="G212" s="318"/>
      <c r="H212" s="309" t="s">
        <v>232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393</v>
      </c>
      <c r="D214" s="257"/>
      <c r="E214" s="257"/>
      <c r="F214" s="280">
        <v>1</v>
      </c>
      <c r="G214" s="318"/>
      <c r="H214" s="309" t="s">
        <v>431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432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433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434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2024-01-19T09:55:05Z</dcterms:created>
  <dcterms:modified xsi:type="dcterms:W3CDTF">2024-01-19T09:55:10Z</dcterms:modified>
</cp:coreProperties>
</file>