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Vedlejší a ostatní ..." sheetId="2" r:id="rId2"/>
    <sheet name="251a - LB římsy, zábradlí..." sheetId="3" r:id="rId3"/>
    <sheet name="251b - PB římsy. zábradlí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Vedlejší a ostatní ...'!$C$120:$K$157</definedName>
    <definedName name="_xlnm.Print_Area" localSheetId="1">'001 - Vedlejší a ostatní ...'!$C$82:$J$102,'001 - Vedlejší a ostatní ...'!$C$108:$K$157</definedName>
    <definedName name="_xlnm.Print_Titles" localSheetId="1">'001 - Vedlejší a ostatní ...'!$120:$120</definedName>
    <definedName name="_xlnm._FilterDatabase" localSheetId="2" hidden="1">'251a - LB římsy, zábradlí...'!$C$128:$K$407</definedName>
    <definedName name="_xlnm.Print_Area" localSheetId="2">'251a - LB římsy, zábradlí...'!$C$82:$J$110,'251a - LB římsy, zábradlí...'!$C$116:$K$407</definedName>
    <definedName name="_xlnm.Print_Titles" localSheetId="2">'251a - LB římsy, zábradlí...'!$128:$128</definedName>
    <definedName name="_xlnm._FilterDatabase" localSheetId="3" hidden="1">'251b - PB římsy. zábradlí'!$C$126:$K$285</definedName>
    <definedName name="_xlnm.Print_Area" localSheetId="3">'251b - PB římsy. zábradlí'!$C$82:$J$108,'251b - PB římsy. zábradlí'!$C$114:$K$285</definedName>
    <definedName name="_xlnm.Print_Titles" localSheetId="3">'251b - PB římsy. zábradlí'!$126:$126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T196"/>
  <c r="R197"/>
  <c r="R196"/>
  <c r="P197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91"/>
  <c r="J14"/>
  <c r="J12"/>
  <c r="J89"/>
  <c r="E7"/>
  <c r="E117"/>
  <c i="3" r="J37"/>
  <c r="J36"/>
  <c i="1" r="AY96"/>
  <c i="3" r="J35"/>
  <c i="1" r="AX96"/>
  <c i="3"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T399"/>
  <c r="R400"/>
  <c r="R399"/>
  <c r="P400"/>
  <c r="P399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T243"/>
  <c r="R244"/>
  <c r="R243"/>
  <c r="P244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91"/>
  <c r="J14"/>
  <c r="J12"/>
  <c r="J123"/>
  <c r="E7"/>
  <c r="E119"/>
  <c i="2" r="J37"/>
  <c r="J36"/>
  <c i="1" r="AY95"/>
  <c i="2" r="J35"/>
  <c i="1" r="AX95"/>
  <c i="2"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T142"/>
  <c r="R143"/>
  <c r="R142"/>
  <c r="P143"/>
  <c r="P142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85"/>
  <c i="1" r="L90"/>
  <c r="AM90"/>
  <c r="AM89"/>
  <c r="L89"/>
  <c r="AM87"/>
  <c r="L87"/>
  <c r="L85"/>
  <c r="L84"/>
  <c i="2" r="BK154"/>
  <c r="BK128"/>
  <c r="BK130"/>
  <c r="BK149"/>
  <c i="3" r="J400"/>
  <c r="J381"/>
  <c r="BK306"/>
  <c r="BK300"/>
  <c r="J295"/>
  <c r="J264"/>
  <c r="J244"/>
  <c r="J237"/>
  <c r="J217"/>
  <c r="BK202"/>
  <c r="J194"/>
  <c r="BK182"/>
  <c r="BK160"/>
  <c r="BK138"/>
  <c r="J136"/>
  <c r="BK395"/>
  <c r="J386"/>
  <c r="BK364"/>
  <c r="J352"/>
  <c r="BK330"/>
  <c r="J315"/>
  <c r="J307"/>
  <c r="BK303"/>
  <c r="J293"/>
  <c r="J276"/>
  <c r="J249"/>
  <c r="BK223"/>
  <c r="J206"/>
  <c r="J182"/>
  <c r="BK166"/>
  <c r="BK400"/>
  <c r="BK350"/>
  <c r="J344"/>
  <c r="BK314"/>
  <c r="J300"/>
  <c r="J255"/>
  <c r="BK237"/>
  <c r="BK234"/>
  <c r="BK221"/>
  <c r="J190"/>
  <c r="BK174"/>
  <c r="J142"/>
  <c r="BK406"/>
  <c r="J395"/>
  <c r="BK377"/>
  <c r="J364"/>
  <c r="J340"/>
  <c r="BK326"/>
  <c r="BK313"/>
  <c r="BK302"/>
  <c r="BK297"/>
  <c r="BK281"/>
  <c r="BK261"/>
  <c r="BK249"/>
  <c r="BK226"/>
  <c r="J202"/>
  <c r="BK186"/>
  <c r="J170"/>
  <c r="J160"/>
  <c r="BK151"/>
  <c r="BK140"/>
  <c r="J132"/>
  <c i="4" r="J278"/>
  <c r="J271"/>
  <c r="BK257"/>
  <c r="BK189"/>
  <c r="BK179"/>
  <c r="J161"/>
  <c r="J139"/>
  <c r="BK278"/>
  <c r="BK271"/>
  <c r="J257"/>
  <c r="BK219"/>
  <c r="BK212"/>
  <c r="BK168"/>
  <c r="BK143"/>
  <c r="BK284"/>
  <c r="J268"/>
  <c r="J240"/>
  <c r="BK227"/>
  <c r="J208"/>
  <c r="BK184"/>
  <c r="J165"/>
  <c r="BK139"/>
  <c r="J243"/>
  <c r="BK221"/>
  <c r="BK202"/>
  <c r="J174"/>
  <c r="J151"/>
  <c r="BK130"/>
  <c i="2" r="J128"/>
  <c r="BK124"/>
  <c r="J130"/>
  <c r="J149"/>
  <c i="3" r="BK383"/>
  <c r="J368"/>
  <c r="BK344"/>
  <c r="J334"/>
  <c r="J326"/>
  <c r="J311"/>
  <c r="BK304"/>
  <c r="J297"/>
  <c r="BK268"/>
  <c r="J261"/>
  <c r="J223"/>
  <c r="J198"/>
  <c r="BK170"/>
  <c r="J140"/>
  <c r="BK136"/>
  <c r="BK391"/>
  <c r="J377"/>
  <c r="J356"/>
  <c r="BK332"/>
  <c r="BK328"/>
  <c r="J314"/>
  <c r="J306"/>
  <c r="BK295"/>
  <c r="J288"/>
  <c r="J272"/>
  <c r="BK235"/>
  <c r="BK214"/>
  <c r="BK178"/>
  <c r="J162"/>
  <c r="BK381"/>
  <c r="BK346"/>
  <c r="BK334"/>
  <c r="BK307"/>
  <c r="J268"/>
  <c r="BK244"/>
  <c r="J235"/>
  <c r="J226"/>
  <c r="BK217"/>
  <c r="J178"/>
  <c r="J147"/>
  <c r="BK134"/>
  <c r="J406"/>
  <c r="J404"/>
  <c r="BK386"/>
  <c r="BK368"/>
  <c r="J328"/>
  <c r="BK315"/>
  <c r="J303"/>
  <c r="J299"/>
  <c r="BK288"/>
  <c r="BK276"/>
  <c r="BK255"/>
  <c r="BK230"/>
  <c r="J210"/>
  <c r="BK198"/>
  <c r="J174"/>
  <c r="BK162"/>
  <c r="BK158"/>
  <c r="J138"/>
  <c i="4" r="BK280"/>
  <c r="BK266"/>
  <c r="BK248"/>
  <c r="BK240"/>
  <c r="J184"/>
  <c r="BK165"/>
  <c r="J153"/>
  <c r="BK137"/>
  <c r="J282"/>
  <c r="J273"/>
  <c r="J266"/>
  <c r="J221"/>
  <c r="BK210"/>
  <c r="J179"/>
  <c r="BK157"/>
  <c r="J133"/>
  <c r="BK273"/>
  <c r="BK243"/>
  <c r="BK225"/>
  <c r="J192"/>
  <c r="J168"/>
  <c r="J143"/>
  <c r="J231"/>
  <c r="J219"/>
  <c r="BK197"/>
  <c r="J176"/>
  <c r="J147"/>
  <c i="2" r="BK137"/>
  <c r="J137"/>
  <c i="1" r="AS94"/>
  <c i="2" r="J124"/>
  <c i="3" r="BK352"/>
  <c r="J346"/>
  <c r="BK340"/>
  <c r="J336"/>
  <c r="J330"/>
  <c r="BK320"/>
  <c r="BK299"/>
  <c r="J281"/>
  <c r="BK239"/>
  <c r="J234"/>
  <c r="J214"/>
  <c r="BK190"/>
  <c r="BK147"/>
  <c r="J134"/>
  <c r="J383"/>
  <c r="BK361"/>
  <c r="J350"/>
  <c r="J320"/>
  <c r="BK311"/>
  <c r="J302"/>
  <c r="J284"/>
  <c r="BK264"/>
  <c r="J221"/>
  <c r="J186"/>
  <c r="J158"/>
  <c r="J361"/>
  <c r="BK336"/>
  <c r="J313"/>
  <c r="BK284"/>
  <c r="J239"/>
  <c r="J230"/>
  <c r="BK210"/>
  <c r="J151"/>
  <c r="BK132"/>
  <c r="BK404"/>
  <c r="J372"/>
  <c r="J332"/>
  <c r="J304"/>
  <c r="BK293"/>
  <c r="BK272"/>
  <c r="BK206"/>
  <c r="BK194"/>
  <c r="J166"/>
  <c r="BK142"/>
  <c i="4" r="BK262"/>
  <c r="BK208"/>
  <c r="BK172"/>
  <c r="BK151"/>
  <c r="BK176"/>
  <c r="J137"/>
  <c r="BK282"/>
  <c r="BK235"/>
  <c r="J210"/>
  <c r="J197"/>
  <c r="BK161"/>
  <c r="J130"/>
  <c r="J227"/>
  <c r="J212"/>
  <c r="BK192"/>
  <c r="J172"/>
  <c r="BK133"/>
  <c i="2" r="J143"/>
  <c r="BK135"/>
  <c r="J135"/>
  <c r="J154"/>
  <c r="BK143"/>
  <c i="3" r="J391"/>
  <c r="BK372"/>
  <c r="BK356"/>
  <c i="4" r="J284"/>
  <c r="BK268"/>
  <c r="J225"/>
  <c r="J216"/>
  <c r="BK147"/>
  <c r="BK135"/>
  <c r="J280"/>
  <c r="J262"/>
  <c r="BK231"/>
  <c r="J202"/>
  <c r="BK174"/>
  <c r="J157"/>
  <c r="J248"/>
  <c r="J235"/>
  <c r="BK216"/>
  <c r="J189"/>
  <c r="BK153"/>
  <c r="J135"/>
  <c i="2" l="1" r="T123"/>
  <c r="R134"/>
  <c r="T148"/>
  <c i="3" r="T131"/>
  <c r="T248"/>
  <c r="R263"/>
  <c r="R280"/>
  <c r="T292"/>
  <c r="BK319"/>
  <c r="J319"/>
  <c r="J105"/>
  <c r="BK376"/>
  <c r="J376"/>
  <c r="J106"/>
  <c r="P403"/>
  <c r="P402"/>
  <c i="4" r="R129"/>
  <c r="R178"/>
  <c r="P201"/>
  <c r="P239"/>
  <c r="P265"/>
  <c i="2" r="P123"/>
  <c r="T134"/>
  <c r="P148"/>
  <c i="3" r="P131"/>
  <c r="R248"/>
  <c r="T263"/>
  <c r="T280"/>
  <c r="P292"/>
  <c r="T319"/>
  <c r="T376"/>
  <c r="BK403"/>
  <c r="J403"/>
  <c r="J109"/>
  <c i="4" r="T129"/>
  <c r="T178"/>
  <c r="BK201"/>
  <c r="J201"/>
  <c r="J102"/>
  <c r="BK239"/>
  <c r="J239"/>
  <c r="J103"/>
  <c r="T265"/>
  <c i="2" r="BK123"/>
  <c r="J123"/>
  <c r="J98"/>
  <c r="BK134"/>
  <c r="J134"/>
  <c r="J99"/>
  <c r="BK148"/>
  <c r="J148"/>
  <c r="J101"/>
  <c i="3" r="BK131"/>
  <c r="J131"/>
  <c r="J98"/>
  <c r="BK248"/>
  <c r="J248"/>
  <c r="J100"/>
  <c r="BK263"/>
  <c r="J263"/>
  <c r="J101"/>
  <c r="BK280"/>
  <c r="J280"/>
  <c r="J102"/>
  <c r="R292"/>
  <c r="P319"/>
  <c r="R376"/>
  <c r="R403"/>
  <c r="R402"/>
  <c i="4" r="P129"/>
  <c r="P128"/>
  <c r="P178"/>
  <c r="R201"/>
  <c r="R239"/>
  <c r="BK265"/>
  <c r="J265"/>
  <c r="J106"/>
  <c r="BK270"/>
  <c r="J270"/>
  <c r="J107"/>
  <c r="R270"/>
  <c i="2" r="R123"/>
  <c r="P134"/>
  <c r="R148"/>
  <c i="3" r="R131"/>
  <c r="R130"/>
  <c r="R129"/>
  <c r="P248"/>
  <c r="P263"/>
  <c r="P280"/>
  <c r="BK292"/>
  <c r="J292"/>
  <c r="J104"/>
  <c r="R319"/>
  <c r="P376"/>
  <c r="T403"/>
  <c r="T402"/>
  <c i="4" r="BK129"/>
  <c r="J129"/>
  <c r="J98"/>
  <c r="BK178"/>
  <c r="J178"/>
  <c r="J99"/>
  <c r="T201"/>
  <c r="T239"/>
  <c r="R265"/>
  <c r="R264"/>
  <c r="P270"/>
  <c r="T270"/>
  <c i="3" r="BK399"/>
  <c r="J399"/>
  <c r="J107"/>
  <c r="BK243"/>
  <c r="J243"/>
  <c r="J99"/>
  <c i="4" r="BK261"/>
  <c r="J261"/>
  <c r="J104"/>
  <c i="2" r="BK142"/>
  <c r="J142"/>
  <c r="J100"/>
  <c i="3" r="BK287"/>
  <c r="J287"/>
  <c r="J103"/>
  <c i="4" r="BK196"/>
  <c r="J196"/>
  <c r="J101"/>
  <c r="BK191"/>
  <c r="J191"/>
  <c r="J100"/>
  <c r="F92"/>
  <c r="J121"/>
  <c r="BE135"/>
  <c r="BE137"/>
  <c r="BE139"/>
  <c r="BE157"/>
  <c r="BE165"/>
  <c r="BE172"/>
  <c r="BE208"/>
  <c r="BE235"/>
  <c r="BE243"/>
  <c r="BE248"/>
  <c r="BE257"/>
  <c r="BE262"/>
  <c r="E85"/>
  <c r="J91"/>
  <c r="F123"/>
  <c r="BE133"/>
  <c r="BE143"/>
  <c r="BE147"/>
  <c r="BE153"/>
  <c r="BE174"/>
  <c r="BE176"/>
  <c r="BE184"/>
  <c r="BE216"/>
  <c r="BE266"/>
  <c r="BE278"/>
  <c r="BE282"/>
  <c r="J92"/>
  <c r="BE151"/>
  <c r="BE161"/>
  <c r="BE189"/>
  <c r="BE192"/>
  <c r="BE202"/>
  <c r="BE227"/>
  <c r="BE240"/>
  <c r="BE271"/>
  <c r="BE284"/>
  <c r="BE130"/>
  <c r="BE168"/>
  <c r="BE179"/>
  <c r="BE197"/>
  <c r="BE210"/>
  <c r="BE212"/>
  <c r="BE219"/>
  <c r="BE221"/>
  <c r="BE225"/>
  <c r="BE231"/>
  <c r="BE268"/>
  <c r="BE273"/>
  <c r="BE280"/>
  <c i="3" r="J92"/>
  <c r="F125"/>
  <c r="F126"/>
  <c r="BE132"/>
  <c r="BE134"/>
  <c r="BE138"/>
  <c r="BE142"/>
  <c r="BE166"/>
  <c r="BE174"/>
  <c r="BE210"/>
  <c r="BE214"/>
  <c r="BE234"/>
  <c r="BE235"/>
  <c r="BE244"/>
  <c r="BE268"/>
  <c r="BE276"/>
  <c r="BE306"/>
  <c r="BE332"/>
  <c r="BE340"/>
  <c r="BE344"/>
  <c r="BE350"/>
  <c r="BE356"/>
  <c r="BE364"/>
  <c r="BE400"/>
  <c r="BE404"/>
  <c r="BE406"/>
  <c r="E85"/>
  <c r="BE136"/>
  <c r="BE158"/>
  <c r="BE160"/>
  <c r="BE162"/>
  <c r="BE178"/>
  <c r="BE182"/>
  <c r="BE190"/>
  <c r="BE198"/>
  <c r="BE202"/>
  <c r="BE255"/>
  <c r="BE261"/>
  <c r="BE264"/>
  <c r="BE288"/>
  <c r="BE297"/>
  <c r="BE303"/>
  <c r="BE304"/>
  <c r="BE311"/>
  <c r="BE315"/>
  <c r="BE320"/>
  <c r="BE326"/>
  <c r="BE328"/>
  <c r="BE352"/>
  <c r="BE361"/>
  <c r="BE372"/>
  <c r="BE381"/>
  <c r="BE383"/>
  <c r="BE386"/>
  <c r="BE395"/>
  <c r="J91"/>
  <c r="BE140"/>
  <c r="BE170"/>
  <c r="BE186"/>
  <c r="BE223"/>
  <c r="BE226"/>
  <c r="BE230"/>
  <c r="BE237"/>
  <c r="BE239"/>
  <c r="BE249"/>
  <c r="BE293"/>
  <c r="BE295"/>
  <c r="BE299"/>
  <c r="BE313"/>
  <c r="BE314"/>
  <c r="BE334"/>
  <c r="BE336"/>
  <c r="BE368"/>
  <c r="BE377"/>
  <c r="J89"/>
  <c r="BE147"/>
  <c r="BE151"/>
  <c r="BE194"/>
  <c r="BE206"/>
  <c r="BE217"/>
  <c r="BE221"/>
  <c r="BE272"/>
  <c r="BE281"/>
  <c r="BE284"/>
  <c r="BE300"/>
  <c r="BE302"/>
  <c r="BE307"/>
  <c r="BE330"/>
  <c r="BE346"/>
  <c r="BE391"/>
  <c i="2" r="J89"/>
  <c r="F92"/>
  <c r="E111"/>
  <c r="J117"/>
  <c r="J118"/>
  <c r="BE124"/>
  <c r="BE128"/>
  <c r="BE143"/>
  <c r="BE149"/>
  <c r="BE130"/>
  <c r="BE154"/>
  <c r="F91"/>
  <c r="BE135"/>
  <c r="BE137"/>
  <c r="F35"/>
  <c i="1" r="BB95"/>
  <c i="2" r="F37"/>
  <c i="1" r="BD95"/>
  <c i="3" r="F37"/>
  <c i="1" r="BD96"/>
  <c i="3" r="F36"/>
  <c i="1" r="BC96"/>
  <c i="4" r="J34"/>
  <c i="1" r="AW97"/>
  <c i="2" r="J34"/>
  <c i="1" r="AW95"/>
  <c i="3" r="F35"/>
  <c i="1" r="BB96"/>
  <c i="4" r="F37"/>
  <c i="1" r="BD97"/>
  <c i="2" r="F36"/>
  <c i="1" r="BC95"/>
  <c i="3" r="F34"/>
  <c i="1" r="BA96"/>
  <c i="4" r="F34"/>
  <c i="1" r="BA97"/>
  <c i="2" r="F34"/>
  <c i="1" r="BA95"/>
  <c i="3" r="J34"/>
  <c i="1" r="AW96"/>
  <c i="4" r="F35"/>
  <c i="1" r="BB97"/>
  <c i="4" r="F36"/>
  <c i="1" r="BC97"/>
  <c i="2" l="1" r="R122"/>
  <c r="R121"/>
  <c i="4" r="T128"/>
  <c i="2" r="P122"/>
  <c r="P121"/>
  <c i="1" r="AU95"/>
  <c i="4" r="P264"/>
  <c i="3" r="T130"/>
  <c r="T129"/>
  <c i="4" r="P127"/>
  <c i="1" r="AU97"/>
  <c i="4" r="T264"/>
  <c i="3" r="P130"/>
  <c r="P129"/>
  <c i="1" r="AU96"/>
  <c i="4" r="R128"/>
  <c r="R127"/>
  <c i="2" r="T122"/>
  <c r="T121"/>
  <c r="BK122"/>
  <c r="J122"/>
  <c r="J97"/>
  <c i="4" r="BK128"/>
  <c r="J128"/>
  <c r="J97"/>
  <c i="3" r="BK402"/>
  <c r="J402"/>
  <c r="J108"/>
  <c r="BK130"/>
  <c r="J130"/>
  <c r="J97"/>
  <c i="4" r="BK264"/>
  <c r="J264"/>
  <c r="J105"/>
  <c i="3" r="J33"/>
  <c i="1" r="AV96"/>
  <c r="AT96"/>
  <c i="2" r="J33"/>
  <c i="1" r="AV95"/>
  <c r="AT95"/>
  <c i="4" r="J33"/>
  <c i="1" r="AV97"/>
  <c r="AT97"/>
  <c r="BD94"/>
  <c r="W33"/>
  <c i="2" r="F33"/>
  <c i="1" r="AZ95"/>
  <c r="BC94"/>
  <c r="W32"/>
  <c i="4" r="F33"/>
  <c i="1" r="AZ97"/>
  <c r="BA94"/>
  <c r="W30"/>
  <c r="BB94"/>
  <c r="W31"/>
  <c i="3" r="F33"/>
  <c i="1" r="AZ96"/>
  <c i="4" l="1" r="T127"/>
  <c i="3" r="BK129"/>
  <c r="J129"/>
  <c i="4" r="BK127"/>
  <c r="J127"/>
  <c i="2" r="BK121"/>
  <c r="J121"/>
  <c r="J96"/>
  <c i="1" r="AU94"/>
  <c i="3" r="J30"/>
  <c i="1" r="AG96"/>
  <c r="AZ94"/>
  <c r="AV94"/>
  <c r="AK29"/>
  <c r="AW94"/>
  <c r="AK30"/>
  <c i="4" r="J30"/>
  <c i="1" r="AG97"/>
  <c r="AY94"/>
  <c r="AX94"/>
  <c i="4" l="1" r="J39"/>
  <c i="3" r="J39"/>
  <c i="4" r="J96"/>
  <c i="3" r="J96"/>
  <c i="1" r="AN96"/>
  <c r="AN97"/>
  <c i="2" r="J30"/>
  <c i="1" r="AG95"/>
  <c r="AN95"/>
  <c r="W29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<sst xmlns="http://schemas.openxmlformats.org/spreadsheetml/2006/main">
  <si>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</si>
  <si>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</si>
  <si>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</si>
  <si>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</si>
  <si>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</si>
  <si>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{7274c5dc-7d7b-4d4e-b08c-7258e5051aec}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</si>
  <si>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</si>
  <si>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</si>
  <si>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</si>
  <si>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</si>
  <si>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</si>
  <si>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</si>
  <si>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</si>
  <si>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</si>
  <si>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</si>
  <si>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</si>
  <si>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</si>
  <si>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DSJ Klenice - most, římsy, zábradlí</t>
  </si>
  <si>
    <t>KSO:</t>
  </si>
  <si>
    <t>CC-CZ:</t>
  </si>
  <si>
    <t>Místo:</t>
  </si>
  <si>
    <t xml:space="preserve"> </t>
  </si>
  <si>
    <t>Datum:</t>
  </si>
  <si>
    <t>20. 11. 2023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</si>
  <si>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</si>
  <si>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</si>
  <si>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</si>
  <si>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</si>
  <si>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</si>
  <si>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</si>
  <si>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</si>
  <si>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</si>
  <si>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</si>
  <si>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</si>
  <si>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</si>
  <si>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</si>
  <si>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</si>
  <si>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</si>
  <si>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</si>
  <si>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</si>
  <si>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</si>
  <si>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</si>
  <si>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</si>
  <si>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</si>
  <si>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</si>
  <si>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</si>
  <si>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</si>
  <si>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</si>
  <si>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</si>
  <si>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</si>
  <si>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</si>
  <si>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</si>
  <si>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</si>
  <si>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</si>
  <si>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</si>
  <si>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</si>
  <si>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</si>
  <si>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</si>
  <si>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</si>
  <si>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</si>
  <si>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</si>
  <si>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</si>
  <si>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</si>
  <si>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</si>
  <si>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</si>
  <si>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</si>
  <si>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</si>
  <si>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</si>
  <si>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</si>
  <si>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</si>
  <si>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</si>
  <si>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</si>
  <si>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</si>
  <si>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</si>
  <si>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</si>
  <si>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</si>
  <si>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</si>
  <si>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</si>
  <si>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</si>
  <si>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Vedlejší a ostatní náklady</t>
  </si>
  <si>
    <t>STA</t>
  </si>
  <si>
    <t>1</t>
  </si>
  <si>
    <t>{5c51acf3-f112-4ff7-8408-357e8f80a81d}</t>
  </si>
  <si>
    <t>2</t>
  </si>
  <si>
    <t>251a</t>
  </si>
  <si>
    <t>LB římsy, zábradlí odvodnění</t>
  </si>
  <si>
    <t>{2eb837e8-0494-41f4-81c7-a0bbf71b4832}</t>
  </si>
  <si>
    <t>251b</t>
  </si>
  <si>
    <t>PB římsy. zábradlí</t>
  </si>
  <si>
    <t>{d4467086-42da-4029-a6e0-e39c420b8f00}</t>
  </si>
  <si>
    <t>KRYCÍ LIST SOUPISU PRACÍ</t>
  </si>
  <si>
    <t>Objekt:</t>
  </si>
  <si>
    <t>001 -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</si>
  <si>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</si>
  <si>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</si>
  <si>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</si>
  <si>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</si>
  <si>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</si>
  <si>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</si>
  <si>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</si>
  <si>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</si>
  <si>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</si>
  <si>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</si>
  <si>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</si>
  <si>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</si>
  <si>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</si>
  <si>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</si>
  <si>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</si>
  <si>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</si>
  <si>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</si>
  <si>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</si>
  <si>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</si>
  <si>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</si>
  <si>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</si>
  <si>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</si>
  <si>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</si>
  <si>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</si>
  <si>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</si>
  <si>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</si>
  <si>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</si>
  <si>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</si>
  <si>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</si>
  <si>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8</t>
  </si>
  <si>
    <t>K</t>
  </si>
  <si>
    <t>012002000</t>
  </si>
  <si>
    <t>Geodetické práce</t>
  </si>
  <si>
    <t>…</t>
  </si>
  <si>
    <t>CS ÚRS 2023 02</t>
  </si>
  <si>
    <t>1024</t>
  </si>
  <si>
    <t>303318715</t>
  </si>
  <si>
    <t>Online PSC</t>
  </si>
  <si>
    <t>https://podminky.urs.cz/item/CS_URS_2023_02/012002000</t>
  </si>
  <si>
    <t>VV</t>
  </si>
  <si>
    <t>pro potřeby stavby a zaměření skutečného provedení</t>
  </si>
  <si>
    <t>013254000</t>
  </si>
  <si>
    <t>Dokumentace skutečného provedení stavby</t>
  </si>
  <si>
    <t>-1738818706</t>
  </si>
  <si>
    <t>https://podminky.urs.cz/item/CS_URS_2023_02/013254000</t>
  </si>
  <si>
    <t>013294000</t>
  </si>
  <si>
    <t>Ostatní dokumentace</t>
  </si>
  <si>
    <t>40532275</t>
  </si>
  <si>
    <t>https://podminky.urs.cz/item/CS_URS_2023_02/013294000</t>
  </si>
  <si>
    <t>havarijní a povodňový plán</t>
  </si>
  <si>
    <t>VRN3</t>
  </si>
  <si>
    <t>Zařízení staveniště</t>
  </si>
  <si>
    <t>3</t>
  </si>
  <si>
    <t>030001000</t>
  </si>
  <si>
    <t>-1699200314</t>
  </si>
  <si>
    <t>https://podminky.urs.cz/item/CS_URS_2023_02/030001000</t>
  </si>
  <si>
    <t>9</t>
  </si>
  <si>
    <t>035002000</t>
  </si>
  <si>
    <t>Pronájmy ploch, objektů</t>
  </si>
  <si>
    <t>1758856916</t>
  </si>
  <si>
    <t>https://podminky.urs.cz/item/CS_URS_2023_02/035002000</t>
  </si>
  <si>
    <t xml:space="preserve">pronájem záboru </t>
  </si>
  <si>
    <t xml:space="preserve">podmínka vlastníka pozemku,  města MB</t>
  </si>
  <si>
    <t>VRN4</t>
  </si>
  <si>
    <t>Inženýrská činnost</t>
  </si>
  <si>
    <t>043103000</t>
  </si>
  <si>
    <t>Zkoušky bez rozlišení</t>
  </si>
  <si>
    <t>345098224</t>
  </si>
  <si>
    <t>https://podminky.urs.cz/item/CS_URS_2023_02/043103000</t>
  </si>
  <si>
    <t xml:space="preserve">Včetně zajištění mechanizace a potřebných přístrojů </t>
  </si>
  <si>
    <t>Zkoušky hutnění na zemní pláni a vozovkových vrstev dle rozsahu TKP</t>
  </si>
  <si>
    <t>VRN7</t>
  </si>
  <si>
    <t>Provozní vlivy</t>
  </si>
  <si>
    <t>6</t>
  </si>
  <si>
    <t>072103011</t>
  </si>
  <si>
    <t>Zajištění DIO komunikace II. a III. třídy - jednoduché el. vedení</t>
  </si>
  <si>
    <t>-676799157</t>
  </si>
  <si>
    <t>https://podminky.urs.cz/item/CS_URS_2023_02/072103011</t>
  </si>
  <si>
    <t xml:space="preserve">Dle DIO včetně odstranění a zpětného umístění značení </t>
  </si>
  <si>
    <t xml:space="preserve">Včetně zabezpeční  proti pádu do koryta (ocelovým mobilním zábradlím s reflexními prvky)</t>
  </si>
  <si>
    <t>10</t>
  </si>
  <si>
    <t>075002000</t>
  </si>
  <si>
    <t>Ochranná pásma</t>
  </si>
  <si>
    <t>-1056089377</t>
  </si>
  <si>
    <t>https://podminky.urs.cz/item/CS_URS_2023_02/075002000</t>
  </si>
  <si>
    <t>Vytyčení a ochrana IS</t>
  </si>
  <si>
    <t>251a - LB římsy, zábradlí odvodnění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</si>
  <si>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</si>
  <si>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</si>
  <si>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</si>
  <si>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</si>
  <si>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</si>
  <si>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</si>
  <si>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</si>
  <si>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</si>
  <si>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</si>
  <si>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</si>
  <si>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</si>
  <si>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</si>
  <si>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</si>
  <si>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HSV</t>
  </si>
  <si>
    <t>Práce a dodávky HSV</t>
  </si>
  <si>
    <t>Zemní práce</t>
  </si>
  <si>
    <t>111211201</t>
  </si>
  <si>
    <t>Odstranění křovin a stromů průměru kmene do 100 mm i s kořeny sklonu terénu přes 1:5 ručně</t>
  </si>
  <si>
    <t>m2</t>
  </si>
  <si>
    <t>4</t>
  </si>
  <si>
    <t>-1344430013</t>
  </si>
  <si>
    <t>https://podminky.urs.cz/item/CS_URS_2023_02/111211201</t>
  </si>
  <si>
    <t>112101101</t>
  </si>
  <si>
    <t>Odstranění stromů listnatých průměru kmene přes 100 do 300 mm</t>
  </si>
  <si>
    <t>kus</t>
  </si>
  <si>
    <t>1844676216</t>
  </si>
  <si>
    <t>https://podminky.urs.cz/item/CS_URS_2023_02/112101101</t>
  </si>
  <si>
    <t>112155215</t>
  </si>
  <si>
    <t>Štěpkování solitérních stromků a větví průměru kmene do 300 mm s naložením</t>
  </si>
  <si>
    <t>1325395489</t>
  </si>
  <si>
    <t>https://podminky.urs.cz/item/CS_URS_2023_02/112155215</t>
  </si>
  <si>
    <t>112155311</t>
  </si>
  <si>
    <t>Štěpkování keřového porostu středně hustého s naložením</t>
  </si>
  <si>
    <t>826599268</t>
  </si>
  <si>
    <t>https://podminky.urs.cz/item/CS_URS_2023_02/112155311</t>
  </si>
  <si>
    <t>112251101</t>
  </si>
  <si>
    <t>Odstranění pařezů průměru přes 100 do 300 mm</t>
  </si>
  <si>
    <t>906072783</t>
  </si>
  <si>
    <t>https://podminky.urs.cz/item/CS_URS_2023_02/112251101</t>
  </si>
  <si>
    <t>113107130</t>
  </si>
  <si>
    <t>Odstranění podkladu z betonu prostého tl do 100 mm ručně</t>
  </si>
  <si>
    <t>-2138125352</t>
  </si>
  <si>
    <t>https://podminky.urs.cz/item/CS_URS_2023_02/113107130</t>
  </si>
  <si>
    <t>Odstranění obetonávky na kraji vozovky a na římsách</t>
  </si>
  <si>
    <t xml:space="preserve">na kraji vozovky a nad parapetními kvádry šířka </t>
  </si>
  <si>
    <t>0,8*42</t>
  </si>
  <si>
    <t>7</t>
  </si>
  <si>
    <t>113107324</t>
  </si>
  <si>
    <t>Odstranění podkladu z kameniva drceného tl přes 300 do 400 mm strojně pl do 50 m2</t>
  </si>
  <si>
    <t>-1039637903</t>
  </si>
  <si>
    <t>https://podminky.urs.cz/item/CS_URS_2023_02/113107324</t>
  </si>
  <si>
    <t>výkop až po úroveň drenáže 0,7m (2*prům. 0,35)</t>
  </si>
  <si>
    <t>40*0,5*2</t>
  </si>
  <si>
    <t>113154264</t>
  </si>
  <si>
    <t>Frézování živičného krytu tl 100 mm pruh š přes 1 do 2 m pl přes 500 do 1000 m2 s překážkami v trase</t>
  </si>
  <si>
    <t>854713892</t>
  </si>
  <si>
    <t>https://podminky.urs.cz/item/CS_URS_2023_02/113154264</t>
  </si>
  <si>
    <t>na kraji vozovky</t>
  </si>
  <si>
    <t>1,09*40</t>
  </si>
  <si>
    <t>pro dvorní vpusť</t>
  </si>
  <si>
    <t>0,4*0,4</t>
  </si>
  <si>
    <t>Součet</t>
  </si>
  <si>
    <t>113203111</t>
  </si>
  <si>
    <t>Vytrhání obrub z dlažebních kostek</t>
  </si>
  <si>
    <t>m</t>
  </si>
  <si>
    <t>-2108613474</t>
  </si>
  <si>
    <t>https://podminky.urs.cz/item/CS_URS_2023_02/113203111</t>
  </si>
  <si>
    <t>114203202</t>
  </si>
  <si>
    <t>Očištění lomového kamene nebo betonových tvárnic od malty</t>
  </si>
  <si>
    <t>m3</t>
  </si>
  <si>
    <t>2124354510</t>
  </si>
  <si>
    <t>https://podminky.urs.cz/item/CS_URS_2023_02/114203202</t>
  </si>
  <si>
    <t>11</t>
  </si>
  <si>
    <t>122111101</t>
  </si>
  <si>
    <t>Odkopávky a prokopávky v hornině třídy těžitelnosti I, skupiny 1 a 2 ručně</t>
  </si>
  <si>
    <t>2040758872</t>
  </si>
  <si>
    <t>https://podminky.urs.cz/item/CS_URS_2023_02/122111101</t>
  </si>
  <si>
    <t>odstranění hrázky z pytlů s pískem - 4x přemístění</t>
  </si>
  <si>
    <t>10*4</t>
  </si>
  <si>
    <t>131113701</t>
  </si>
  <si>
    <t>Hloubení nezapažených jam v soudržných horninách třídy těžitelnosti I skupiny 1 a 2 ručně</t>
  </si>
  <si>
    <t>-1989613142</t>
  </si>
  <si>
    <t>https://podminky.urs.cz/item/CS_URS_2023_02/131113701</t>
  </si>
  <si>
    <t>pro vpusti</t>
  </si>
  <si>
    <t>13</t>
  </si>
  <si>
    <t>162201401</t>
  </si>
  <si>
    <t>Vodorovné přemístění větví stromů listnatých do 1 km D kmene přes 100 do 300 mm</t>
  </si>
  <si>
    <t>-1353993014</t>
  </si>
  <si>
    <t>https://podminky.urs.cz/item/CS_URS_2023_02/162201401</t>
  </si>
  <si>
    <t>odvoz větví do 1km</t>
  </si>
  <si>
    <t>14</t>
  </si>
  <si>
    <t>162201411</t>
  </si>
  <si>
    <t>Vodorovné přemístění kmenů stromů listnatých do 1 km D kmene přes 100 do 300 mm</t>
  </si>
  <si>
    <t>-460887484</t>
  </si>
  <si>
    <t>https://podminky.urs.cz/item/CS_URS_2023_02/162201411</t>
  </si>
  <si>
    <t>odvoz kmenů do 1 km</t>
  </si>
  <si>
    <t>15</t>
  </si>
  <si>
    <t>162201421</t>
  </si>
  <si>
    <t>Vodorovné přemístění pařezů do 1 km D přes 100 do 300 mm</t>
  </si>
  <si>
    <t>2024345891</t>
  </si>
  <si>
    <t>https://podminky.urs.cz/item/CS_URS_2023_02/162201421</t>
  </si>
  <si>
    <t>odvoz pařezů do 1km</t>
  </si>
  <si>
    <t>87</t>
  </si>
  <si>
    <t>162251102</t>
  </si>
  <si>
    <t>Vodorovné přemístění přes 20 do 50 m výkopku/sypaniny z horniny třídy těžitelnosti I skupiny 1 až 3</t>
  </si>
  <si>
    <t>952274167</t>
  </si>
  <si>
    <t>https://podminky.urs.cz/item/CS_URS_2023_02/162251102</t>
  </si>
  <si>
    <t>4x přemístění na další úseky</t>
  </si>
  <si>
    <t>16</t>
  </si>
  <si>
    <t>162301501</t>
  </si>
  <si>
    <t>Vodorovné přemístění křovin do 5 km D kmene do 100 mm</t>
  </si>
  <si>
    <t>476076696</t>
  </si>
  <si>
    <t>https://podminky.urs.cz/item/CS_URS_2023_02/162301501</t>
  </si>
  <si>
    <t>odvoz křovin do 5km</t>
  </si>
  <si>
    <t>17</t>
  </si>
  <si>
    <t>162301931</t>
  </si>
  <si>
    <t>Příplatek k vodorovnému přemístění větví stromů listnatých D kmene přes 100 do 300 mm ZKD 1 km</t>
  </si>
  <si>
    <t>434486644</t>
  </si>
  <si>
    <t>https://podminky.urs.cz/item/CS_URS_2023_02/162301931</t>
  </si>
  <si>
    <t>odvoz větví do 19km - celkem 20km</t>
  </si>
  <si>
    <t>3*19</t>
  </si>
  <si>
    <t>18</t>
  </si>
  <si>
    <t>162301951</t>
  </si>
  <si>
    <t>Příplatek k vodorovnému přemístění kmenů stromů listnatých D kmene přes 100 do 300 mm ZKD 1 km</t>
  </si>
  <si>
    <t>-1339861761</t>
  </si>
  <si>
    <t>https://podminky.urs.cz/item/CS_URS_2023_02/162301951</t>
  </si>
  <si>
    <t>odvoz kmenů do 19km - celkem 20km</t>
  </si>
  <si>
    <t>19</t>
  </si>
  <si>
    <t>162301971</t>
  </si>
  <si>
    <t>Příplatek k vodorovnému přemístění pařezů D přes 100 do 300 mm ZKD 1 km</t>
  </si>
  <si>
    <t>-973589514</t>
  </si>
  <si>
    <t>https://podminky.urs.cz/item/CS_URS_2023_02/162301971</t>
  </si>
  <si>
    <t>odvoz pařezů do 19km - celkem 20km</t>
  </si>
  <si>
    <t>20</t>
  </si>
  <si>
    <t>162301981</t>
  </si>
  <si>
    <t>Příplatek k vodorovnému přemístění křovin D kmene do 100 mm ZKD 1 km</t>
  </si>
  <si>
    <t>469286576</t>
  </si>
  <si>
    <t>https://podminky.urs.cz/item/CS_URS_2023_02/162301981</t>
  </si>
  <si>
    <t>odvoz větví za každý další 1km - do 19km - celkem 20km(5+15km)</t>
  </si>
  <si>
    <t>15*6</t>
  </si>
  <si>
    <t>162751117</t>
  </si>
  <si>
    <t>Vodorovné přemístění přes 9 000 do 10000 m výkopku/sypaniny z horniny třídy těžitelnosti I skupiny 1 až 3</t>
  </si>
  <si>
    <t>-836538854</t>
  </si>
  <si>
    <t>https://podminky.urs.cz/item/CS_URS_2023_02/162751117</t>
  </si>
  <si>
    <t>odvoz zeminy z hloubení jam do 10 km</t>
  </si>
  <si>
    <t>22</t>
  </si>
  <si>
    <t>162751119</t>
  </si>
  <si>
    <t>Příplatek k vodorovnému přemístění výkopku/sypaniny z horniny třídy těžitelnosti I skupiny 1 až 3 ZKD 1000 m přes 10000 m</t>
  </si>
  <si>
    <t>1792137447</t>
  </si>
  <si>
    <t>https://podminky.urs.cz/item/CS_URS_2023_02/162751119</t>
  </si>
  <si>
    <t>odvoz za dalších 10km - celkem 20 km</t>
  </si>
  <si>
    <t>2*10</t>
  </si>
  <si>
    <t>23</t>
  </si>
  <si>
    <t>171201231</t>
  </si>
  <si>
    <t>Poplatek za uložení zeminy a kamení na recyklační skládce (skládkovné) kód odpadu 17 05 04</t>
  </si>
  <si>
    <t>t</t>
  </si>
  <si>
    <t>-1300477848</t>
  </si>
  <si>
    <t>https://podminky.urs.cz/item/CS_URS_2023_02/171201231</t>
  </si>
  <si>
    <t>2*2</t>
  </si>
  <si>
    <t>24</t>
  </si>
  <si>
    <t>172152101</t>
  </si>
  <si>
    <t>Zřízení těsnicí výplně se zhutněním bez dodání sypaniny</t>
  </si>
  <si>
    <t>1392161937</t>
  </si>
  <si>
    <t>https://podminky.urs.cz/item/CS_URS_2023_02/172152101</t>
  </si>
  <si>
    <t>hrázky pro převedení vody budou realizované po částech - přemístění 4x</t>
  </si>
  <si>
    <t>83</t>
  </si>
  <si>
    <t>M</t>
  </si>
  <si>
    <t>28322104</t>
  </si>
  <si>
    <t>fólie hydroizolační pro izolaci jezírek a vodních nádrží mPVC tl 1,0mm</t>
  </si>
  <si>
    <t>-1733434501</t>
  </si>
  <si>
    <t>10*1*2</t>
  </si>
  <si>
    <t>84</t>
  </si>
  <si>
    <t>58337310</t>
  </si>
  <si>
    <t>štěrkopísek frakce 0/4</t>
  </si>
  <si>
    <t>1860852366</t>
  </si>
  <si>
    <t>dovoz materiálu pro celou stavbu</t>
  </si>
  <si>
    <t>10*2</t>
  </si>
  <si>
    <t>85</t>
  </si>
  <si>
    <t>67431003</t>
  </si>
  <si>
    <t>pytel polypropylenový 600x400mm</t>
  </si>
  <si>
    <t>-3033886</t>
  </si>
  <si>
    <t>P</t>
  </si>
  <si>
    <t>Poznámka k položce:_x000d_
nosnost 15kg</t>
  </si>
  <si>
    <t>pytle pro zahrazení potoka 10/0,6/0,4=42</t>
  </si>
  <si>
    <t>42</t>
  </si>
  <si>
    <t>25</t>
  </si>
  <si>
    <t>175111101</t>
  </si>
  <si>
    <t>Obsypání potrubí ručně sypaninou bez prohození, uloženou do 3 m</t>
  </si>
  <si>
    <t>542378315</t>
  </si>
  <si>
    <t>https://podminky.urs.cz/item/CS_URS_2023_02/175111101</t>
  </si>
  <si>
    <t>Štěrk 16/32 okolo drenáží a vpustí</t>
  </si>
  <si>
    <t>0,5*0,5*40</t>
  </si>
  <si>
    <t>26</t>
  </si>
  <si>
    <t>58343930</t>
  </si>
  <si>
    <t>kamenivo drcené hrubé frakce 16/32</t>
  </si>
  <si>
    <t>-798626805</t>
  </si>
  <si>
    <t>27</t>
  </si>
  <si>
    <t>181411122</t>
  </si>
  <si>
    <t>Založení lučního trávníku výsevem pl do 1000 m2 ve svahu přes 1:5 do 1:2</t>
  </si>
  <si>
    <t>872600247</t>
  </si>
  <si>
    <t>https://podminky.urs.cz/item/CS_URS_2023_02/181411122</t>
  </si>
  <si>
    <t>28</t>
  </si>
  <si>
    <t>00572474</t>
  </si>
  <si>
    <t>osivo směs travní krajinná-svahová</t>
  </si>
  <si>
    <t>kg</t>
  </si>
  <si>
    <t>1283502980</t>
  </si>
  <si>
    <t>3*0,02 'Přepočtené koeficientem množství</t>
  </si>
  <si>
    <t>29</t>
  </si>
  <si>
    <t>181951112</t>
  </si>
  <si>
    <t>Úprava pláně v hornině třídy těžitelnosti I skupiny 1 až 3 se zhutněním strojně</t>
  </si>
  <si>
    <t>-132019079</t>
  </si>
  <si>
    <t>https://podminky.urs.cz/item/CS_URS_2023_02/181951112</t>
  </si>
  <si>
    <t xml:space="preserve">nad drenáží </t>
  </si>
  <si>
    <t>40*0,5</t>
  </si>
  <si>
    <t>Zakládání</t>
  </si>
  <si>
    <t>30</t>
  </si>
  <si>
    <t>212752402</t>
  </si>
  <si>
    <t>Trativod z drenážních trubek korugovaných PE-HD SN 8 perforace 360° včetně lože otevřený výkop DN 150 pro liniové stavby</t>
  </si>
  <si>
    <t>1143129260</t>
  </si>
  <si>
    <t>https://podminky.urs.cz/item/CS_URS_2023_02/212752402</t>
  </si>
  <si>
    <t>obnova odvodnění</t>
  </si>
  <si>
    <t>44</t>
  </si>
  <si>
    <t>Svislé a kompletní konstrukce</t>
  </si>
  <si>
    <t>31</t>
  </si>
  <si>
    <t>321212745</t>
  </si>
  <si>
    <t>Oprava zdiva vodních staveb do 3 m3 z lomového kamene obkladního bez jeho dodání</t>
  </si>
  <si>
    <t>1313419122</t>
  </si>
  <si>
    <t>https://podminky.urs.cz/item/CS_URS_2023_02/321212745</t>
  </si>
  <si>
    <t xml:space="preserve">Opravy zdí v potřebném rozsahu včetně okolí prostupů IS a prostupů odvodnění </t>
  </si>
  <si>
    <t xml:space="preserve">Předpoklad 10 % celkové plochy </t>
  </si>
  <si>
    <t>2,55*0,5*40*0,1</t>
  </si>
  <si>
    <t>32</t>
  </si>
  <si>
    <t>321222311</t>
  </si>
  <si>
    <t>Zdění obkladního zdiva vodních staveb kvádrového objem do 0,2 m3</t>
  </si>
  <si>
    <t>221713716</t>
  </si>
  <si>
    <t>https://podminky.urs.cz/item/CS_URS_2023_02/321222311</t>
  </si>
  <si>
    <t xml:space="preserve">Obnovení parapetních kvádrů zdi </t>
  </si>
  <si>
    <t>Předpoklad 30 % nového kamene ve specifikaci</t>
  </si>
  <si>
    <t xml:space="preserve">šířka * výška * délka </t>
  </si>
  <si>
    <t>0.15*0.75*42.0</t>
  </si>
  <si>
    <t>33</t>
  </si>
  <si>
    <t>58381086</t>
  </si>
  <si>
    <t>kámen lomový upravený štípaný (80, 40, 20 cm) pískovec</t>
  </si>
  <si>
    <t>-47460408</t>
  </si>
  <si>
    <t>4,725*2,5</t>
  </si>
  <si>
    <t>Vodorovné konstrukce</t>
  </si>
  <si>
    <t>34</t>
  </si>
  <si>
    <t>451573111</t>
  </si>
  <si>
    <t>Lože pod potrubí otevřený výkop ze štěrkopísku</t>
  </si>
  <si>
    <t>313186133</t>
  </si>
  <si>
    <t>https://podminky.urs.cz/item/CS_URS_2023_02/451573111</t>
  </si>
  <si>
    <t>0,4*0,4*0,1</t>
  </si>
  <si>
    <t>35</t>
  </si>
  <si>
    <t>452311141</t>
  </si>
  <si>
    <t>Podkladní desky z betonu prostého bez zvýšených nároků na prostředí tř. C 16/20 otevřený výkop</t>
  </si>
  <si>
    <t>-2081095950</t>
  </si>
  <si>
    <t>https://podminky.urs.cz/item/CS_URS_2023_02/452311141</t>
  </si>
  <si>
    <t>pro drenáž</t>
  </si>
  <si>
    <t>0,4*0,1*40</t>
  </si>
  <si>
    <t>36</t>
  </si>
  <si>
    <t>452311161</t>
  </si>
  <si>
    <t>Podkladní desky z betonu prostého bez zvýšených nároků na prostředí tř. C 25/30 otevřený výkop</t>
  </si>
  <si>
    <t>-1529003741</t>
  </si>
  <si>
    <t>https://podminky.urs.cz/item/CS_URS_2023_02/452311161</t>
  </si>
  <si>
    <t>vyrovnávací vrstva pro parapetní kvádry z betonové mazaniny</t>
  </si>
  <si>
    <t>0,6*0,06*42*1,1</t>
  </si>
  <si>
    <t>37</t>
  </si>
  <si>
    <t>457542111</t>
  </si>
  <si>
    <t>Filtrační vrstvy ze štěrkodrti se zhutněním frakce od 0 až 22 do 0 až 63 mm</t>
  </si>
  <si>
    <t>-307157010</t>
  </si>
  <si>
    <t>https://podminky.urs.cz/item/CS_URS_2023_02/457542111</t>
  </si>
  <si>
    <t>ŠD 0/63 za opěrami pod vozovkové vrstvy</t>
  </si>
  <si>
    <t>0,75*0,25*40</t>
  </si>
  <si>
    <t>Komunikace pozemní</t>
  </si>
  <si>
    <t>38</t>
  </si>
  <si>
    <t>565135101</t>
  </si>
  <si>
    <t>Asfaltový beton vrstva podkladní ACP 16 (obalované kamenivo OKS) tl 50 mm š do 1,5 m</t>
  </si>
  <si>
    <t>-1021489809</t>
  </si>
  <si>
    <t>https://podminky.urs.cz/item/CS_URS_2023_02/565135101</t>
  </si>
  <si>
    <t>1*40</t>
  </si>
  <si>
    <t>39</t>
  </si>
  <si>
    <t>577134111</t>
  </si>
  <si>
    <t>Asfaltový beton vrstva obrusná ACO 11 (ABS) tř. I tl 40 mm š do 3 m z nemodifikovaného asfaltu</t>
  </si>
  <si>
    <t>1079649338</t>
  </si>
  <si>
    <t>https://podminky.urs.cz/item/CS_URS_2023_02/577134111</t>
  </si>
  <si>
    <t>40*1,1</t>
  </si>
  <si>
    <t>Úpravy povrchů, podlahy a osazování výplní</t>
  </si>
  <si>
    <t>40</t>
  </si>
  <si>
    <t>628631211</t>
  </si>
  <si>
    <t>Spárování zdí a valů z lomového kamene cementovou maltou hl do 30 mm</t>
  </si>
  <si>
    <t>374358215</t>
  </si>
  <si>
    <t>https://podminky.urs.cz/item/CS_URS_2023_02/628631211</t>
  </si>
  <si>
    <t>předpoklad 30% přespárování zdi</t>
  </si>
  <si>
    <t>110*0,3</t>
  </si>
  <si>
    <t>Trubní vedení</t>
  </si>
  <si>
    <t>41</t>
  </si>
  <si>
    <t>831312121</t>
  </si>
  <si>
    <t>Montáž potrubí z trub kameninových hrdlových s integrovaným těsněním výkop sklon do 20 % DN 150</t>
  </si>
  <si>
    <t>144947006</t>
  </si>
  <si>
    <t>https://podminky.urs.cz/item/CS_URS_2023_02/831312121</t>
  </si>
  <si>
    <t>59710632</t>
  </si>
  <si>
    <t>trouba kameninová glazovaná DN 150 dl 1,00m spojovací systém F</t>
  </si>
  <si>
    <t>-1733828284</t>
  </si>
  <si>
    <t>1*1,015 'Přepočtené koeficientem množství</t>
  </si>
  <si>
    <t>895941341</t>
  </si>
  <si>
    <t>Osazení vpusti uliční DN 500 z betonových dílců dno s výtokem</t>
  </si>
  <si>
    <t>-1482661218</t>
  </si>
  <si>
    <t>https://podminky.urs.cz/item/CS_URS_2023_02/895941341</t>
  </si>
  <si>
    <t>45</t>
  </si>
  <si>
    <t>59224472R1</t>
  </si>
  <si>
    <t>vpusť uliční betonová dno s kalištěm s odtokem 150mm 450/350mm</t>
  </si>
  <si>
    <t>-1005483246</t>
  </si>
  <si>
    <t>46</t>
  </si>
  <si>
    <t>895941351</t>
  </si>
  <si>
    <t>Osazení vpusti uliční DN 500 z betonových dílců skruž horní pro čtvercovou vtokovou mříž</t>
  </si>
  <si>
    <t>2013170915</t>
  </si>
  <si>
    <t>https://podminky.urs.cz/item/CS_URS_2023_02/895941351</t>
  </si>
  <si>
    <t>47</t>
  </si>
  <si>
    <t>59224460R2</t>
  </si>
  <si>
    <t>vpusť uliční betonová horní díl 450/295mm</t>
  </si>
  <si>
    <t>1425690756</t>
  </si>
  <si>
    <t>82</t>
  </si>
  <si>
    <t>59223821R3</t>
  </si>
  <si>
    <t>vpusť uliční prstenec betonový 450/100mm</t>
  </si>
  <si>
    <t>-2115864886</t>
  </si>
  <si>
    <t>48</t>
  </si>
  <si>
    <t>895941362</t>
  </si>
  <si>
    <t>Osazení vpusti uliční DN 500 z betonových dílců skruž středová 590 mm</t>
  </si>
  <si>
    <t>2141017003</t>
  </si>
  <si>
    <t>https://podminky.urs.cz/item/CS_URS_2023_02/895941362</t>
  </si>
  <si>
    <t>49</t>
  </si>
  <si>
    <t>59224462R4</t>
  </si>
  <si>
    <t>vpusť uliční skruž průběžná betonová 450/195mm</t>
  </si>
  <si>
    <t>-1389152748</t>
  </si>
  <si>
    <t>50</t>
  </si>
  <si>
    <t>899104112</t>
  </si>
  <si>
    <t>Osazení poklopů litinových, ocelových nebo železobetonových včetně rámů pro třídu zatížení D400, E600</t>
  </si>
  <si>
    <t>541345491</t>
  </si>
  <si>
    <t>https://podminky.urs.cz/item/CS_URS_2023_02/899104112</t>
  </si>
  <si>
    <t>pro výškovou úpravu poklopů</t>
  </si>
  <si>
    <t>51</t>
  </si>
  <si>
    <t>899204112</t>
  </si>
  <si>
    <t>Osazení mříží litinových včetně rámů a košů na bahno pro třídu zatížení D400, E600</t>
  </si>
  <si>
    <t>1719543912</t>
  </si>
  <si>
    <t>https://podminky.urs.cz/item/CS_URS_2023_02/899204112</t>
  </si>
  <si>
    <t>52</t>
  </si>
  <si>
    <t>55241040</t>
  </si>
  <si>
    <t>mříž litinová 600/40T, 420X620 D400</t>
  </si>
  <si>
    <t>115299405</t>
  </si>
  <si>
    <t>53</t>
  </si>
  <si>
    <t>55241001</t>
  </si>
  <si>
    <t>koš kalový pod mříž - těžký</t>
  </si>
  <si>
    <t>514921368</t>
  </si>
  <si>
    <t>54</t>
  </si>
  <si>
    <t>899301811</t>
  </si>
  <si>
    <t>Demontáž poklopů betonových nebo ŽB včetně rámu hmotnosti do 50 kg</t>
  </si>
  <si>
    <t>-156348626</t>
  </si>
  <si>
    <t>https://podminky.urs.cz/item/CS_URS_2023_02/899301811</t>
  </si>
  <si>
    <t>Ostatní konstrukce a práce, bourání</t>
  </si>
  <si>
    <t>55</t>
  </si>
  <si>
    <t>911121111</t>
  </si>
  <si>
    <t>Montáž zábradlí ocelového přichyceného vruty do betonového podkladu</t>
  </si>
  <si>
    <t>1583573030</t>
  </si>
  <si>
    <t>https://podminky.urs.cz/item/CS_URS_2023_02/911121111</t>
  </si>
  <si>
    <t xml:space="preserve">Včetně spojovacího materiálu  </t>
  </si>
  <si>
    <t xml:space="preserve">Opravu a obnovu PKO zajišťuje město Mladá Boleslav </t>
  </si>
  <si>
    <t>Odstín zábradlí bude použit RAL 9011 matná grafitově černá</t>
  </si>
  <si>
    <t>56</t>
  </si>
  <si>
    <t>54879089</t>
  </si>
  <si>
    <t>kotva chemická do betonu a těžké kotvení</t>
  </si>
  <si>
    <t>-1723375748</t>
  </si>
  <si>
    <t>30*4</t>
  </si>
  <si>
    <t>57</t>
  </si>
  <si>
    <t>919121223</t>
  </si>
  <si>
    <t>Těsnění spár zálivkou za studena pro komůrky š 15 mm hl 30 mm bez těsnicího profilu</t>
  </si>
  <si>
    <t>728737722</t>
  </si>
  <si>
    <t>https://podminky.urs.cz/item/CS_URS_2023_02/919121223</t>
  </si>
  <si>
    <t>58</t>
  </si>
  <si>
    <t>919735113</t>
  </si>
  <si>
    <t>Řezání stávajícího živičného krytu hl přes 100 do 150 mm</t>
  </si>
  <si>
    <t>-1426591507</t>
  </si>
  <si>
    <t>https://podminky.urs.cz/item/CS_URS_2023_02/919735113</t>
  </si>
  <si>
    <t>59</t>
  </si>
  <si>
    <t>938902202</t>
  </si>
  <si>
    <t>Čištění příkopů ručně š dna do 400 mm objem nánosu přes 0,15 do 0,30 m3/m</t>
  </si>
  <si>
    <t>-275224274</t>
  </si>
  <si>
    <t>https://podminky.urs.cz/item/CS_URS_2023_02/938902202</t>
  </si>
  <si>
    <t>60</t>
  </si>
  <si>
    <t>938902482</t>
  </si>
  <si>
    <t>Čištění propustků(vpustí) ručně D přes 500 do 1000 mm při tl nánosu přes 75% DN</t>
  </si>
  <si>
    <t>526252801</t>
  </si>
  <si>
    <t>https://podminky.urs.cz/item/CS_URS_2023_02/938902482</t>
  </si>
  <si>
    <t>61</t>
  </si>
  <si>
    <t>941111111</t>
  </si>
  <si>
    <t>Montáž lešení řadového trubkového lehkého s podlahami zatížení do 200 kg/m2 š od 0,6 do 0,9 m v do 10 m</t>
  </si>
  <si>
    <t>403491729</t>
  </si>
  <si>
    <t>https://podminky.urs.cz/item/CS_URS_2023_02/941111111</t>
  </si>
  <si>
    <t>pohledová plocha lešení</t>
  </si>
  <si>
    <t>46*2</t>
  </si>
  <si>
    <t>62</t>
  </si>
  <si>
    <t>941111211</t>
  </si>
  <si>
    <t>Příplatek k lešení řadovému trubkovému lehkému s podlahami do 200 kg/m2 š od 0,6 do 0,9 m v do 10 m za každý den použití</t>
  </si>
  <si>
    <t>-783170325</t>
  </si>
  <si>
    <t>https://podminky.urs.cz/item/CS_URS_2023_02/941111211</t>
  </si>
  <si>
    <t>pronájem 30 dní</t>
  </si>
  <si>
    <t>92*30</t>
  </si>
  <si>
    <t>63</t>
  </si>
  <si>
    <t>941111811</t>
  </si>
  <si>
    <t>Demontáž lešení řadového trubkového lehkého s podlahami zatížení do 200 kg/m2 š od 0,6 do 0,9 m v do 10 m</t>
  </si>
  <si>
    <t>-1579774585</t>
  </si>
  <si>
    <t>https://podminky.urs.cz/item/CS_URS_2023_02/941111811</t>
  </si>
  <si>
    <t>64</t>
  </si>
  <si>
    <t>962022391</t>
  </si>
  <si>
    <t>Bourání zdiva nadzákladového kamenného na MV nebo MVC přes 1 m3</t>
  </si>
  <si>
    <t>-498500463</t>
  </si>
  <si>
    <t>https://podminky.urs.cz/item/CS_URS_2023_02/962022391</t>
  </si>
  <si>
    <t>bourání zdi pro opravu, jedná se o rozebrání parapetních kvádrů a bourání zdí a poškozených kvádrů</t>
  </si>
  <si>
    <t>5,1+4,725</t>
  </si>
  <si>
    <t>65</t>
  </si>
  <si>
    <t>966005211</t>
  </si>
  <si>
    <t>Rozebrání a odstranění silničního zábradlí se sloupky osazenými do říms nebo krycích desek</t>
  </si>
  <si>
    <t>539194562</t>
  </si>
  <si>
    <t>https://podminky.urs.cz/item/CS_URS_2023_02/966005211</t>
  </si>
  <si>
    <t>81</t>
  </si>
  <si>
    <t>977151123</t>
  </si>
  <si>
    <t>Jádrové vrty diamantovými korunkami do stavebních materiálů D přes 130 do 150 mm</t>
  </si>
  <si>
    <t>988280625</t>
  </si>
  <si>
    <t>https://podminky.urs.cz/item/CS_URS_2023_02/977151123</t>
  </si>
  <si>
    <t>vrtání do ŽB trub pro napojení ( výřez na potrubí)</t>
  </si>
  <si>
    <t>4*0,1</t>
  </si>
  <si>
    <t>66</t>
  </si>
  <si>
    <t>977151125</t>
  </si>
  <si>
    <t>Jádrové vrty diamantovými korunkami do stavebních materiálů D přes 180 do 200 mm</t>
  </si>
  <si>
    <t>269723878</t>
  </si>
  <si>
    <t>https://podminky.urs.cz/item/CS_URS_2023_02/977151125</t>
  </si>
  <si>
    <t xml:space="preserve">Otvor pro obnovení odvodnění formou drenážní vpusti </t>
  </si>
  <si>
    <t>Vytvoření prostupu od dvorní vpustě bude použit na příkaz TDI</t>
  </si>
  <si>
    <t>1,0+0,8</t>
  </si>
  <si>
    <t>67</t>
  </si>
  <si>
    <t>977131117</t>
  </si>
  <si>
    <t>Vrty příklepovými vrtáky D přes 20 do 25 mm do cihelného zdiva nebo prostého betonu</t>
  </si>
  <si>
    <t>348526938</t>
  </si>
  <si>
    <t>https://podminky.urs.cz/item/CS_URS_2023_02/977131117</t>
  </si>
  <si>
    <t>30*4*0,3</t>
  </si>
  <si>
    <t>68</t>
  </si>
  <si>
    <t>977213511</t>
  </si>
  <si>
    <t>Řezání betonových, železobetonových nebo kameninových trub kruhových ve výkopu kolmý řez do DN 200</t>
  </si>
  <si>
    <t>823470528</t>
  </si>
  <si>
    <t>https://podminky.urs.cz/item/CS_URS_2023_02/977213511</t>
  </si>
  <si>
    <t>proražení otvorů do vpustí</t>
  </si>
  <si>
    <t>69</t>
  </si>
  <si>
    <t>985131111</t>
  </si>
  <si>
    <t>Očištění ploch stěn, rubu kleneb a podlah tlakovou vodou</t>
  </si>
  <si>
    <t>-2128245840</t>
  </si>
  <si>
    <t>https://podminky.urs.cz/item/CS_URS_2023_02/985131111</t>
  </si>
  <si>
    <t>30% plochy</t>
  </si>
  <si>
    <t>70</t>
  </si>
  <si>
    <t>985142212</t>
  </si>
  <si>
    <t>Vysekání spojovací hmoty ze spár zdiva hl přes 40 mm dl přes 6 do 12 m/m2</t>
  </si>
  <si>
    <t>-803127789</t>
  </si>
  <si>
    <t>https://podminky.urs.cz/item/CS_URS_2023_02/985142212</t>
  </si>
  <si>
    <t>vysekání spár pro nové přespárování zdiva</t>
  </si>
  <si>
    <t>997</t>
  </si>
  <si>
    <t>Přesun sutě</t>
  </si>
  <si>
    <t>71</t>
  </si>
  <si>
    <t>997013811</t>
  </si>
  <si>
    <t>Poplatek za uložení na skládce (skládkovné) stavebního odpadu dřevěného kód odpadu 17 02 01</t>
  </si>
  <si>
    <t>-25648954</t>
  </si>
  <si>
    <t>https://podminky.urs.cz/item/CS_URS_2023_02/997013811</t>
  </si>
  <si>
    <t>pařezy:</t>
  </si>
  <si>
    <t>3*0,5*0,5</t>
  </si>
  <si>
    <t>72</t>
  </si>
  <si>
    <t>997221645</t>
  </si>
  <si>
    <t>Poplatek za uložení na skládce (skládkovné) odpadu asfaltového bez dehtu kód odpadu 17 03 02</t>
  </si>
  <si>
    <t>-1621632743</t>
  </si>
  <si>
    <t>https://podminky.urs.cz/item/CS_URS_2023_02/997221645</t>
  </si>
  <si>
    <t>73</t>
  </si>
  <si>
    <t>997221861</t>
  </si>
  <si>
    <t>Poplatek za uložení na recyklační skládce (skládkovné) stavebního odpadu z prostého betonu pod kódem 17 01 01</t>
  </si>
  <si>
    <t>568490868</t>
  </si>
  <si>
    <t>https://podminky.urs.cz/item/CS_URS_2023_02/997221861</t>
  </si>
  <si>
    <t>8,064+0,072+1,124+2,571</t>
  </si>
  <si>
    <t>74</t>
  </si>
  <si>
    <t>997221873</t>
  </si>
  <si>
    <t>Poplatek za uložení na recyklační skládce (skládkovné) stavebního odpadu zeminy a kamení zatříděného do Katalogu odpadů pod kódem 17 05 04</t>
  </si>
  <si>
    <t>1034269659</t>
  </si>
  <si>
    <t>https://podminky.urs.cz/item/CS_URS_2023_02/997221873</t>
  </si>
  <si>
    <t>23,2+6,88+0,258+4,6</t>
  </si>
  <si>
    <t>24,563/9,825*5,1</t>
  </si>
  <si>
    <t>75</t>
  </si>
  <si>
    <t>997321511</t>
  </si>
  <si>
    <t>Vodorovná doprava suti a vybouraných hmot po suchu do 1 km</t>
  </si>
  <si>
    <t>2004958301</t>
  </si>
  <si>
    <t>https://podminky.urs.cz/item/CS_URS_2023_02/997321511</t>
  </si>
  <si>
    <t>odvoz do 1km</t>
  </si>
  <si>
    <t>10,065+11,831+47,688</t>
  </si>
  <si>
    <t>76</t>
  </si>
  <si>
    <t>997321519</t>
  </si>
  <si>
    <t>Příplatek ZKD 1 km vodorovné dopravy suti a vybouraných hmot po suchu</t>
  </si>
  <si>
    <t>-1079657376</t>
  </si>
  <si>
    <t>https://podminky.urs.cz/item/CS_URS_2023_02/997321519</t>
  </si>
  <si>
    <t>za každý další km - +19km (celkem 20km)</t>
  </si>
  <si>
    <t>69,584*19</t>
  </si>
  <si>
    <t>998</t>
  </si>
  <si>
    <t>Přesun hmot</t>
  </si>
  <si>
    <t>77</t>
  </si>
  <si>
    <t>998332011</t>
  </si>
  <si>
    <t>Přesun hmot pro úpravy vodních toků a kanály</t>
  </si>
  <si>
    <t>-245803921</t>
  </si>
  <si>
    <t>https://podminky.urs.cz/item/CS_URS_2023_02/998332011</t>
  </si>
  <si>
    <t>PSV</t>
  </si>
  <si>
    <t>Práce a dodávky PSV</t>
  </si>
  <si>
    <t>721</t>
  </si>
  <si>
    <t>Zdravotechnika - vnitřní kanalizace</t>
  </si>
  <si>
    <t>78</t>
  </si>
  <si>
    <t>721211621</t>
  </si>
  <si>
    <t>Vtok dvorní se svislým odtokem a izolační přírubou DN 110/160 mříž litina 226x226</t>
  </si>
  <si>
    <t>1514443369</t>
  </si>
  <si>
    <t>https://podminky.urs.cz/item/CS_URS_2023_02/721211621</t>
  </si>
  <si>
    <t>79</t>
  </si>
  <si>
    <t>998721101</t>
  </si>
  <si>
    <t>Přesun hmot tonážní pro vnitřní kanalizace v objektech v do 6 m</t>
  </si>
  <si>
    <t>-1384352465</t>
  </si>
  <si>
    <t>https://podminky.urs.cz/item/CS_URS_2023_02/998721101</t>
  </si>
  <si>
    <t>251b - PB římsy. zábradlí</t>
  </si>
  <si>
    <t xml:space="preserve">    767 - Konstrukce zámečnické</t>
  </si>
  <si>
    <t xml:space="preserve">    783 - Dokončovací práce - nátěry</t>
  </si>
  <si>
    <t>-1229471298</t>
  </si>
  <si>
    <t>5*1</t>
  </si>
  <si>
    <t>111301111</t>
  </si>
  <si>
    <t>Sejmutí drnu tl do 100 mm s přemístěním do 50 m nebo naložením na dopravní prostředek</t>
  </si>
  <si>
    <t>-1501399069</t>
  </si>
  <si>
    <t>https://podminky.urs.cz/item/CS_URS_2023_02/111301111</t>
  </si>
  <si>
    <t>119605539</t>
  </si>
  <si>
    <t>83213180</t>
  </si>
  <si>
    <t>-1035269160</t>
  </si>
  <si>
    <t>odstranění pytlů z pískem -</t>
  </si>
  <si>
    <t>122151401</t>
  </si>
  <si>
    <t>Vykopávky v zemníku na suchu v hornině třídy těžitelnosti I skupiny 1 a 2 objem do 20 m3 strojně</t>
  </si>
  <si>
    <t>-606213028</t>
  </si>
  <si>
    <t>https://podminky.urs.cz/item/CS_URS_2023_02/122151401</t>
  </si>
  <si>
    <t>ornice pro rozprostření z mezideponie</t>
  </si>
  <si>
    <t>6*0,1</t>
  </si>
  <si>
    <t>-1766458418</t>
  </si>
  <si>
    <t>přemístění ornice z mezideponie</t>
  </si>
  <si>
    <t>0,6</t>
  </si>
  <si>
    <t>1574133247</t>
  </si>
  <si>
    <t>1465939549</t>
  </si>
  <si>
    <t>odvoz do (5km pol.162301501 + 15km) celkem 20km</t>
  </si>
  <si>
    <t>1934981869</t>
  </si>
  <si>
    <t>odvoz materiálu z hrázky</t>
  </si>
  <si>
    <t>-154277501</t>
  </si>
  <si>
    <t>převoz za dalších 10 km - celkem 20km</t>
  </si>
  <si>
    <t>10*10</t>
  </si>
  <si>
    <t>-1320806220</t>
  </si>
  <si>
    <t>-1215472175</t>
  </si>
  <si>
    <t>materiál z obj. 451a</t>
  </si>
  <si>
    <t>181311103</t>
  </si>
  <si>
    <t>Rozprostření ornice tl vrstvy do 200 mm v rovině nebo ve svahu do 1:5 ručně</t>
  </si>
  <si>
    <t>815956979</t>
  </si>
  <si>
    <t>https://podminky.urs.cz/item/CS_URS_2023_02/181311103</t>
  </si>
  <si>
    <t>181411121</t>
  </si>
  <si>
    <t>Založení lučního trávníku výsevem pl do 1000 m2 v rovině a ve svahu do 1:5</t>
  </si>
  <si>
    <t>-1450922415</t>
  </si>
  <si>
    <t>https://podminky.urs.cz/item/CS_URS_2023_02/181411121</t>
  </si>
  <si>
    <t>-2020469295</t>
  </si>
  <si>
    <t>6*0,02 'Přepočtené koeficientem množství</t>
  </si>
  <si>
    <t>-1682456037</t>
  </si>
  <si>
    <t xml:space="preserve">Opravy zdí v potřebném rozsahu včetně okolí prostupů IS </t>
  </si>
  <si>
    <t xml:space="preserve">Předpoklad 10 % </t>
  </si>
  <si>
    <t>2,55*0,2*6,1*0,1</t>
  </si>
  <si>
    <t>1277858301</t>
  </si>
  <si>
    <t xml:space="preserve">Obnovení parapetních kvádrů zdi,  předpoklad </t>
  </si>
  <si>
    <t>0,15*0,75*5,5</t>
  </si>
  <si>
    <t>-1128605597</t>
  </si>
  <si>
    <t>0,619*2,5</t>
  </si>
  <si>
    <t>693355481</t>
  </si>
  <si>
    <t>vyrovnávací vrstva pod parapetní kvádry z betonové mazaniny</t>
  </si>
  <si>
    <t>0,6*0,06*5,5*1,1</t>
  </si>
  <si>
    <t>-685312579</t>
  </si>
  <si>
    <t>předpoklad 30% zdi</t>
  </si>
  <si>
    <t>16*0,3</t>
  </si>
  <si>
    <t>-786779606</t>
  </si>
  <si>
    <t xml:space="preserve">Včetně spojovacího materiálu </t>
  </si>
  <si>
    <t xml:space="preserve">Zábradlí ve správě Povodí Labe s.p. </t>
  </si>
  <si>
    <t>5,4</t>
  </si>
  <si>
    <t>-906665261</t>
  </si>
  <si>
    <t>5*4</t>
  </si>
  <si>
    <t>-545804370</t>
  </si>
  <si>
    <t>825459077</t>
  </si>
  <si>
    <t>pohledová plocha</t>
  </si>
  <si>
    <t>5,5*2,5</t>
  </si>
  <si>
    <t>1869720058</t>
  </si>
  <si>
    <t>13,75*30</t>
  </si>
  <si>
    <t>-1930309198</t>
  </si>
  <si>
    <t>-641775090</t>
  </si>
  <si>
    <t xml:space="preserve"> jedná se o rozebrání parapetních kvádrů a bourání zdí a poškozených kvádrů</t>
  </si>
  <si>
    <t>0,311+0,619</t>
  </si>
  <si>
    <t>1259996326</t>
  </si>
  <si>
    <t>168182701</t>
  </si>
  <si>
    <t>pro kotvení zábradlí</t>
  </si>
  <si>
    <t>5*4*0,3</t>
  </si>
  <si>
    <t>363914308</t>
  </si>
  <si>
    <t xml:space="preserve">Plocha zdi * 30 % </t>
  </si>
  <si>
    <t>-892211461</t>
  </si>
  <si>
    <t>1134785574</t>
  </si>
  <si>
    <t>0,012+0,374</t>
  </si>
  <si>
    <t>310544311</t>
  </si>
  <si>
    <t>1,204</t>
  </si>
  <si>
    <t>2,325/0,93*0,619</t>
  </si>
  <si>
    <t>-2070962447</t>
  </si>
  <si>
    <t>ze spar a vrtů</t>
  </si>
  <si>
    <t>0,013+0,374</t>
  </si>
  <si>
    <t>z čištění příkopů</t>
  </si>
  <si>
    <t>vybouraný kámen</t>
  </si>
  <si>
    <t>1,548</t>
  </si>
  <si>
    <t>2104867890</t>
  </si>
  <si>
    <t>za každý další km celke 1+19=20km</t>
  </si>
  <si>
    <t>19*3,139</t>
  </si>
  <si>
    <t>-2021716476</t>
  </si>
  <si>
    <t>767</t>
  </si>
  <si>
    <t>Konstrukce zámečnické</t>
  </si>
  <si>
    <t>767991911</t>
  </si>
  <si>
    <t>Opravy zámečnických konstrukcí ostatní - samostatné svařování</t>
  </si>
  <si>
    <t>1716162906</t>
  </si>
  <si>
    <t>https://podminky.urs.cz/item/CS_URS_2023_02/767991911</t>
  </si>
  <si>
    <t>43</t>
  </si>
  <si>
    <t>998767101</t>
  </si>
  <si>
    <t>Přesun hmot tonážní pro zámečnické konstrukce v objektech v do 6 m</t>
  </si>
  <si>
    <t>-1778311931</t>
  </si>
  <si>
    <t>https://podminky.urs.cz/item/CS_URS_2023_02/998767101</t>
  </si>
  <si>
    <t>783</t>
  </si>
  <si>
    <t>Dokončovací práce - nátěry</t>
  </si>
  <si>
    <t>783306807</t>
  </si>
  <si>
    <t>Odstranění nátěru ze zámečnických konstrukcí odstraňovačem nátěrů</t>
  </si>
  <si>
    <t>878431659</t>
  </si>
  <si>
    <t>https://podminky.urs.cz/item/CS_URS_2023_02/783306807</t>
  </si>
  <si>
    <t>783314201</t>
  </si>
  <si>
    <t>Základní antikorozní jednonásobný syntetický standardní nátěr zámečnických konstrukcí</t>
  </si>
  <si>
    <t>2106958258</t>
  </si>
  <si>
    <t>https://podminky.urs.cz/item/CS_URS_2023_02/783314201</t>
  </si>
  <si>
    <t>4,27</t>
  </si>
  <si>
    <t>783315101</t>
  </si>
  <si>
    <t>Mezinátěr jednonásobný syntetický standardní zámečnických konstrukcí</t>
  </si>
  <si>
    <t>991495369</t>
  </si>
  <si>
    <t>https://podminky.urs.cz/item/CS_URS_2023_02/783315101</t>
  </si>
  <si>
    <t>783317101</t>
  </si>
  <si>
    <t>Krycí jednonásobný syntetický standardní nátěr zámečnických konstrukcí</t>
  </si>
  <si>
    <t>872598509</t>
  </si>
  <si>
    <t>https://podminky.urs.cz/item/CS_URS_2023_02/783317101</t>
  </si>
  <si>
    <t>783401303</t>
  </si>
  <si>
    <t>Bezoplachové odrezivění klempířských konstrukcí před provedením nátěru</t>
  </si>
  <si>
    <t>456127096</t>
  </si>
  <si>
    <t>https://podminky.urs.cz/item/CS_URS_2023_02/783401303</t>
  </si>
  <si>
    <t>783442101</t>
  </si>
  <si>
    <t>Tmelení klempířských konstrukcí polyuretanovým tmelem</t>
  </si>
  <si>
    <t>1849076975</t>
  </si>
  <si>
    <t>https://podminky.urs.cz/item/CS_URS_2023_02/783442101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</si>
</sst>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254000" TargetMode="External" /><Relationship Id="rId3" Type="http://schemas.openxmlformats.org/officeDocument/2006/relationships/hyperlink" Target="https://podminky.urs.cz/item/CS_URS_2023_02/013294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35002000" TargetMode="External" /><Relationship Id="rId6" Type="http://schemas.openxmlformats.org/officeDocument/2006/relationships/hyperlink" Target="https://podminky.urs.cz/item/CS_URS_2023_02/043103000" TargetMode="External" /><Relationship Id="rId7" Type="http://schemas.openxmlformats.org/officeDocument/2006/relationships/hyperlink" Target="https://podminky.urs.cz/item/CS_URS_2023_02/072103011" TargetMode="External" /><Relationship Id="rId8" Type="http://schemas.openxmlformats.org/officeDocument/2006/relationships/hyperlink" Target="https://podminky.urs.cz/item/CS_URS_2023_02/075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20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55215" TargetMode="External" /><Relationship Id="rId4" Type="http://schemas.openxmlformats.org/officeDocument/2006/relationships/hyperlink" Target="https://podminky.urs.cz/item/CS_URS_2023_02/112155311" TargetMode="External" /><Relationship Id="rId5" Type="http://schemas.openxmlformats.org/officeDocument/2006/relationships/hyperlink" Target="https://podminky.urs.cz/item/CS_URS_2023_02/112251101" TargetMode="External" /><Relationship Id="rId6" Type="http://schemas.openxmlformats.org/officeDocument/2006/relationships/hyperlink" Target="https://podminky.urs.cz/item/CS_URS_2023_02/113107130" TargetMode="External" /><Relationship Id="rId7" Type="http://schemas.openxmlformats.org/officeDocument/2006/relationships/hyperlink" Target="https://podminky.urs.cz/item/CS_URS_2023_02/113107324" TargetMode="External" /><Relationship Id="rId8" Type="http://schemas.openxmlformats.org/officeDocument/2006/relationships/hyperlink" Target="https://podminky.urs.cz/item/CS_URS_2023_02/113154264" TargetMode="External" /><Relationship Id="rId9" Type="http://schemas.openxmlformats.org/officeDocument/2006/relationships/hyperlink" Target="https://podminky.urs.cz/item/CS_URS_2023_02/113203111" TargetMode="External" /><Relationship Id="rId10" Type="http://schemas.openxmlformats.org/officeDocument/2006/relationships/hyperlink" Target="https://podminky.urs.cz/item/CS_URS_2023_02/114203202" TargetMode="External" /><Relationship Id="rId11" Type="http://schemas.openxmlformats.org/officeDocument/2006/relationships/hyperlink" Target="https://podminky.urs.cz/item/CS_URS_2023_02/122111101" TargetMode="External" /><Relationship Id="rId12" Type="http://schemas.openxmlformats.org/officeDocument/2006/relationships/hyperlink" Target="https://podminky.urs.cz/item/CS_URS_2023_02/131113701" TargetMode="External" /><Relationship Id="rId13" Type="http://schemas.openxmlformats.org/officeDocument/2006/relationships/hyperlink" Target="https://podminky.urs.cz/item/CS_URS_2023_02/162201401" TargetMode="External" /><Relationship Id="rId14" Type="http://schemas.openxmlformats.org/officeDocument/2006/relationships/hyperlink" Target="https://podminky.urs.cz/item/CS_URS_2023_02/162201411" TargetMode="External" /><Relationship Id="rId15" Type="http://schemas.openxmlformats.org/officeDocument/2006/relationships/hyperlink" Target="https://podminky.urs.cz/item/CS_URS_2023_02/162201421" TargetMode="External" /><Relationship Id="rId16" Type="http://schemas.openxmlformats.org/officeDocument/2006/relationships/hyperlink" Target="https://podminky.urs.cz/item/CS_URS_2023_02/162251102" TargetMode="External" /><Relationship Id="rId17" Type="http://schemas.openxmlformats.org/officeDocument/2006/relationships/hyperlink" Target="https://podminky.urs.cz/item/CS_URS_2023_02/162301501" TargetMode="External" /><Relationship Id="rId18" Type="http://schemas.openxmlformats.org/officeDocument/2006/relationships/hyperlink" Target="https://podminky.urs.cz/item/CS_URS_2023_02/162301931" TargetMode="External" /><Relationship Id="rId19" Type="http://schemas.openxmlformats.org/officeDocument/2006/relationships/hyperlink" Target="https://podminky.urs.cz/item/CS_URS_2023_02/162301951" TargetMode="External" /><Relationship Id="rId20" Type="http://schemas.openxmlformats.org/officeDocument/2006/relationships/hyperlink" Target="https://podminky.urs.cz/item/CS_URS_2023_02/162301971" TargetMode="External" /><Relationship Id="rId21" Type="http://schemas.openxmlformats.org/officeDocument/2006/relationships/hyperlink" Target="https://podminky.urs.cz/item/CS_URS_2023_02/162301981" TargetMode="External" /><Relationship Id="rId22" Type="http://schemas.openxmlformats.org/officeDocument/2006/relationships/hyperlink" Target="https://podminky.urs.cz/item/CS_URS_2023_02/162751117" TargetMode="External" /><Relationship Id="rId23" Type="http://schemas.openxmlformats.org/officeDocument/2006/relationships/hyperlink" Target="https://podminky.urs.cz/item/CS_URS_2023_02/162751119" TargetMode="External" /><Relationship Id="rId24" Type="http://schemas.openxmlformats.org/officeDocument/2006/relationships/hyperlink" Target="https://podminky.urs.cz/item/CS_URS_2023_02/171201231" TargetMode="External" /><Relationship Id="rId25" Type="http://schemas.openxmlformats.org/officeDocument/2006/relationships/hyperlink" Target="https://podminky.urs.cz/item/CS_URS_2023_02/172152101" TargetMode="External" /><Relationship Id="rId26" Type="http://schemas.openxmlformats.org/officeDocument/2006/relationships/hyperlink" Target="https://podminky.urs.cz/item/CS_URS_2023_02/175111101" TargetMode="External" /><Relationship Id="rId27" Type="http://schemas.openxmlformats.org/officeDocument/2006/relationships/hyperlink" Target="https://podminky.urs.cz/item/CS_URS_2023_02/181411122" TargetMode="External" /><Relationship Id="rId28" Type="http://schemas.openxmlformats.org/officeDocument/2006/relationships/hyperlink" Target="https://podminky.urs.cz/item/CS_URS_2023_02/181951112" TargetMode="External" /><Relationship Id="rId29" Type="http://schemas.openxmlformats.org/officeDocument/2006/relationships/hyperlink" Target="https://podminky.urs.cz/item/CS_URS_2023_02/212752402" TargetMode="External" /><Relationship Id="rId30" Type="http://schemas.openxmlformats.org/officeDocument/2006/relationships/hyperlink" Target="https://podminky.urs.cz/item/CS_URS_2023_02/321212745" TargetMode="External" /><Relationship Id="rId31" Type="http://schemas.openxmlformats.org/officeDocument/2006/relationships/hyperlink" Target="https://podminky.urs.cz/item/CS_URS_2023_02/321222311" TargetMode="External" /><Relationship Id="rId32" Type="http://schemas.openxmlformats.org/officeDocument/2006/relationships/hyperlink" Target="https://podminky.urs.cz/item/CS_URS_2023_02/451573111" TargetMode="External" /><Relationship Id="rId33" Type="http://schemas.openxmlformats.org/officeDocument/2006/relationships/hyperlink" Target="https://podminky.urs.cz/item/CS_URS_2023_02/452311141" TargetMode="External" /><Relationship Id="rId34" Type="http://schemas.openxmlformats.org/officeDocument/2006/relationships/hyperlink" Target="https://podminky.urs.cz/item/CS_URS_2023_02/452311161" TargetMode="External" /><Relationship Id="rId35" Type="http://schemas.openxmlformats.org/officeDocument/2006/relationships/hyperlink" Target="https://podminky.urs.cz/item/CS_URS_2023_02/457542111" TargetMode="External" /><Relationship Id="rId36" Type="http://schemas.openxmlformats.org/officeDocument/2006/relationships/hyperlink" Target="https://podminky.urs.cz/item/CS_URS_2023_02/565135101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628631211" TargetMode="External" /><Relationship Id="rId39" Type="http://schemas.openxmlformats.org/officeDocument/2006/relationships/hyperlink" Target="https://podminky.urs.cz/item/CS_URS_2023_02/831312121" TargetMode="External" /><Relationship Id="rId40" Type="http://schemas.openxmlformats.org/officeDocument/2006/relationships/hyperlink" Target="https://podminky.urs.cz/item/CS_URS_2023_02/895941341" TargetMode="External" /><Relationship Id="rId41" Type="http://schemas.openxmlformats.org/officeDocument/2006/relationships/hyperlink" Target="https://podminky.urs.cz/item/CS_URS_2023_02/895941351" TargetMode="External" /><Relationship Id="rId42" Type="http://schemas.openxmlformats.org/officeDocument/2006/relationships/hyperlink" Target="https://podminky.urs.cz/item/CS_URS_2023_02/895941362" TargetMode="External" /><Relationship Id="rId43" Type="http://schemas.openxmlformats.org/officeDocument/2006/relationships/hyperlink" Target="https://podminky.urs.cz/item/CS_URS_2023_02/899104112" TargetMode="External" /><Relationship Id="rId44" Type="http://schemas.openxmlformats.org/officeDocument/2006/relationships/hyperlink" Target="https://podminky.urs.cz/item/CS_URS_2023_02/899204112" TargetMode="External" /><Relationship Id="rId45" Type="http://schemas.openxmlformats.org/officeDocument/2006/relationships/hyperlink" Target="https://podminky.urs.cz/item/CS_URS_2023_02/899301811" TargetMode="External" /><Relationship Id="rId46" Type="http://schemas.openxmlformats.org/officeDocument/2006/relationships/hyperlink" Target="https://podminky.urs.cz/item/CS_URS_2023_02/911121111" TargetMode="External" /><Relationship Id="rId47" Type="http://schemas.openxmlformats.org/officeDocument/2006/relationships/hyperlink" Target="https://podminky.urs.cz/item/CS_URS_2023_02/919121223" TargetMode="External" /><Relationship Id="rId48" Type="http://schemas.openxmlformats.org/officeDocument/2006/relationships/hyperlink" Target="https://podminky.urs.cz/item/CS_URS_2023_02/919735113" TargetMode="External" /><Relationship Id="rId49" Type="http://schemas.openxmlformats.org/officeDocument/2006/relationships/hyperlink" Target="https://podminky.urs.cz/item/CS_URS_2023_02/938902202" TargetMode="External" /><Relationship Id="rId50" Type="http://schemas.openxmlformats.org/officeDocument/2006/relationships/hyperlink" Target="https://podminky.urs.cz/item/CS_URS_2023_02/938902482" TargetMode="External" /><Relationship Id="rId51" Type="http://schemas.openxmlformats.org/officeDocument/2006/relationships/hyperlink" Target="https://podminky.urs.cz/item/CS_URS_2023_02/941111111" TargetMode="External" /><Relationship Id="rId52" Type="http://schemas.openxmlformats.org/officeDocument/2006/relationships/hyperlink" Target="https://podminky.urs.cz/item/CS_URS_2023_02/941111211" TargetMode="External" /><Relationship Id="rId53" Type="http://schemas.openxmlformats.org/officeDocument/2006/relationships/hyperlink" Target="https://podminky.urs.cz/item/CS_URS_2023_02/941111811" TargetMode="External" /><Relationship Id="rId54" Type="http://schemas.openxmlformats.org/officeDocument/2006/relationships/hyperlink" Target="https://podminky.urs.cz/item/CS_URS_2023_02/962022391" TargetMode="External" /><Relationship Id="rId55" Type="http://schemas.openxmlformats.org/officeDocument/2006/relationships/hyperlink" Target="https://podminky.urs.cz/item/CS_URS_2023_02/966005211" TargetMode="External" /><Relationship Id="rId56" Type="http://schemas.openxmlformats.org/officeDocument/2006/relationships/hyperlink" Target="https://podminky.urs.cz/item/CS_URS_2023_02/977151123" TargetMode="External" /><Relationship Id="rId57" Type="http://schemas.openxmlformats.org/officeDocument/2006/relationships/hyperlink" Target="https://podminky.urs.cz/item/CS_URS_2023_02/977151125" TargetMode="External" /><Relationship Id="rId58" Type="http://schemas.openxmlformats.org/officeDocument/2006/relationships/hyperlink" Target="https://podminky.urs.cz/item/CS_URS_2023_02/977131117" TargetMode="External" /><Relationship Id="rId59" Type="http://schemas.openxmlformats.org/officeDocument/2006/relationships/hyperlink" Target="https://podminky.urs.cz/item/CS_URS_2023_02/977213511" TargetMode="External" /><Relationship Id="rId60" Type="http://schemas.openxmlformats.org/officeDocument/2006/relationships/hyperlink" Target="https://podminky.urs.cz/item/CS_URS_2023_02/985131111" TargetMode="External" /><Relationship Id="rId61" Type="http://schemas.openxmlformats.org/officeDocument/2006/relationships/hyperlink" Target="https://podminky.urs.cz/item/CS_URS_2023_02/985142212" TargetMode="External" /><Relationship Id="rId62" Type="http://schemas.openxmlformats.org/officeDocument/2006/relationships/hyperlink" Target="https://podminky.urs.cz/item/CS_URS_2023_02/997013811" TargetMode="External" /><Relationship Id="rId63" Type="http://schemas.openxmlformats.org/officeDocument/2006/relationships/hyperlink" Target="https://podminky.urs.cz/item/CS_URS_2023_02/997221645" TargetMode="External" /><Relationship Id="rId64" Type="http://schemas.openxmlformats.org/officeDocument/2006/relationships/hyperlink" Target="https://podminky.urs.cz/item/CS_URS_2023_02/997221861" TargetMode="External" /><Relationship Id="rId65" Type="http://schemas.openxmlformats.org/officeDocument/2006/relationships/hyperlink" Target="https://podminky.urs.cz/item/CS_URS_2023_02/997221873" TargetMode="External" /><Relationship Id="rId66" Type="http://schemas.openxmlformats.org/officeDocument/2006/relationships/hyperlink" Target="https://podminky.urs.cz/item/CS_URS_2023_02/997321511" TargetMode="External" /><Relationship Id="rId67" Type="http://schemas.openxmlformats.org/officeDocument/2006/relationships/hyperlink" Target="https://podminky.urs.cz/item/CS_URS_2023_02/997321519" TargetMode="External" /><Relationship Id="rId68" Type="http://schemas.openxmlformats.org/officeDocument/2006/relationships/hyperlink" Target="https://podminky.urs.cz/item/CS_URS_2023_02/998332011" TargetMode="External" /><Relationship Id="rId69" Type="http://schemas.openxmlformats.org/officeDocument/2006/relationships/hyperlink" Target="https://podminky.urs.cz/item/CS_URS_2023_02/721211621" TargetMode="External" /><Relationship Id="rId70" Type="http://schemas.openxmlformats.org/officeDocument/2006/relationships/hyperlink" Target="https://podminky.urs.cz/item/CS_URS_2023_02/998721101" TargetMode="External" /><Relationship Id="rId7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201" TargetMode="External" /><Relationship Id="rId2" Type="http://schemas.openxmlformats.org/officeDocument/2006/relationships/hyperlink" Target="https://podminky.urs.cz/item/CS_URS_2023_02/111301111" TargetMode="External" /><Relationship Id="rId3" Type="http://schemas.openxmlformats.org/officeDocument/2006/relationships/hyperlink" Target="https://podminky.urs.cz/item/CS_URS_2023_02/112155311" TargetMode="External" /><Relationship Id="rId4" Type="http://schemas.openxmlformats.org/officeDocument/2006/relationships/hyperlink" Target="https://podminky.urs.cz/item/CS_URS_2023_02/114203202" TargetMode="External" /><Relationship Id="rId5" Type="http://schemas.openxmlformats.org/officeDocument/2006/relationships/hyperlink" Target="https://podminky.urs.cz/item/CS_URS_2023_02/122111101" TargetMode="External" /><Relationship Id="rId6" Type="http://schemas.openxmlformats.org/officeDocument/2006/relationships/hyperlink" Target="https://podminky.urs.cz/item/CS_URS_2023_02/122151401" TargetMode="External" /><Relationship Id="rId7" Type="http://schemas.openxmlformats.org/officeDocument/2006/relationships/hyperlink" Target="https://podminky.urs.cz/item/CS_URS_2023_02/162251102" TargetMode="External" /><Relationship Id="rId8" Type="http://schemas.openxmlformats.org/officeDocument/2006/relationships/hyperlink" Target="https://podminky.urs.cz/item/CS_URS_2023_02/162301501" TargetMode="External" /><Relationship Id="rId9" Type="http://schemas.openxmlformats.org/officeDocument/2006/relationships/hyperlink" Target="https://podminky.urs.cz/item/CS_URS_2023_02/162301981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72152101" TargetMode="External" /><Relationship Id="rId14" Type="http://schemas.openxmlformats.org/officeDocument/2006/relationships/hyperlink" Target="https://podminky.urs.cz/item/CS_URS_2023_02/181311103" TargetMode="External" /><Relationship Id="rId15" Type="http://schemas.openxmlformats.org/officeDocument/2006/relationships/hyperlink" Target="https://podminky.urs.cz/item/CS_URS_2023_02/181411121" TargetMode="External" /><Relationship Id="rId16" Type="http://schemas.openxmlformats.org/officeDocument/2006/relationships/hyperlink" Target="https://podminky.urs.cz/item/CS_URS_2023_02/321212745" TargetMode="External" /><Relationship Id="rId17" Type="http://schemas.openxmlformats.org/officeDocument/2006/relationships/hyperlink" Target="https://podminky.urs.cz/item/CS_URS_2023_02/321222311" TargetMode="External" /><Relationship Id="rId18" Type="http://schemas.openxmlformats.org/officeDocument/2006/relationships/hyperlink" Target="https://podminky.urs.cz/item/CS_URS_2023_02/452311161" TargetMode="External" /><Relationship Id="rId19" Type="http://schemas.openxmlformats.org/officeDocument/2006/relationships/hyperlink" Target="https://podminky.urs.cz/item/CS_URS_2023_02/628631211" TargetMode="External" /><Relationship Id="rId20" Type="http://schemas.openxmlformats.org/officeDocument/2006/relationships/hyperlink" Target="https://podminky.urs.cz/item/CS_URS_2023_02/911121111" TargetMode="External" /><Relationship Id="rId21" Type="http://schemas.openxmlformats.org/officeDocument/2006/relationships/hyperlink" Target="https://podminky.urs.cz/item/CS_URS_2023_02/938902202" TargetMode="External" /><Relationship Id="rId22" Type="http://schemas.openxmlformats.org/officeDocument/2006/relationships/hyperlink" Target="https://podminky.urs.cz/item/CS_URS_2023_02/941111111" TargetMode="External" /><Relationship Id="rId23" Type="http://schemas.openxmlformats.org/officeDocument/2006/relationships/hyperlink" Target="https://podminky.urs.cz/item/CS_URS_2023_02/941111211" TargetMode="External" /><Relationship Id="rId24" Type="http://schemas.openxmlformats.org/officeDocument/2006/relationships/hyperlink" Target="https://podminky.urs.cz/item/CS_URS_2023_02/941111811" TargetMode="External" /><Relationship Id="rId25" Type="http://schemas.openxmlformats.org/officeDocument/2006/relationships/hyperlink" Target="https://podminky.urs.cz/item/CS_URS_2023_02/962022391" TargetMode="External" /><Relationship Id="rId26" Type="http://schemas.openxmlformats.org/officeDocument/2006/relationships/hyperlink" Target="https://podminky.urs.cz/item/CS_URS_2023_02/966005211" TargetMode="External" /><Relationship Id="rId27" Type="http://schemas.openxmlformats.org/officeDocument/2006/relationships/hyperlink" Target="https://podminky.urs.cz/item/CS_URS_2023_02/977131117" TargetMode="External" /><Relationship Id="rId28" Type="http://schemas.openxmlformats.org/officeDocument/2006/relationships/hyperlink" Target="https://podminky.urs.cz/item/CS_URS_2023_02/985131111" TargetMode="External" /><Relationship Id="rId29" Type="http://schemas.openxmlformats.org/officeDocument/2006/relationships/hyperlink" Target="https://podminky.urs.cz/item/CS_URS_2023_02/985142212" TargetMode="External" /><Relationship Id="rId30" Type="http://schemas.openxmlformats.org/officeDocument/2006/relationships/hyperlink" Target="https://podminky.urs.cz/item/CS_URS_2023_02/997221861" TargetMode="External" /><Relationship Id="rId31" Type="http://schemas.openxmlformats.org/officeDocument/2006/relationships/hyperlink" Target="https://podminky.urs.cz/item/CS_URS_2023_02/997221873" TargetMode="External" /><Relationship Id="rId32" Type="http://schemas.openxmlformats.org/officeDocument/2006/relationships/hyperlink" Target="https://podminky.urs.cz/item/CS_URS_2023_02/997321511" TargetMode="External" /><Relationship Id="rId33" Type="http://schemas.openxmlformats.org/officeDocument/2006/relationships/hyperlink" Target="https://podminky.urs.cz/item/CS_URS_2023_02/997321519" TargetMode="External" /><Relationship Id="rId34" Type="http://schemas.openxmlformats.org/officeDocument/2006/relationships/hyperlink" Target="https://podminky.urs.cz/item/CS_URS_2023_02/998332011" TargetMode="External" /><Relationship Id="rId35" Type="http://schemas.openxmlformats.org/officeDocument/2006/relationships/hyperlink" Target="https://podminky.urs.cz/item/CS_URS_2023_02/767991911" TargetMode="External" /><Relationship Id="rId36" Type="http://schemas.openxmlformats.org/officeDocument/2006/relationships/hyperlink" Target="https://podminky.urs.cz/item/CS_URS_2023_02/998767101" TargetMode="External" /><Relationship Id="rId37" Type="http://schemas.openxmlformats.org/officeDocument/2006/relationships/hyperlink" Target="https://podminky.urs.cz/item/CS_URS_2023_02/783306807" TargetMode="External" /><Relationship Id="rId38" Type="http://schemas.openxmlformats.org/officeDocument/2006/relationships/hyperlink" Target="https://podminky.urs.cz/item/CS_URS_2023_02/783314201" TargetMode="External" /><Relationship Id="rId39" Type="http://schemas.openxmlformats.org/officeDocument/2006/relationships/hyperlink" Target="https://podminky.urs.cz/item/CS_URS_2023_02/783315101" TargetMode="External" /><Relationship Id="rId40" Type="http://schemas.openxmlformats.org/officeDocument/2006/relationships/hyperlink" Target="https://podminky.urs.cz/item/CS_URS_2023_02/783317101" TargetMode="External" /><Relationship Id="rId41" Type="http://schemas.openxmlformats.org/officeDocument/2006/relationships/hyperlink" Target="https://podminky.urs.cz/item/CS_URS_2023_02/783401303" TargetMode="External" /><Relationship Id="rId42" Type="http://schemas.openxmlformats.org/officeDocument/2006/relationships/hyperlink" Target="https://podminky.urs.cz/item/CS_URS_2023_02/783442101" TargetMode="External" /><Relationship Id="rId43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2023-11-01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DSJ Klenice - most, římsy, zábradlí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'001 - Vedlejší a ostatní ...'!P121</f>
        <v>0</v>
      </c>
      <c r="AV95" s="128">
        <f>'001 - Vedlejší a ostatní ...'!J33</f>
        <v>0</v>
      </c>
      <c r="AW95" s="128">
        <f>'001 - Vedlejší a ostatní ...'!J34</f>
        <v>0</v>
      </c>
      <c r="AX95" s="128">
        <f>'001 - Vedlejší a ostatní ...'!J35</f>
        <v>0</v>
      </c>
      <c r="AY95" s="128">
        <f>'001 - Vedlejší a ostatní ...'!J36</f>
        <v>0</v>
      </c>
      <c r="AZ95" s="128">
        <f>'001 - Vedlejší a ostatní ...'!F33</f>
        <v>0</v>
      </c>
      <c r="BA95" s="128">
        <f>'001 - Vedlejší a ostatní ...'!F34</f>
        <v>0</v>
      </c>
      <c r="BB95" s="128">
        <f>'001 - Vedlejší a ostatní ...'!F35</f>
        <v>0</v>
      </c>
      <c r="BC95" s="128">
        <f>'001 - Vedlejší a ostatní ...'!F36</f>
        <v>0</v>
      </c>
      <c r="BD95" s="130">
        <f>'001 - Vedlejší a ostatní 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'251a - LB římsy, zábradlí...'!J30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'251a - LB římsy, zábradlí...'!P129</f>
        <v>0</v>
      </c>
      <c r="AV96" s="128">
        <f>'251a - LB římsy, zábradlí...'!J33</f>
        <v>0</v>
      </c>
      <c r="AW96" s="128">
        <f>'251a - LB římsy, zábradlí...'!J34</f>
        <v>0</v>
      </c>
      <c r="AX96" s="128">
        <f>'251a - LB římsy, zábradlí...'!J35</f>
        <v>0</v>
      </c>
      <c r="AY96" s="128">
        <f>'251a - LB římsy, zábradlí...'!J36</f>
        <v>0</v>
      </c>
      <c r="AZ96" s="128">
        <f>'251a - LB římsy, zábradlí...'!F33</f>
        <v>0</v>
      </c>
      <c r="BA96" s="128">
        <f>'251a - LB římsy, zábradlí...'!F34</f>
        <v>0</v>
      </c>
      <c r="BB96" s="128">
        <f>'251a - LB římsy, zábradlí...'!F35</f>
        <v>0</v>
      </c>
      <c r="BC96" s="128">
        <f>'251a - LB římsy, zábradlí...'!F36</f>
        <v>0</v>
      </c>
      <c r="BD96" s="130">
        <f>'251a - LB římsy, zábradlí...'!F37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'251b - PB římsy. zábradlí'!J30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'251b - PB římsy. zábradlí'!P127</f>
        <v>0</v>
      </c>
      <c r="AV97" s="133">
        <f>'251b - PB římsy. zábradlí'!J33</f>
        <v>0</v>
      </c>
      <c r="AW97" s="133">
        <f>'251b - PB římsy. zábradlí'!J34</f>
        <v>0</v>
      </c>
      <c r="AX97" s="133">
        <f>'251b - PB římsy. zábradlí'!J35</f>
        <v>0</v>
      </c>
      <c r="AY97" s="133">
        <f>'251b - PB římsy. zábradlí'!J36</f>
        <v>0</v>
      </c>
      <c r="AZ97" s="133">
        <f>'251b - PB římsy. zábradlí'!F33</f>
        <v>0</v>
      </c>
      <c r="BA97" s="133">
        <f>'251b - PB římsy. zábradlí'!F34</f>
        <v>0</v>
      </c>
      <c r="BB97" s="133">
        <f>'251b - PB římsy. zábradlí'!F35</f>
        <v>0</v>
      </c>
      <c r="BC97" s="133">
        <f>'251b - PB římsy. zábradlí'!F36</f>
        <v>0</v>
      </c>
      <c r="BD97" s="135">
        <f>'251b - PB římsy. zábradlí'!F37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7bdnGD13INVTis1dMaibGuoTAyfLfXmBBxL8qtVaL0j5K6M1k3iUPf24GKP9bxF+VrT9ZnYvi+Z2jcr5cl4Z8Q==" hashValue="CijMAQ1mpxNReNaAIJidIGpJLiuXgIPscG81z5eI368fux5E/LCylwOj45dYXoXGSCeFhU3g6qAfy88jUkhN7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Vedlejší a ostatní ...'!C2" display="/"/>
    <hyperlink ref="A96" location="'251a - LB římsy, zábradlí...'!C2" display="/"/>
    <hyperlink ref="A97" location="'251b - PB římsy. zábradl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DSJ Klenice - most, římsy, zábradlí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ROUND((SUM(BE121:BE157)),  2)</f>
        <v>0</v>
      </c>
      <c r="G33" s="38"/>
      <c r="H33" s="38"/>
      <c r="I33" s="155">
        <v>0.20999999999999999</v>
      </c>
      <c r="J33" s="154">
        <f>ROUND(((SUM(BE121:BE157))*I33),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ROUND((SUM(BF121:BF157)),  2)</f>
        <v>0</v>
      </c>
      <c r="G34" s="38"/>
      <c r="H34" s="38"/>
      <c r="I34" s="155">
        <v>0.12</v>
      </c>
      <c r="J34" s="154">
        <f>ROUND(((SUM(BF121:BF157))*I34),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ROUND((SUM(BG121:BG157)),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ROUND((SUM(BH121:BH157)),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ROUND((SUM(BI121:BI157)),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DSJ Klenice - most, římsy, zábradlí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DSJ Klenice - most, římsy, zábradlí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001 -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20. 11. 2023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104</v>
      </c>
      <c r="D120" s="194" t="s">
        <v>58</v>
      </c>
      <c r="E120" s="194" t="s">
        <v>54</v>
      </c>
      <c r="F120" s="194" t="s">
        <v>55</v>
      </c>
      <c r="G120" s="194" t="s">
        <v>105</v>
      </c>
      <c r="H120" s="194" t="s">
        <v>106</v>
      </c>
      <c r="I120" s="194" t="s">
        <v>107</v>
      </c>
      <c r="J120" s="194" t="s">
        <v>95</v>
      </c>
      <c r="K120" s="195" t="s">
        <v>108</v>
      </c>
      <c r="L120" s="196"/>
      <c r="M120" s="100" t="s">
        <v>1</v>
      </c>
      <c r="N120" s="101" t="s">
        <v>37</v>
      </c>
      <c r="O120" s="101" t="s">
        <v>109</v>
      </c>
      <c r="P120" s="101" t="s">
        <v>110</v>
      </c>
      <c r="Q120" s="101" t="s">
        <v>111</v>
      </c>
      <c r="R120" s="101" t="s">
        <v>112</v>
      </c>
      <c r="S120" s="101" t="s">
        <v>113</v>
      </c>
      <c r="T120" s="102" t="s">
        <v>114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115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97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116</v>
      </c>
      <c r="F122" s="205" t="s">
        <v>117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P123+P134+P142+P148</f>
        <v>0</v>
      </c>
      <c r="Q122" s="210"/>
      <c r="R122" s="211">
        <f>R123+R134+R142+R148</f>
        <v>0</v>
      </c>
      <c r="S122" s="210"/>
      <c r="T122" s="212">
        <f>T123+T134+T142+T148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118</v>
      </c>
      <c r="AT122" s="214" t="s">
        <v>72</v>
      </c>
      <c r="AU122" s="214" t="s">
        <v>73</v>
      </c>
      <c r="AY122" s="213" t="s">
        <v>119</v>
      </c>
      <c r="BK122" s="215">
        <f>BK123+BK134+BK142+BK148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120</v>
      </c>
      <c r="F123" s="216" t="s">
        <v>121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SUM(P124:P133)</f>
        <v>0</v>
      </c>
      <c r="Q123" s="210"/>
      <c r="R123" s="211">
        <f>SUM(R124:R133)</f>
        <v>0</v>
      </c>
      <c r="S123" s="210"/>
      <c r="T123" s="21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118</v>
      </c>
      <c r="AT123" s="214" t="s">
        <v>72</v>
      </c>
      <c r="AU123" s="214" t="s">
        <v>81</v>
      </c>
      <c r="AY123" s="213" t="s">
        <v>119</v>
      </c>
      <c r="BK123" s="215">
        <f>SUM(BK124:BK133)</f>
        <v>0</v>
      </c>
    </row>
    <row r="124" s="2" customFormat="1" ht="16.5" customHeight="1">
      <c r="A124" s="38"/>
      <c r="B124" s="39"/>
      <c r="C124" s="218" t="s">
        <v>122</v>
      </c>
      <c r="D124" s="218" t="s">
        <v>123</v>
      </c>
      <c r="E124" s="219" t="s">
        <v>124</v>
      </c>
      <c r="F124" s="220" t="s">
        <v>125</v>
      </c>
      <c r="G124" s="221" t="s">
        <v>126</v>
      </c>
      <c r="H124" s="222">
        <v>1</v>
      </c>
      <c r="I124" s="223"/>
      <c r="J124" s="224">
        <f>ROUND(I124*H124,2)</f>
        <v>0</v>
      </c>
      <c r="K124" s="220" t="s">
        <v>127</v>
      </c>
      <c r="L124" s="44"/>
      <c r="M124" s="225" t="s">
        <v>1</v>
      </c>
      <c r="N124" s="226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128</v>
      </c>
      <c r="AT124" s="229" t="s">
        <v>123</v>
      </c>
      <c r="AU124" s="229" t="s">
        <v>83</v>
      </c>
      <c r="AY124" s="17" t="s">
        <v>119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128</v>
      </c>
      <c r="BM124" s="229" t="s">
        <v>129</v>
      </c>
    </row>
    <row r="125" s="2" customFormat="1">
      <c r="A125" s="38"/>
      <c r="B125" s="39"/>
      <c r="C125" s="40"/>
      <c r="D125" s="231" t="s">
        <v>130</v>
      </c>
      <c r="E125" s="40"/>
      <c r="F125" s="232" t="s">
        <v>131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130</v>
      </c>
      <c r="AU125" s="17" t="s">
        <v>83</v>
      </c>
    </row>
    <row r="126" s="13" customFormat="1">
      <c r="A126" s="13"/>
      <c r="B126" s="236"/>
      <c r="C126" s="237"/>
      <c r="D126" s="238" t="s">
        <v>132</v>
      </c>
      <c r="E126" s="239" t="s">
        <v>1</v>
      </c>
      <c r="F126" s="240" t="s">
        <v>133</v>
      </c>
      <c r="G126" s="237"/>
      <c r="H126" s="239" t="s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132</v>
      </c>
      <c r="AU126" s="246" t="s">
        <v>83</v>
      </c>
      <c r="AV126" s="13" t="s">
        <v>81</v>
      </c>
      <c r="AW126" s="13" t="s">
        <v>30</v>
      </c>
      <c r="AX126" s="13" t="s">
        <v>73</v>
      </c>
      <c r="AY126" s="246" t="s">
        <v>119</v>
      </c>
    </row>
    <row r="127" s="14" customFormat="1">
      <c r="A127" s="14"/>
      <c r="B127" s="247"/>
      <c r="C127" s="248"/>
      <c r="D127" s="238" t="s">
        <v>132</v>
      </c>
      <c r="E127" s="249" t="s">
        <v>1</v>
      </c>
      <c r="F127" s="250" t="s">
        <v>81</v>
      </c>
      <c r="G127" s="248"/>
      <c r="H127" s="251">
        <v>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132</v>
      </c>
      <c r="AU127" s="257" t="s">
        <v>83</v>
      </c>
      <c r="AV127" s="14" t="s">
        <v>83</v>
      </c>
      <c r="AW127" s="14" t="s">
        <v>30</v>
      </c>
      <c r="AX127" s="14" t="s">
        <v>81</v>
      </c>
      <c r="AY127" s="257" t="s">
        <v>119</v>
      </c>
    </row>
    <row r="128" s="2" customFormat="1" ht="16.5" customHeight="1">
      <c r="A128" s="38"/>
      <c r="B128" s="39"/>
      <c r="C128" s="218" t="s">
        <v>81</v>
      </c>
      <c r="D128" s="218" t="s">
        <v>123</v>
      </c>
      <c r="E128" s="219" t="s">
        <v>134</v>
      </c>
      <c r="F128" s="220" t="s">
        <v>135</v>
      </c>
      <c r="G128" s="221" t="s">
        <v>126</v>
      </c>
      <c r="H128" s="222">
        <v>1</v>
      </c>
      <c r="I128" s="223"/>
      <c r="J128" s="224">
        <f>ROUND(I128*H128,2)</f>
        <v>0</v>
      </c>
      <c r="K128" s="220" t="s">
        <v>127</v>
      </c>
      <c r="L128" s="44"/>
      <c r="M128" s="225" t="s">
        <v>1</v>
      </c>
      <c r="N128" s="226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128</v>
      </c>
      <c r="AT128" s="229" t="s">
        <v>123</v>
      </c>
      <c r="AU128" s="229" t="s">
        <v>83</v>
      </c>
      <c r="AY128" s="17" t="s">
        <v>119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128</v>
      </c>
      <c r="BM128" s="229" t="s">
        <v>136</v>
      </c>
    </row>
    <row r="129" s="2" customFormat="1">
      <c r="A129" s="38"/>
      <c r="B129" s="39"/>
      <c r="C129" s="40"/>
      <c r="D129" s="231" t="s">
        <v>130</v>
      </c>
      <c r="E129" s="40"/>
      <c r="F129" s="232" t="s">
        <v>137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130</v>
      </c>
      <c r="AU129" s="17" t="s">
        <v>83</v>
      </c>
    </row>
    <row r="130" s="2" customFormat="1" ht="16.5" customHeight="1">
      <c r="A130" s="38"/>
      <c r="B130" s="39"/>
      <c r="C130" s="218" t="s">
        <v>83</v>
      </c>
      <c r="D130" s="218" t="s">
        <v>123</v>
      </c>
      <c r="E130" s="219" t="s">
        <v>138</v>
      </c>
      <c r="F130" s="220" t="s">
        <v>139</v>
      </c>
      <c r="G130" s="221" t="s">
        <v>126</v>
      </c>
      <c r="H130" s="222">
        <v>1</v>
      </c>
      <c r="I130" s="223"/>
      <c r="J130" s="224">
        <f>ROUND(I130*H130,2)</f>
        <v>0</v>
      </c>
      <c r="K130" s="220" t="s">
        <v>127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128</v>
      </c>
      <c r="AT130" s="229" t="s">
        <v>123</v>
      </c>
      <c r="AU130" s="229" t="s">
        <v>83</v>
      </c>
      <c r="AY130" s="17" t="s">
        <v>119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128</v>
      </c>
      <c r="BM130" s="229" t="s">
        <v>140</v>
      </c>
    </row>
    <row r="131" s="2" customFormat="1">
      <c r="A131" s="38"/>
      <c r="B131" s="39"/>
      <c r="C131" s="40"/>
      <c r="D131" s="231" t="s">
        <v>130</v>
      </c>
      <c r="E131" s="40"/>
      <c r="F131" s="232" t="s">
        <v>141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83</v>
      </c>
    </row>
    <row r="132" s="13" customFormat="1">
      <c r="A132" s="13"/>
      <c r="B132" s="236"/>
      <c r="C132" s="237"/>
      <c r="D132" s="238" t="s">
        <v>132</v>
      </c>
      <c r="E132" s="239" t="s">
        <v>1</v>
      </c>
      <c r="F132" s="240" t="s">
        <v>142</v>
      </c>
      <c r="G132" s="237"/>
      <c r="H132" s="239" t="s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132</v>
      </c>
      <c r="AU132" s="246" t="s">
        <v>83</v>
      </c>
      <c r="AV132" s="13" t="s">
        <v>81</v>
      </c>
      <c r="AW132" s="13" t="s">
        <v>30</v>
      </c>
      <c r="AX132" s="13" t="s">
        <v>73</v>
      </c>
      <c r="AY132" s="246" t="s">
        <v>119</v>
      </c>
    </row>
    <row r="133" s="14" customFormat="1">
      <c r="A133" s="14"/>
      <c r="B133" s="247"/>
      <c r="C133" s="248"/>
      <c r="D133" s="238" t="s">
        <v>132</v>
      </c>
      <c r="E133" s="249" t="s">
        <v>1</v>
      </c>
      <c r="F133" s="250" t="s">
        <v>81</v>
      </c>
      <c r="G133" s="248"/>
      <c r="H133" s="251">
        <v>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132</v>
      </c>
      <c r="AU133" s="257" t="s">
        <v>83</v>
      </c>
      <c r="AV133" s="14" t="s">
        <v>83</v>
      </c>
      <c r="AW133" s="14" t="s">
        <v>30</v>
      </c>
      <c r="AX133" s="14" t="s">
        <v>81</v>
      </c>
      <c r="AY133" s="257" t="s">
        <v>119</v>
      </c>
    </row>
    <row r="134" s="12" customFormat="1" ht="22.8" customHeight="1">
      <c r="A134" s="12"/>
      <c r="B134" s="202"/>
      <c r="C134" s="203"/>
      <c r="D134" s="204" t="s">
        <v>72</v>
      </c>
      <c r="E134" s="216" t="s">
        <v>143</v>
      </c>
      <c r="F134" s="216" t="s">
        <v>144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SUM(P135:P141)</f>
        <v>0</v>
      </c>
      <c r="Q134" s="210"/>
      <c r="R134" s="211">
        <f>SUM(R135:R141)</f>
        <v>0</v>
      </c>
      <c r="S134" s="210"/>
      <c r="T134" s="212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118</v>
      </c>
      <c r="AT134" s="214" t="s">
        <v>72</v>
      </c>
      <c r="AU134" s="214" t="s">
        <v>81</v>
      </c>
      <c r="AY134" s="213" t="s">
        <v>119</v>
      </c>
      <c r="BK134" s="215">
        <f>SUM(BK135:BK141)</f>
        <v>0</v>
      </c>
    </row>
    <row r="135" s="2" customFormat="1" ht="16.5" customHeight="1">
      <c r="A135" s="38"/>
      <c r="B135" s="39"/>
      <c r="C135" s="218" t="s">
        <v>145</v>
      </c>
      <c r="D135" s="218" t="s">
        <v>123</v>
      </c>
      <c r="E135" s="219" t="s">
        <v>146</v>
      </c>
      <c r="F135" s="220" t="s">
        <v>144</v>
      </c>
      <c r="G135" s="221" t="s">
        <v>126</v>
      </c>
      <c r="H135" s="222">
        <v>1</v>
      </c>
      <c r="I135" s="223"/>
      <c r="J135" s="224">
        <f>ROUND(I135*H135,2)</f>
        <v>0</v>
      </c>
      <c r="K135" s="220" t="s">
        <v>127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128</v>
      </c>
      <c r="AT135" s="229" t="s">
        <v>123</v>
      </c>
      <c r="AU135" s="229" t="s">
        <v>83</v>
      </c>
      <c r="AY135" s="17" t="s">
        <v>119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128</v>
      </c>
      <c r="BM135" s="229" t="s">
        <v>147</v>
      </c>
    </row>
    <row r="136" s="2" customFormat="1">
      <c r="A136" s="38"/>
      <c r="B136" s="39"/>
      <c r="C136" s="40"/>
      <c r="D136" s="231" t="s">
        <v>130</v>
      </c>
      <c r="E136" s="40"/>
      <c r="F136" s="232" t="s">
        <v>148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83</v>
      </c>
    </row>
    <row r="137" s="2" customFormat="1" ht="16.5" customHeight="1">
      <c r="A137" s="38"/>
      <c r="B137" s="39"/>
      <c r="C137" s="218" t="s">
        <v>149</v>
      </c>
      <c r="D137" s="218" t="s">
        <v>123</v>
      </c>
      <c r="E137" s="219" t="s">
        <v>150</v>
      </c>
      <c r="F137" s="220" t="s">
        <v>151</v>
      </c>
      <c r="G137" s="221" t="s">
        <v>126</v>
      </c>
      <c r="H137" s="222">
        <v>1</v>
      </c>
      <c r="I137" s="223"/>
      <c r="J137" s="224">
        <f>ROUND(I137*H137,2)</f>
        <v>0</v>
      </c>
      <c r="K137" s="220" t="s">
        <v>127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128</v>
      </c>
      <c r="AT137" s="229" t="s">
        <v>123</v>
      </c>
      <c r="AU137" s="229" t="s">
        <v>83</v>
      </c>
      <c r="AY137" s="17" t="s">
        <v>119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128</v>
      </c>
      <c r="BM137" s="229" t="s">
        <v>152</v>
      </c>
    </row>
    <row r="138" s="2" customFormat="1">
      <c r="A138" s="38"/>
      <c r="B138" s="39"/>
      <c r="C138" s="40"/>
      <c r="D138" s="231" t="s">
        <v>130</v>
      </c>
      <c r="E138" s="40"/>
      <c r="F138" s="232" t="s">
        <v>153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83</v>
      </c>
    </row>
    <row r="139" s="13" customFormat="1">
      <c r="A139" s="13"/>
      <c r="B139" s="236"/>
      <c r="C139" s="237"/>
      <c r="D139" s="238" t="s">
        <v>132</v>
      </c>
      <c r="E139" s="239" t="s">
        <v>1</v>
      </c>
      <c r="F139" s="240" t="s">
        <v>154</v>
      </c>
      <c r="G139" s="237"/>
      <c r="H139" s="239" t="s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132</v>
      </c>
      <c r="AU139" s="246" t="s">
        <v>83</v>
      </c>
      <c r="AV139" s="13" t="s">
        <v>81</v>
      </c>
      <c r="AW139" s="13" t="s">
        <v>30</v>
      </c>
      <c r="AX139" s="13" t="s">
        <v>73</v>
      </c>
      <c r="AY139" s="246" t="s">
        <v>119</v>
      </c>
    </row>
    <row r="140" s="13" customFormat="1">
      <c r="A140" s="13"/>
      <c r="B140" s="236"/>
      <c r="C140" s="237"/>
      <c r="D140" s="238" t="s">
        <v>132</v>
      </c>
      <c r="E140" s="239" t="s">
        <v>1</v>
      </c>
      <c r="F140" s="240" t="s">
        <v>155</v>
      </c>
      <c r="G140" s="237"/>
      <c r="H140" s="239" t="s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132</v>
      </c>
      <c r="AU140" s="246" t="s">
        <v>83</v>
      </c>
      <c r="AV140" s="13" t="s">
        <v>81</v>
      </c>
      <c r="AW140" s="13" t="s">
        <v>30</v>
      </c>
      <c r="AX140" s="13" t="s">
        <v>73</v>
      </c>
      <c r="AY140" s="246" t="s">
        <v>119</v>
      </c>
    </row>
    <row r="141" s="14" customFormat="1">
      <c r="A141" s="14"/>
      <c r="B141" s="247"/>
      <c r="C141" s="248"/>
      <c r="D141" s="238" t="s">
        <v>132</v>
      </c>
      <c r="E141" s="249" t="s">
        <v>1</v>
      </c>
      <c r="F141" s="250" t="s">
        <v>81</v>
      </c>
      <c r="G141" s="248"/>
      <c r="H141" s="251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132</v>
      </c>
      <c r="AU141" s="257" t="s">
        <v>83</v>
      </c>
      <c r="AV141" s="14" t="s">
        <v>83</v>
      </c>
      <c r="AW141" s="14" t="s">
        <v>30</v>
      </c>
      <c r="AX141" s="14" t="s">
        <v>81</v>
      </c>
      <c r="AY141" s="257" t="s">
        <v>119</v>
      </c>
    </row>
    <row r="142" s="12" customFormat="1" ht="22.8" customHeight="1">
      <c r="A142" s="12"/>
      <c r="B142" s="202"/>
      <c r="C142" s="203"/>
      <c r="D142" s="204" t="s">
        <v>72</v>
      </c>
      <c r="E142" s="216" t="s">
        <v>156</v>
      </c>
      <c r="F142" s="216" t="s">
        <v>157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SUM(P143:P147)</f>
        <v>0</v>
      </c>
      <c r="Q142" s="210"/>
      <c r="R142" s="211">
        <f>SUM(R143:R147)</f>
        <v>0</v>
      </c>
      <c r="S142" s="210"/>
      <c r="T142" s="21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118</v>
      </c>
      <c r="AT142" s="214" t="s">
        <v>72</v>
      </c>
      <c r="AU142" s="214" t="s">
        <v>81</v>
      </c>
      <c r="AY142" s="213" t="s">
        <v>119</v>
      </c>
      <c r="BK142" s="215">
        <f>SUM(BK143:BK147)</f>
        <v>0</v>
      </c>
    </row>
    <row r="143" s="2" customFormat="1" ht="16.5" customHeight="1">
      <c r="A143" s="38"/>
      <c r="B143" s="39"/>
      <c r="C143" s="218" t="s">
        <v>118</v>
      </c>
      <c r="D143" s="218" t="s">
        <v>123</v>
      </c>
      <c r="E143" s="219" t="s">
        <v>158</v>
      </c>
      <c r="F143" s="220" t="s">
        <v>159</v>
      </c>
      <c r="G143" s="221" t="s">
        <v>126</v>
      </c>
      <c r="H143" s="222">
        <v>1</v>
      </c>
      <c r="I143" s="223"/>
      <c r="J143" s="224">
        <f>ROUND(I143*H143,2)</f>
        <v>0</v>
      </c>
      <c r="K143" s="220" t="s">
        <v>127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128</v>
      </c>
      <c r="AT143" s="229" t="s">
        <v>123</v>
      </c>
      <c r="AU143" s="229" t="s">
        <v>83</v>
      </c>
      <c r="AY143" s="17" t="s">
        <v>119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128</v>
      </c>
      <c r="BM143" s="229" t="s">
        <v>160</v>
      </c>
    </row>
    <row r="144" s="2" customFormat="1">
      <c r="A144" s="38"/>
      <c r="B144" s="39"/>
      <c r="C144" s="40"/>
      <c r="D144" s="231" t="s">
        <v>130</v>
      </c>
      <c r="E144" s="40"/>
      <c r="F144" s="232" t="s">
        <v>161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83</v>
      </c>
    </row>
    <row r="145" s="13" customFormat="1">
      <c r="A145" s="13"/>
      <c r="B145" s="236"/>
      <c r="C145" s="237"/>
      <c r="D145" s="238" t="s">
        <v>132</v>
      </c>
      <c r="E145" s="239" t="s">
        <v>1</v>
      </c>
      <c r="F145" s="240" t="s">
        <v>162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132</v>
      </c>
      <c r="AU145" s="246" t="s">
        <v>83</v>
      </c>
      <c r="AV145" s="13" t="s">
        <v>81</v>
      </c>
      <c r="AW145" s="13" t="s">
        <v>30</v>
      </c>
      <c r="AX145" s="13" t="s">
        <v>73</v>
      </c>
      <c r="AY145" s="246" t="s">
        <v>119</v>
      </c>
    </row>
    <row r="146" s="13" customFormat="1">
      <c r="A146" s="13"/>
      <c r="B146" s="236"/>
      <c r="C146" s="237"/>
      <c r="D146" s="238" t="s">
        <v>132</v>
      </c>
      <c r="E146" s="239" t="s">
        <v>1</v>
      </c>
      <c r="F146" s="240" t="s">
        <v>163</v>
      </c>
      <c r="G146" s="237"/>
      <c r="H146" s="239" t="s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132</v>
      </c>
      <c r="AU146" s="246" t="s">
        <v>83</v>
      </c>
      <c r="AV146" s="13" t="s">
        <v>81</v>
      </c>
      <c r="AW146" s="13" t="s">
        <v>30</v>
      </c>
      <c r="AX146" s="13" t="s">
        <v>73</v>
      </c>
      <c r="AY146" s="246" t="s">
        <v>119</v>
      </c>
    </row>
    <row r="147" s="14" customFormat="1">
      <c r="A147" s="14"/>
      <c r="B147" s="247"/>
      <c r="C147" s="248"/>
      <c r="D147" s="238" t="s">
        <v>132</v>
      </c>
      <c r="E147" s="249" t="s">
        <v>1</v>
      </c>
      <c r="F147" s="250" t="s">
        <v>81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132</v>
      </c>
      <c r="AU147" s="257" t="s">
        <v>83</v>
      </c>
      <c r="AV147" s="14" t="s">
        <v>83</v>
      </c>
      <c r="AW147" s="14" t="s">
        <v>30</v>
      </c>
      <c r="AX147" s="14" t="s">
        <v>81</v>
      </c>
      <c r="AY147" s="257" t="s">
        <v>119</v>
      </c>
    </row>
    <row r="148" s="12" customFormat="1" ht="22.8" customHeight="1">
      <c r="A148" s="12"/>
      <c r="B148" s="202"/>
      <c r="C148" s="203"/>
      <c r="D148" s="204" t="s">
        <v>72</v>
      </c>
      <c r="E148" s="216" t="s">
        <v>164</v>
      </c>
      <c r="F148" s="216" t="s">
        <v>165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SUM(P149:P157)</f>
        <v>0</v>
      </c>
      <c r="Q148" s="210"/>
      <c r="R148" s="211">
        <f>SUM(R149:R157)</f>
        <v>0</v>
      </c>
      <c r="S148" s="210"/>
      <c r="T148" s="212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118</v>
      </c>
      <c r="AT148" s="214" t="s">
        <v>72</v>
      </c>
      <c r="AU148" s="214" t="s">
        <v>81</v>
      </c>
      <c r="AY148" s="213" t="s">
        <v>119</v>
      </c>
      <c r="BK148" s="215">
        <f>SUM(BK149:BK157)</f>
        <v>0</v>
      </c>
    </row>
    <row r="149" s="2" customFormat="1" ht="24.15" customHeight="1">
      <c r="A149" s="38"/>
      <c r="B149" s="39"/>
      <c r="C149" s="218" t="s">
        <v>166</v>
      </c>
      <c r="D149" s="218" t="s">
        <v>123</v>
      </c>
      <c r="E149" s="219" t="s">
        <v>167</v>
      </c>
      <c r="F149" s="220" t="s">
        <v>168</v>
      </c>
      <c r="G149" s="221" t="s">
        <v>126</v>
      </c>
      <c r="H149" s="222">
        <v>1</v>
      </c>
      <c r="I149" s="223"/>
      <c r="J149" s="224">
        <f>ROUND(I149*H149,2)</f>
        <v>0</v>
      </c>
      <c r="K149" s="220" t="s">
        <v>127</v>
      </c>
      <c r="L149" s="44"/>
      <c r="M149" s="225" t="s">
        <v>1</v>
      </c>
      <c r="N149" s="226" t="s">
        <v>38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128</v>
      </c>
      <c r="AT149" s="229" t="s">
        <v>123</v>
      </c>
      <c r="AU149" s="229" t="s">
        <v>83</v>
      </c>
      <c r="AY149" s="17" t="s">
        <v>119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128</v>
      </c>
      <c r="BM149" s="229" t="s">
        <v>169</v>
      </c>
    </row>
    <row r="150" s="2" customFormat="1">
      <c r="A150" s="38"/>
      <c r="B150" s="39"/>
      <c r="C150" s="40"/>
      <c r="D150" s="231" t="s">
        <v>130</v>
      </c>
      <c r="E150" s="40"/>
      <c r="F150" s="232" t="s">
        <v>170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83</v>
      </c>
    </row>
    <row r="151" s="13" customFormat="1">
      <c r="A151" s="13"/>
      <c r="B151" s="236"/>
      <c r="C151" s="237"/>
      <c r="D151" s="238" t="s">
        <v>132</v>
      </c>
      <c r="E151" s="239" t="s">
        <v>1</v>
      </c>
      <c r="F151" s="240" t="s">
        <v>171</v>
      </c>
      <c r="G151" s="237"/>
      <c r="H151" s="239" t="s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132</v>
      </c>
      <c r="AU151" s="246" t="s">
        <v>83</v>
      </c>
      <c r="AV151" s="13" t="s">
        <v>81</v>
      </c>
      <c r="AW151" s="13" t="s">
        <v>30</v>
      </c>
      <c r="AX151" s="13" t="s">
        <v>73</v>
      </c>
      <c r="AY151" s="246" t="s">
        <v>119</v>
      </c>
    </row>
    <row r="152" s="13" customFormat="1">
      <c r="A152" s="13"/>
      <c r="B152" s="236"/>
      <c r="C152" s="237"/>
      <c r="D152" s="238" t="s">
        <v>132</v>
      </c>
      <c r="E152" s="239" t="s">
        <v>1</v>
      </c>
      <c r="F152" s="240" t="s">
        <v>172</v>
      </c>
      <c r="G152" s="237"/>
      <c r="H152" s="239" t="s">
        <v>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132</v>
      </c>
      <c r="AU152" s="246" t="s">
        <v>83</v>
      </c>
      <c r="AV152" s="13" t="s">
        <v>81</v>
      </c>
      <c r="AW152" s="13" t="s">
        <v>30</v>
      </c>
      <c r="AX152" s="13" t="s">
        <v>73</v>
      </c>
      <c r="AY152" s="246" t="s">
        <v>119</v>
      </c>
    </row>
    <row r="153" s="14" customFormat="1">
      <c r="A153" s="14"/>
      <c r="B153" s="247"/>
      <c r="C153" s="248"/>
      <c r="D153" s="238" t="s">
        <v>132</v>
      </c>
      <c r="E153" s="249" t="s">
        <v>1</v>
      </c>
      <c r="F153" s="250" t="s">
        <v>81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132</v>
      </c>
      <c r="AU153" s="257" t="s">
        <v>83</v>
      </c>
      <c r="AV153" s="14" t="s">
        <v>83</v>
      </c>
      <c r="AW153" s="14" t="s">
        <v>30</v>
      </c>
      <c r="AX153" s="14" t="s">
        <v>81</v>
      </c>
      <c r="AY153" s="257" t="s">
        <v>119</v>
      </c>
    </row>
    <row r="154" s="2" customFormat="1" ht="16.5" customHeight="1">
      <c r="A154" s="38"/>
      <c r="B154" s="39"/>
      <c r="C154" s="218" t="s">
        <v>173</v>
      </c>
      <c r="D154" s="218" t="s">
        <v>123</v>
      </c>
      <c r="E154" s="219" t="s">
        <v>174</v>
      </c>
      <c r="F154" s="220" t="s">
        <v>175</v>
      </c>
      <c r="G154" s="221" t="s">
        <v>126</v>
      </c>
      <c r="H154" s="222">
        <v>1</v>
      </c>
      <c r="I154" s="223"/>
      <c r="J154" s="224">
        <f>ROUND(I154*H154,2)</f>
        <v>0</v>
      </c>
      <c r="K154" s="220" t="s">
        <v>127</v>
      </c>
      <c r="L154" s="44"/>
      <c r="M154" s="225" t="s">
        <v>1</v>
      </c>
      <c r="N154" s="226" t="s">
        <v>38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128</v>
      </c>
      <c r="AT154" s="229" t="s">
        <v>123</v>
      </c>
      <c r="AU154" s="229" t="s">
        <v>83</v>
      </c>
      <c r="AY154" s="17" t="s">
        <v>119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128</v>
      </c>
      <c r="BM154" s="229" t="s">
        <v>176</v>
      </c>
    </row>
    <row r="155" s="2" customFormat="1">
      <c r="A155" s="38"/>
      <c r="B155" s="39"/>
      <c r="C155" s="40"/>
      <c r="D155" s="231" t="s">
        <v>130</v>
      </c>
      <c r="E155" s="40"/>
      <c r="F155" s="232" t="s">
        <v>177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83</v>
      </c>
    </row>
    <row r="156" s="13" customFormat="1">
      <c r="A156" s="13"/>
      <c r="B156" s="236"/>
      <c r="C156" s="237"/>
      <c r="D156" s="238" t="s">
        <v>132</v>
      </c>
      <c r="E156" s="239" t="s">
        <v>1</v>
      </c>
      <c r="F156" s="240" t="s">
        <v>178</v>
      </c>
      <c r="G156" s="237"/>
      <c r="H156" s="239" t="s">
        <v>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132</v>
      </c>
      <c r="AU156" s="246" t="s">
        <v>83</v>
      </c>
      <c r="AV156" s="13" t="s">
        <v>81</v>
      </c>
      <c r="AW156" s="13" t="s">
        <v>30</v>
      </c>
      <c r="AX156" s="13" t="s">
        <v>73</v>
      </c>
      <c r="AY156" s="246" t="s">
        <v>119</v>
      </c>
    </row>
    <row r="157" s="14" customFormat="1">
      <c r="A157" s="14"/>
      <c r="B157" s="247"/>
      <c r="C157" s="248"/>
      <c r="D157" s="238" t="s">
        <v>132</v>
      </c>
      <c r="E157" s="249" t="s">
        <v>1</v>
      </c>
      <c r="F157" s="250" t="s">
        <v>81</v>
      </c>
      <c r="G157" s="248"/>
      <c r="H157" s="251">
        <v>1</v>
      </c>
      <c r="I157" s="252"/>
      <c r="J157" s="248"/>
      <c r="K157" s="248"/>
      <c r="L157" s="253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132</v>
      </c>
      <c r="AU157" s="257" t="s">
        <v>83</v>
      </c>
      <c r="AV157" s="14" t="s">
        <v>83</v>
      </c>
      <c r="AW157" s="14" t="s">
        <v>30</v>
      </c>
      <c r="AX157" s="14" t="s">
        <v>81</v>
      </c>
      <c r="AY157" s="257" t="s">
        <v>119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Ct/b0L4YTrkGKfA38A3KSQwNz+aqNAXXjBSvkBvEbHonu3jmysbpxULRCAIjUeyQcmemfZ/YeyA6IqS33vYI5A==" hashValue="rlwFBMf7dfQ75uyRj/Eh7fvyE//KkpJcRokCpbV8sTI+JgPxh6SnV/pQRC8L2C5nmml8apMrDbXdTM89pZg5dA==" algorithmName="SHA-512" password="CC35"/>
  <autoFilter ref="C120:K1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3_02/012002000"/>
    <hyperlink ref="F129" r:id="rId2" display="https://podminky.urs.cz/item/CS_URS_2023_02/013254000"/>
    <hyperlink ref="F131" r:id="rId3" display="https://podminky.urs.cz/item/CS_URS_2023_02/013294000"/>
    <hyperlink ref="F136" r:id="rId4" display="https://podminky.urs.cz/item/CS_URS_2023_02/030001000"/>
    <hyperlink ref="F138" r:id="rId5" display="https://podminky.urs.cz/item/CS_URS_2023_02/035002000"/>
    <hyperlink ref="F144" r:id="rId6" display="https://podminky.urs.cz/item/CS_URS_2023_02/043103000"/>
    <hyperlink ref="F150" r:id="rId7" display="https://podminky.urs.cz/item/CS_URS_2023_02/072103011"/>
    <hyperlink ref="F155" r:id="rId8" display="https://podminky.urs.cz/item/CS_URS_2023_02/07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DSJ Klenice - most, římsy, zábradlí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ROUND((SUM(BE129:BE407)),  2)</f>
        <v>0</v>
      </c>
      <c r="G33" s="38"/>
      <c r="H33" s="38"/>
      <c r="I33" s="155">
        <v>0.20999999999999999</v>
      </c>
      <c r="J33" s="154">
        <f>ROUND(((SUM(BE129:BE407))*I33),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ROUND((SUM(BF129:BF407)),  2)</f>
        <v>0</v>
      </c>
      <c r="G34" s="38"/>
      <c r="H34" s="38"/>
      <c r="I34" s="155">
        <v>0.12</v>
      </c>
      <c r="J34" s="154">
        <f>ROUND(((SUM(BF129:BF407))*I34),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ROUND((SUM(BG129:BG407)),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ROUND((SUM(BH129:BH407)),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ROUND((SUM(BI129:BI407)),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DSJ Klenice - most, římsy, zábradlí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251a - LB římsy, zábradlí odvodnění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180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181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182</v>
      </c>
      <c r="E99" s="188"/>
      <c r="F99" s="188"/>
      <c r="G99" s="188"/>
      <c r="H99" s="188"/>
      <c r="I99" s="188"/>
      <c r="J99" s="189">
        <f>J243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183</v>
      </c>
      <c r="E100" s="188"/>
      <c r="F100" s="188"/>
      <c r="G100" s="188"/>
      <c r="H100" s="188"/>
      <c r="I100" s="188"/>
      <c r="J100" s="189">
        <f>J248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184</v>
      </c>
      <c r="E101" s="188"/>
      <c r="F101" s="188"/>
      <c r="G101" s="188"/>
      <c r="H101" s="188"/>
      <c r="I101" s="188"/>
      <c r="J101" s="189">
        <f>J263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185</v>
      </c>
      <c r="E102" s="188"/>
      <c r="F102" s="188"/>
      <c r="G102" s="188"/>
      <c r="H102" s="188"/>
      <c r="I102" s="188"/>
      <c r="J102" s="189">
        <f>J280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186</v>
      </c>
      <c r="E103" s="188"/>
      <c r="F103" s="188"/>
      <c r="G103" s="188"/>
      <c r="H103" s="188"/>
      <c r="I103" s="188"/>
      <c r="J103" s="189">
        <f>J287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187</v>
      </c>
      <c r="E104" s="188"/>
      <c r="F104" s="188"/>
      <c r="G104" s="188"/>
      <c r="H104" s="188"/>
      <c r="I104" s="188"/>
      <c r="J104" s="189">
        <f>J292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188</v>
      </c>
      <c r="E105" s="188"/>
      <c r="F105" s="188"/>
      <c r="G105" s="188"/>
      <c r="H105" s="188"/>
      <c r="I105" s="188"/>
      <c r="J105" s="189">
        <f>J319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189</v>
      </c>
      <c r="E106" s="188"/>
      <c r="F106" s="188"/>
      <c r="G106" s="188"/>
      <c r="H106" s="188"/>
      <c r="I106" s="188"/>
      <c r="J106" s="189">
        <f>J376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190</v>
      </c>
      <c r="E107" s="188"/>
      <c r="F107" s="188"/>
      <c r="G107" s="188"/>
      <c r="H107" s="188"/>
      <c r="I107" s="188"/>
      <c r="J107" s="189">
        <f>J399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191</v>
      </c>
      <c r="E108" s="182"/>
      <c r="F108" s="182"/>
      <c r="G108" s="182"/>
      <c r="H108" s="182"/>
      <c r="I108" s="182"/>
      <c r="J108" s="183">
        <f>J402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192</v>
      </c>
      <c r="E109" s="188"/>
      <c r="F109" s="188"/>
      <c r="G109" s="188"/>
      <c r="H109" s="188"/>
      <c r="I109" s="188"/>
      <c r="J109" s="189">
        <f>J403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DSJ Klenice - most, římsy, zábradlí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251a - LB římsy, zábradlí odvodnění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20. 11. 2023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104</v>
      </c>
      <c r="D128" s="194" t="s">
        <v>58</v>
      </c>
      <c r="E128" s="194" t="s">
        <v>54</v>
      </c>
      <c r="F128" s="194" t="s">
        <v>55</v>
      </c>
      <c r="G128" s="194" t="s">
        <v>105</v>
      </c>
      <c r="H128" s="194" t="s">
        <v>106</v>
      </c>
      <c r="I128" s="194" t="s">
        <v>107</v>
      </c>
      <c r="J128" s="194" t="s">
        <v>95</v>
      </c>
      <c r="K128" s="195" t="s">
        <v>108</v>
      </c>
      <c r="L128" s="196"/>
      <c r="M128" s="100" t="s">
        <v>1</v>
      </c>
      <c r="N128" s="101" t="s">
        <v>37</v>
      </c>
      <c r="O128" s="101" t="s">
        <v>109</v>
      </c>
      <c r="P128" s="101" t="s">
        <v>110</v>
      </c>
      <c r="Q128" s="101" t="s">
        <v>111</v>
      </c>
      <c r="R128" s="101" t="s">
        <v>112</v>
      </c>
      <c r="S128" s="101" t="s">
        <v>113</v>
      </c>
      <c r="T128" s="102" t="s">
        <v>114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115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P130+P402</f>
        <v>0</v>
      </c>
      <c r="Q129" s="104"/>
      <c r="R129" s="199">
        <f>R130+R402</f>
        <v>107.53324123</v>
      </c>
      <c r="S129" s="104"/>
      <c r="T129" s="200">
        <f>T130+T402</f>
        <v>81.511800000000008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97</v>
      </c>
      <c r="BK129" s="201">
        <f>BK130+BK402</f>
        <v>0</v>
      </c>
    </row>
    <row r="130" s="12" customFormat="1" ht="25.92" customHeight="1">
      <c r="A130" s="12"/>
      <c r="B130" s="202"/>
      <c r="C130" s="203"/>
      <c r="D130" s="204" t="s">
        <v>72</v>
      </c>
      <c r="E130" s="205" t="s">
        <v>193</v>
      </c>
      <c r="F130" s="205" t="s">
        <v>194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P131+P243+P248+P263+P280+P287+P292+P319+P376+P399</f>
        <v>0</v>
      </c>
      <c r="Q130" s="210"/>
      <c r="R130" s="211">
        <f>R131+R243+R248+R263+R280+R287+R292+R319+R376+R399</f>
        <v>107.52300123000001</v>
      </c>
      <c r="S130" s="210"/>
      <c r="T130" s="212">
        <f>T131+T243+T248+T263+T280+T287+T292+T319+T376+T399</f>
        <v>81.511800000000008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81</v>
      </c>
      <c r="AT130" s="214" t="s">
        <v>72</v>
      </c>
      <c r="AU130" s="214" t="s">
        <v>73</v>
      </c>
      <c r="AY130" s="213" t="s">
        <v>119</v>
      </c>
      <c r="BK130" s="215">
        <f>BK131+BK243+BK248+BK263+BK280+BK287+BK292+BK319+BK376+BK399</f>
        <v>0</v>
      </c>
    </row>
    <row r="131" s="12" customFormat="1" ht="22.8" customHeight="1">
      <c r="A131" s="12"/>
      <c r="B131" s="202"/>
      <c r="C131" s="203"/>
      <c r="D131" s="204" t="s">
        <v>72</v>
      </c>
      <c r="E131" s="216" t="s">
        <v>81</v>
      </c>
      <c r="F131" s="216" t="s">
        <v>195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SUM(P132:P242)</f>
        <v>0</v>
      </c>
      <c r="Q131" s="210"/>
      <c r="R131" s="211">
        <f>SUM(R132:R242)</f>
        <v>40.036741599999999</v>
      </c>
      <c r="S131" s="210"/>
      <c r="T131" s="212">
        <f>SUM(T132:T242)</f>
        <v>45.928800000000003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81</v>
      </c>
      <c r="AT131" s="214" t="s">
        <v>72</v>
      </c>
      <c r="AU131" s="214" t="s">
        <v>81</v>
      </c>
      <c r="AY131" s="213" t="s">
        <v>119</v>
      </c>
      <c r="BK131" s="215">
        <f>SUM(BK132:BK242)</f>
        <v>0</v>
      </c>
    </row>
    <row r="132" s="2" customFormat="1" ht="33" customHeight="1">
      <c r="A132" s="38"/>
      <c r="B132" s="39"/>
      <c r="C132" s="218" t="s">
        <v>81</v>
      </c>
      <c r="D132" s="218" t="s">
        <v>123</v>
      </c>
      <c r="E132" s="219" t="s">
        <v>196</v>
      </c>
      <c r="F132" s="220" t="s">
        <v>197</v>
      </c>
      <c r="G132" s="221" t="s">
        <v>198</v>
      </c>
      <c r="H132" s="222">
        <v>6</v>
      </c>
      <c r="I132" s="223"/>
      <c r="J132" s="224">
        <f>ROUND(I132*H132,2)</f>
        <v>0</v>
      </c>
      <c r="K132" s="220" t="s">
        <v>127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199</v>
      </c>
      <c r="AT132" s="229" t="s">
        <v>123</v>
      </c>
      <c r="AU132" s="229" t="s">
        <v>83</v>
      </c>
      <c r="AY132" s="17" t="s">
        <v>119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199</v>
      </c>
      <c r="BM132" s="229" t="s">
        <v>200</v>
      </c>
    </row>
    <row r="133" s="2" customFormat="1">
      <c r="A133" s="38"/>
      <c r="B133" s="39"/>
      <c r="C133" s="40"/>
      <c r="D133" s="231" t="s">
        <v>130</v>
      </c>
      <c r="E133" s="40"/>
      <c r="F133" s="232" t="s">
        <v>201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130</v>
      </c>
      <c r="AU133" s="17" t="s">
        <v>83</v>
      </c>
    </row>
    <row r="134" s="2" customFormat="1" ht="24.15" customHeight="1">
      <c r="A134" s="38"/>
      <c r="B134" s="39"/>
      <c r="C134" s="218" t="s">
        <v>83</v>
      </c>
      <c r="D134" s="218" t="s">
        <v>123</v>
      </c>
      <c r="E134" s="219" t="s">
        <v>202</v>
      </c>
      <c r="F134" s="220" t="s">
        <v>203</v>
      </c>
      <c r="G134" s="221" t="s">
        <v>204</v>
      </c>
      <c r="H134" s="222">
        <v>3</v>
      </c>
      <c r="I134" s="223"/>
      <c r="J134" s="224">
        <f>ROUND(I134*H134,2)</f>
        <v>0</v>
      </c>
      <c r="K134" s="220" t="s">
        <v>127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199</v>
      </c>
      <c r="AT134" s="229" t="s">
        <v>123</v>
      </c>
      <c r="AU134" s="229" t="s">
        <v>83</v>
      </c>
      <c r="AY134" s="17" t="s">
        <v>119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199</v>
      </c>
      <c r="BM134" s="229" t="s">
        <v>205</v>
      </c>
    </row>
    <row r="135" s="2" customFormat="1">
      <c r="A135" s="38"/>
      <c r="B135" s="39"/>
      <c r="C135" s="40"/>
      <c r="D135" s="231" t="s">
        <v>130</v>
      </c>
      <c r="E135" s="40"/>
      <c r="F135" s="232" t="s">
        <v>206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130</v>
      </c>
      <c r="AU135" s="17" t="s">
        <v>83</v>
      </c>
    </row>
    <row r="136" s="2" customFormat="1" ht="24.15" customHeight="1">
      <c r="A136" s="38"/>
      <c r="B136" s="39"/>
      <c r="C136" s="218" t="s">
        <v>145</v>
      </c>
      <c r="D136" s="218" t="s">
        <v>123</v>
      </c>
      <c r="E136" s="219" t="s">
        <v>207</v>
      </c>
      <c r="F136" s="220" t="s">
        <v>208</v>
      </c>
      <c r="G136" s="221" t="s">
        <v>204</v>
      </c>
      <c r="H136" s="222">
        <v>3</v>
      </c>
      <c r="I136" s="223"/>
      <c r="J136" s="224">
        <f>ROUND(I136*H136,2)</f>
        <v>0</v>
      </c>
      <c r="K136" s="220" t="s">
        <v>127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199</v>
      </c>
      <c r="AT136" s="229" t="s">
        <v>123</v>
      </c>
      <c r="AU136" s="229" t="s">
        <v>83</v>
      </c>
      <c r="AY136" s="17" t="s">
        <v>119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199</v>
      </c>
      <c r="BM136" s="229" t="s">
        <v>209</v>
      </c>
    </row>
    <row r="137" s="2" customFormat="1">
      <c r="A137" s="38"/>
      <c r="B137" s="39"/>
      <c r="C137" s="40"/>
      <c r="D137" s="231" t="s">
        <v>130</v>
      </c>
      <c r="E137" s="40"/>
      <c r="F137" s="232" t="s">
        <v>210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83</v>
      </c>
    </row>
    <row r="138" s="2" customFormat="1" ht="24.15" customHeight="1">
      <c r="A138" s="38"/>
      <c r="B138" s="39"/>
      <c r="C138" s="218" t="s">
        <v>199</v>
      </c>
      <c r="D138" s="218" t="s">
        <v>123</v>
      </c>
      <c r="E138" s="219" t="s">
        <v>211</v>
      </c>
      <c r="F138" s="220" t="s">
        <v>212</v>
      </c>
      <c r="G138" s="221" t="s">
        <v>198</v>
      </c>
      <c r="H138" s="222">
        <v>6</v>
      </c>
      <c r="I138" s="223"/>
      <c r="J138" s="224">
        <f>ROUND(I138*H138,2)</f>
        <v>0</v>
      </c>
      <c r="K138" s="220" t="s">
        <v>127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199</v>
      </c>
      <c r="AT138" s="229" t="s">
        <v>123</v>
      </c>
      <c r="AU138" s="229" t="s">
        <v>83</v>
      </c>
      <c r="AY138" s="17" t="s">
        <v>119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199</v>
      </c>
      <c r="BM138" s="229" t="s">
        <v>213</v>
      </c>
    </row>
    <row r="139" s="2" customFormat="1">
      <c r="A139" s="38"/>
      <c r="B139" s="39"/>
      <c r="C139" s="40"/>
      <c r="D139" s="231" t="s">
        <v>130</v>
      </c>
      <c r="E139" s="40"/>
      <c r="F139" s="232" t="s">
        <v>214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83</v>
      </c>
    </row>
    <row r="140" s="2" customFormat="1" ht="21.75" customHeight="1">
      <c r="A140" s="38"/>
      <c r="B140" s="39"/>
      <c r="C140" s="218" t="s">
        <v>118</v>
      </c>
      <c r="D140" s="218" t="s">
        <v>123</v>
      </c>
      <c r="E140" s="219" t="s">
        <v>215</v>
      </c>
      <c r="F140" s="220" t="s">
        <v>216</v>
      </c>
      <c r="G140" s="221" t="s">
        <v>204</v>
      </c>
      <c r="H140" s="222">
        <v>3</v>
      </c>
      <c r="I140" s="223"/>
      <c r="J140" s="224">
        <f>ROUND(I140*H140,2)</f>
        <v>0</v>
      </c>
      <c r="K140" s="220" t="s">
        <v>127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199</v>
      </c>
      <c r="AT140" s="229" t="s">
        <v>123</v>
      </c>
      <c r="AU140" s="229" t="s">
        <v>83</v>
      </c>
      <c r="AY140" s="17" t="s">
        <v>119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199</v>
      </c>
      <c r="BM140" s="229" t="s">
        <v>217</v>
      </c>
    </row>
    <row r="141" s="2" customFormat="1">
      <c r="A141" s="38"/>
      <c r="B141" s="39"/>
      <c r="C141" s="40"/>
      <c r="D141" s="231" t="s">
        <v>130</v>
      </c>
      <c r="E141" s="40"/>
      <c r="F141" s="232" t="s">
        <v>218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83</v>
      </c>
    </row>
    <row r="142" s="2" customFormat="1" ht="24.15" customHeight="1">
      <c r="A142" s="38"/>
      <c r="B142" s="39"/>
      <c r="C142" s="218" t="s">
        <v>166</v>
      </c>
      <c r="D142" s="218" t="s">
        <v>123</v>
      </c>
      <c r="E142" s="219" t="s">
        <v>219</v>
      </c>
      <c r="F142" s="220" t="s">
        <v>220</v>
      </c>
      <c r="G142" s="221" t="s">
        <v>198</v>
      </c>
      <c r="H142" s="222">
        <v>33.600000000000001</v>
      </c>
      <c r="I142" s="223"/>
      <c r="J142" s="224">
        <f>ROUND(I142*H142,2)</f>
        <v>0</v>
      </c>
      <c r="K142" s="220" t="s">
        <v>127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0.23999999999999999</v>
      </c>
      <c r="T142" s="228">
        <f>S142*H142</f>
        <v>8.0640000000000001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199</v>
      </c>
      <c r="AT142" s="229" t="s">
        <v>123</v>
      </c>
      <c r="AU142" s="229" t="s">
        <v>83</v>
      </c>
      <c r="AY142" s="17" t="s">
        <v>119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199</v>
      </c>
      <c r="BM142" s="229" t="s">
        <v>221</v>
      </c>
    </row>
    <row r="143" s="2" customFormat="1">
      <c r="A143" s="38"/>
      <c r="B143" s="39"/>
      <c r="C143" s="40"/>
      <c r="D143" s="231" t="s">
        <v>130</v>
      </c>
      <c r="E143" s="40"/>
      <c r="F143" s="232" t="s">
        <v>222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83</v>
      </c>
    </row>
    <row r="144" s="13" customFormat="1">
      <c r="A144" s="13"/>
      <c r="B144" s="236"/>
      <c r="C144" s="237"/>
      <c r="D144" s="238" t="s">
        <v>132</v>
      </c>
      <c r="E144" s="239" t="s">
        <v>1</v>
      </c>
      <c r="F144" s="240" t="s">
        <v>223</v>
      </c>
      <c r="G144" s="237"/>
      <c r="H144" s="239" t="s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132</v>
      </c>
      <c r="AU144" s="246" t="s">
        <v>83</v>
      </c>
      <c r="AV144" s="13" t="s">
        <v>81</v>
      </c>
      <c r="AW144" s="13" t="s">
        <v>30</v>
      </c>
      <c r="AX144" s="13" t="s">
        <v>73</v>
      </c>
      <c r="AY144" s="246" t="s">
        <v>119</v>
      </c>
    </row>
    <row r="145" s="13" customFormat="1">
      <c r="A145" s="13"/>
      <c r="B145" s="236"/>
      <c r="C145" s="237"/>
      <c r="D145" s="238" t="s">
        <v>132</v>
      </c>
      <c r="E145" s="239" t="s">
        <v>1</v>
      </c>
      <c r="F145" s="240" t="s">
        <v>224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132</v>
      </c>
      <c r="AU145" s="246" t="s">
        <v>83</v>
      </c>
      <c r="AV145" s="13" t="s">
        <v>81</v>
      </c>
      <c r="AW145" s="13" t="s">
        <v>30</v>
      </c>
      <c r="AX145" s="13" t="s">
        <v>73</v>
      </c>
      <c r="AY145" s="246" t="s">
        <v>119</v>
      </c>
    </row>
    <row r="146" s="14" customFormat="1">
      <c r="A146" s="14"/>
      <c r="B146" s="247"/>
      <c r="C146" s="248"/>
      <c r="D146" s="238" t="s">
        <v>132</v>
      </c>
      <c r="E146" s="249" t="s">
        <v>1</v>
      </c>
      <c r="F146" s="250" t="s">
        <v>225</v>
      </c>
      <c r="G146" s="248"/>
      <c r="H146" s="251">
        <v>33.600000000000001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132</v>
      </c>
      <c r="AU146" s="257" t="s">
        <v>83</v>
      </c>
      <c r="AV146" s="14" t="s">
        <v>83</v>
      </c>
      <c r="AW146" s="14" t="s">
        <v>30</v>
      </c>
      <c r="AX146" s="14" t="s">
        <v>81</v>
      </c>
      <c r="AY146" s="257" t="s">
        <v>119</v>
      </c>
    </row>
    <row r="147" s="2" customFormat="1" ht="24.15" customHeight="1">
      <c r="A147" s="38"/>
      <c r="B147" s="39"/>
      <c r="C147" s="218" t="s">
        <v>226</v>
      </c>
      <c r="D147" s="218" t="s">
        <v>123</v>
      </c>
      <c r="E147" s="219" t="s">
        <v>227</v>
      </c>
      <c r="F147" s="220" t="s">
        <v>228</v>
      </c>
      <c r="G147" s="221" t="s">
        <v>198</v>
      </c>
      <c r="H147" s="222">
        <v>40</v>
      </c>
      <c r="I147" s="223"/>
      <c r="J147" s="224">
        <f>ROUND(I147*H147,2)</f>
        <v>0</v>
      </c>
      <c r="K147" s="220" t="s">
        <v>127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0.57999999999999996</v>
      </c>
      <c r="T147" s="228">
        <f>S147*H147</f>
        <v>23.199999999999999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199</v>
      </c>
      <c r="AT147" s="229" t="s">
        <v>123</v>
      </c>
      <c r="AU147" s="229" t="s">
        <v>83</v>
      </c>
      <c r="AY147" s="17" t="s">
        <v>119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199</v>
      </c>
      <c r="BM147" s="229" t="s">
        <v>229</v>
      </c>
    </row>
    <row r="148" s="2" customFormat="1">
      <c r="A148" s="38"/>
      <c r="B148" s="39"/>
      <c r="C148" s="40"/>
      <c r="D148" s="231" t="s">
        <v>130</v>
      </c>
      <c r="E148" s="40"/>
      <c r="F148" s="232" t="s">
        <v>230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83</v>
      </c>
    </row>
    <row r="149" s="13" customFormat="1">
      <c r="A149" s="13"/>
      <c r="B149" s="236"/>
      <c r="C149" s="237"/>
      <c r="D149" s="238" t="s">
        <v>132</v>
      </c>
      <c r="E149" s="239" t="s">
        <v>1</v>
      </c>
      <c r="F149" s="240" t="s">
        <v>231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132</v>
      </c>
      <c r="AU149" s="246" t="s">
        <v>83</v>
      </c>
      <c r="AV149" s="13" t="s">
        <v>81</v>
      </c>
      <c r="AW149" s="13" t="s">
        <v>30</v>
      </c>
      <c r="AX149" s="13" t="s">
        <v>73</v>
      </c>
      <c r="AY149" s="246" t="s">
        <v>119</v>
      </c>
    </row>
    <row r="150" s="14" customFormat="1">
      <c r="A150" s="14"/>
      <c r="B150" s="247"/>
      <c r="C150" s="248"/>
      <c r="D150" s="238" t="s">
        <v>132</v>
      </c>
      <c r="E150" s="249" t="s">
        <v>1</v>
      </c>
      <c r="F150" s="250" t="s">
        <v>232</v>
      </c>
      <c r="G150" s="248"/>
      <c r="H150" s="251">
        <v>40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132</v>
      </c>
      <c r="AU150" s="257" t="s">
        <v>83</v>
      </c>
      <c r="AV150" s="14" t="s">
        <v>83</v>
      </c>
      <c r="AW150" s="14" t="s">
        <v>30</v>
      </c>
      <c r="AX150" s="14" t="s">
        <v>81</v>
      </c>
      <c r="AY150" s="257" t="s">
        <v>119</v>
      </c>
    </row>
    <row r="151" s="2" customFormat="1" ht="33" customHeight="1">
      <c r="A151" s="38"/>
      <c r="B151" s="39"/>
      <c r="C151" s="218" t="s">
        <v>122</v>
      </c>
      <c r="D151" s="218" t="s">
        <v>123</v>
      </c>
      <c r="E151" s="219" t="s">
        <v>233</v>
      </c>
      <c r="F151" s="220" t="s">
        <v>234</v>
      </c>
      <c r="G151" s="221" t="s">
        <v>198</v>
      </c>
      <c r="H151" s="222">
        <v>43.759999999999998</v>
      </c>
      <c r="I151" s="223"/>
      <c r="J151" s="224">
        <f>ROUND(I151*H151,2)</f>
        <v>0</v>
      </c>
      <c r="K151" s="220" t="s">
        <v>127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0.00016000000000000001</v>
      </c>
      <c r="R151" s="227">
        <f>Q151*H151</f>
        <v>0.0070016000000000002</v>
      </c>
      <c r="S151" s="227">
        <v>0.23000000000000001</v>
      </c>
      <c r="T151" s="228">
        <f>S151*H151</f>
        <v>10.0648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199</v>
      </c>
      <c r="AT151" s="229" t="s">
        <v>123</v>
      </c>
      <c r="AU151" s="229" t="s">
        <v>83</v>
      </c>
      <c r="AY151" s="17" t="s">
        <v>119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199</v>
      </c>
      <c r="BM151" s="229" t="s">
        <v>235</v>
      </c>
    </row>
    <row r="152" s="2" customFormat="1">
      <c r="A152" s="38"/>
      <c r="B152" s="39"/>
      <c r="C152" s="40"/>
      <c r="D152" s="231" t="s">
        <v>130</v>
      </c>
      <c r="E152" s="40"/>
      <c r="F152" s="232" t="s">
        <v>236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83</v>
      </c>
    </row>
    <row r="153" s="13" customFormat="1">
      <c r="A153" s="13"/>
      <c r="B153" s="236"/>
      <c r="C153" s="237"/>
      <c r="D153" s="238" t="s">
        <v>132</v>
      </c>
      <c r="E153" s="239" t="s">
        <v>1</v>
      </c>
      <c r="F153" s="240" t="s">
        <v>237</v>
      </c>
      <c r="G153" s="237"/>
      <c r="H153" s="239" t="s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132</v>
      </c>
      <c r="AU153" s="246" t="s">
        <v>83</v>
      </c>
      <c r="AV153" s="13" t="s">
        <v>81</v>
      </c>
      <c r="AW153" s="13" t="s">
        <v>30</v>
      </c>
      <c r="AX153" s="13" t="s">
        <v>73</v>
      </c>
      <c r="AY153" s="246" t="s">
        <v>119</v>
      </c>
    </row>
    <row r="154" s="14" customFormat="1">
      <c r="A154" s="14"/>
      <c r="B154" s="247"/>
      <c r="C154" s="248"/>
      <c r="D154" s="238" t="s">
        <v>132</v>
      </c>
      <c r="E154" s="249" t="s">
        <v>1</v>
      </c>
      <c r="F154" s="250" t="s">
        <v>238</v>
      </c>
      <c r="G154" s="248"/>
      <c r="H154" s="251">
        <v>43.600000000000001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132</v>
      </c>
      <c r="AU154" s="257" t="s">
        <v>83</v>
      </c>
      <c r="AV154" s="14" t="s">
        <v>83</v>
      </c>
      <c r="AW154" s="14" t="s">
        <v>30</v>
      </c>
      <c r="AX154" s="14" t="s">
        <v>73</v>
      </c>
      <c r="AY154" s="257" t="s">
        <v>119</v>
      </c>
    </row>
    <row r="155" s="13" customFormat="1">
      <c r="A155" s="13"/>
      <c r="B155" s="236"/>
      <c r="C155" s="237"/>
      <c r="D155" s="238" t="s">
        <v>132</v>
      </c>
      <c r="E155" s="239" t="s">
        <v>1</v>
      </c>
      <c r="F155" s="240" t="s">
        <v>239</v>
      </c>
      <c r="G155" s="237"/>
      <c r="H155" s="239" t="s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132</v>
      </c>
      <c r="AU155" s="246" t="s">
        <v>83</v>
      </c>
      <c r="AV155" s="13" t="s">
        <v>81</v>
      </c>
      <c r="AW155" s="13" t="s">
        <v>30</v>
      </c>
      <c r="AX155" s="13" t="s">
        <v>73</v>
      </c>
      <c r="AY155" s="246" t="s">
        <v>119</v>
      </c>
    </row>
    <row r="156" s="14" customFormat="1">
      <c r="A156" s="14"/>
      <c r="B156" s="247"/>
      <c r="C156" s="248"/>
      <c r="D156" s="238" t="s">
        <v>132</v>
      </c>
      <c r="E156" s="249" t="s">
        <v>1</v>
      </c>
      <c r="F156" s="250" t="s">
        <v>240</v>
      </c>
      <c r="G156" s="248"/>
      <c r="H156" s="251">
        <v>0.16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132</v>
      </c>
      <c r="AU156" s="257" t="s">
        <v>83</v>
      </c>
      <c r="AV156" s="14" t="s">
        <v>83</v>
      </c>
      <c r="AW156" s="14" t="s">
        <v>30</v>
      </c>
      <c r="AX156" s="14" t="s">
        <v>73</v>
      </c>
      <c r="AY156" s="257" t="s">
        <v>119</v>
      </c>
    </row>
    <row r="157" s="15" customFormat="1">
      <c r="A157" s="15"/>
      <c r="B157" s="261"/>
      <c r="C157" s="262"/>
      <c r="D157" s="238" t="s">
        <v>132</v>
      </c>
      <c r="E157" s="263" t="s">
        <v>1</v>
      </c>
      <c r="F157" s="264" t="s">
        <v>241</v>
      </c>
      <c r="G157" s="262"/>
      <c r="H157" s="265">
        <v>43.759999999999998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132</v>
      </c>
      <c r="AU157" s="271" t="s">
        <v>83</v>
      </c>
      <c r="AV157" s="15" t="s">
        <v>199</v>
      </c>
      <c r="AW157" s="15" t="s">
        <v>30</v>
      </c>
      <c r="AX157" s="15" t="s">
        <v>81</v>
      </c>
      <c r="AY157" s="271" t="s">
        <v>119</v>
      </c>
    </row>
    <row r="158" s="2" customFormat="1" ht="16.5" customHeight="1">
      <c r="A158" s="38"/>
      <c r="B158" s="39"/>
      <c r="C158" s="218" t="s">
        <v>149</v>
      </c>
      <c r="D158" s="218" t="s">
        <v>123</v>
      </c>
      <c r="E158" s="219" t="s">
        <v>242</v>
      </c>
      <c r="F158" s="220" t="s">
        <v>243</v>
      </c>
      <c r="G158" s="221" t="s">
        <v>244</v>
      </c>
      <c r="H158" s="222">
        <v>40</v>
      </c>
      <c r="I158" s="223"/>
      <c r="J158" s="224">
        <f>ROUND(I158*H158,2)</f>
        <v>0</v>
      </c>
      <c r="K158" s="220" t="s">
        <v>127</v>
      </c>
      <c r="L158" s="44"/>
      <c r="M158" s="225" t="s">
        <v>1</v>
      </c>
      <c r="N158" s="226" t="s">
        <v>38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0.11500000000000001</v>
      </c>
      <c r="T158" s="228">
        <f>S158*H158</f>
        <v>4.6000000000000005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199</v>
      </c>
      <c r="AT158" s="229" t="s">
        <v>123</v>
      </c>
      <c r="AU158" s="229" t="s">
        <v>83</v>
      </c>
      <c r="AY158" s="17" t="s">
        <v>119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199</v>
      </c>
      <c r="BM158" s="229" t="s">
        <v>245</v>
      </c>
    </row>
    <row r="159" s="2" customFormat="1">
      <c r="A159" s="38"/>
      <c r="B159" s="39"/>
      <c r="C159" s="40"/>
      <c r="D159" s="231" t="s">
        <v>130</v>
      </c>
      <c r="E159" s="40"/>
      <c r="F159" s="232" t="s">
        <v>246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130</v>
      </c>
      <c r="AU159" s="17" t="s">
        <v>83</v>
      </c>
    </row>
    <row r="160" s="2" customFormat="1" ht="24.15" customHeight="1">
      <c r="A160" s="38"/>
      <c r="B160" s="39"/>
      <c r="C160" s="218" t="s">
        <v>173</v>
      </c>
      <c r="D160" s="218" t="s">
        <v>123</v>
      </c>
      <c r="E160" s="219" t="s">
        <v>247</v>
      </c>
      <c r="F160" s="220" t="s">
        <v>248</v>
      </c>
      <c r="G160" s="221" t="s">
        <v>249</v>
      </c>
      <c r="H160" s="222">
        <v>5.0999999999999996</v>
      </c>
      <c r="I160" s="223"/>
      <c r="J160" s="224">
        <f>ROUND(I160*H160,2)</f>
        <v>0</v>
      </c>
      <c r="K160" s="220" t="s">
        <v>127</v>
      </c>
      <c r="L160" s="44"/>
      <c r="M160" s="225" t="s">
        <v>1</v>
      </c>
      <c r="N160" s="226" t="s">
        <v>38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199</v>
      </c>
      <c r="AT160" s="229" t="s">
        <v>123</v>
      </c>
      <c r="AU160" s="229" t="s">
        <v>83</v>
      </c>
      <c r="AY160" s="17" t="s">
        <v>119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81</v>
      </c>
      <c r="BK160" s="230">
        <f>ROUND(I160*H160,2)</f>
        <v>0</v>
      </c>
      <c r="BL160" s="17" t="s">
        <v>199</v>
      </c>
      <c r="BM160" s="229" t="s">
        <v>250</v>
      </c>
    </row>
    <row r="161" s="2" customFormat="1">
      <c r="A161" s="38"/>
      <c r="B161" s="39"/>
      <c r="C161" s="40"/>
      <c r="D161" s="231" t="s">
        <v>130</v>
      </c>
      <c r="E161" s="40"/>
      <c r="F161" s="232" t="s">
        <v>251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130</v>
      </c>
      <c r="AU161" s="17" t="s">
        <v>83</v>
      </c>
    </row>
    <row r="162" s="2" customFormat="1" ht="24.15" customHeight="1">
      <c r="A162" s="38"/>
      <c r="B162" s="39"/>
      <c r="C162" s="218" t="s">
        <v>252</v>
      </c>
      <c r="D162" s="218" t="s">
        <v>123</v>
      </c>
      <c r="E162" s="219" t="s">
        <v>253</v>
      </c>
      <c r="F162" s="220" t="s">
        <v>254</v>
      </c>
      <c r="G162" s="221" t="s">
        <v>249</v>
      </c>
      <c r="H162" s="222">
        <v>40</v>
      </c>
      <c r="I162" s="223"/>
      <c r="J162" s="224">
        <f>ROUND(I162*H162,2)</f>
        <v>0</v>
      </c>
      <c r="K162" s="220" t="s">
        <v>127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199</v>
      </c>
      <c r="AT162" s="229" t="s">
        <v>123</v>
      </c>
      <c r="AU162" s="229" t="s">
        <v>83</v>
      </c>
      <c r="AY162" s="17" t="s">
        <v>119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199</v>
      </c>
      <c r="BM162" s="229" t="s">
        <v>255</v>
      </c>
    </row>
    <row r="163" s="2" customFormat="1">
      <c r="A163" s="38"/>
      <c r="B163" s="39"/>
      <c r="C163" s="40"/>
      <c r="D163" s="231" t="s">
        <v>130</v>
      </c>
      <c r="E163" s="40"/>
      <c r="F163" s="232" t="s">
        <v>256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83</v>
      </c>
    </row>
    <row r="164" s="13" customFormat="1">
      <c r="A164" s="13"/>
      <c r="B164" s="236"/>
      <c r="C164" s="237"/>
      <c r="D164" s="238" t="s">
        <v>132</v>
      </c>
      <c r="E164" s="239" t="s">
        <v>1</v>
      </c>
      <c r="F164" s="240" t="s">
        <v>257</v>
      </c>
      <c r="G164" s="237"/>
      <c r="H164" s="239" t="s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132</v>
      </c>
      <c r="AU164" s="246" t="s">
        <v>83</v>
      </c>
      <c r="AV164" s="13" t="s">
        <v>81</v>
      </c>
      <c r="AW164" s="13" t="s">
        <v>30</v>
      </c>
      <c r="AX164" s="13" t="s">
        <v>73</v>
      </c>
      <c r="AY164" s="246" t="s">
        <v>119</v>
      </c>
    </row>
    <row r="165" s="14" customFormat="1">
      <c r="A165" s="14"/>
      <c r="B165" s="247"/>
      <c r="C165" s="248"/>
      <c r="D165" s="238" t="s">
        <v>132</v>
      </c>
      <c r="E165" s="249" t="s">
        <v>1</v>
      </c>
      <c r="F165" s="250" t="s">
        <v>258</v>
      </c>
      <c r="G165" s="248"/>
      <c r="H165" s="251">
        <v>40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132</v>
      </c>
      <c r="AU165" s="257" t="s">
        <v>83</v>
      </c>
      <c r="AV165" s="14" t="s">
        <v>83</v>
      </c>
      <c r="AW165" s="14" t="s">
        <v>30</v>
      </c>
      <c r="AX165" s="14" t="s">
        <v>81</v>
      </c>
      <c r="AY165" s="257" t="s">
        <v>119</v>
      </c>
    </row>
    <row r="166" s="2" customFormat="1" ht="33" customHeight="1">
      <c r="A166" s="38"/>
      <c r="B166" s="39"/>
      <c r="C166" s="218" t="s">
        <v>8</v>
      </c>
      <c r="D166" s="218" t="s">
        <v>123</v>
      </c>
      <c r="E166" s="219" t="s">
        <v>259</v>
      </c>
      <c r="F166" s="220" t="s">
        <v>260</v>
      </c>
      <c r="G166" s="221" t="s">
        <v>249</v>
      </c>
      <c r="H166" s="222">
        <v>2</v>
      </c>
      <c r="I166" s="223"/>
      <c r="J166" s="224">
        <f>ROUND(I166*H166,2)</f>
        <v>0</v>
      </c>
      <c r="K166" s="220" t="s">
        <v>127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199</v>
      </c>
      <c r="AT166" s="229" t="s">
        <v>123</v>
      </c>
      <c r="AU166" s="229" t="s">
        <v>83</v>
      </c>
      <c r="AY166" s="17" t="s">
        <v>119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199</v>
      </c>
      <c r="BM166" s="229" t="s">
        <v>261</v>
      </c>
    </row>
    <row r="167" s="2" customFormat="1">
      <c r="A167" s="38"/>
      <c r="B167" s="39"/>
      <c r="C167" s="40"/>
      <c r="D167" s="231" t="s">
        <v>130</v>
      </c>
      <c r="E167" s="40"/>
      <c r="F167" s="232" t="s">
        <v>262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83</v>
      </c>
    </row>
    <row r="168" s="13" customFormat="1">
      <c r="A168" s="13"/>
      <c r="B168" s="236"/>
      <c r="C168" s="237"/>
      <c r="D168" s="238" t="s">
        <v>132</v>
      </c>
      <c r="E168" s="239" t="s">
        <v>1</v>
      </c>
      <c r="F168" s="240" t="s">
        <v>263</v>
      </c>
      <c r="G168" s="237"/>
      <c r="H168" s="239" t="s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132</v>
      </c>
      <c r="AU168" s="246" t="s">
        <v>83</v>
      </c>
      <c r="AV168" s="13" t="s">
        <v>81</v>
      </c>
      <c r="AW168" s="13" t="s">
        <v>30</v>
      </c>
      <c r="AX168" s="13" t="s">
        <v>73</v>
      </c>
      <c r="AY168" s="246" t="s">
        <v>119</v>
      </c>
    </row>
    <row r="169" s="14" customFormat="1">
      <c r="A169" s="14"/>
      <c r="B169" s="247"/>
      <c r="C169" s="248"/>
      <c r="D169" s="238" t="s">
        <v>132</v>
      </c>
      <c r="E169" s="249" t="s">
        <v>1</v>
      </c>
      <c r="F169" s="250" t="s">
        <v>83</v>
      </c>
      <c r="G169" s="248"/>
      <c r="H169" s="251">
        <v>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132</v>
      </c>
      <c r="AU169" s="257" t="s">
        <v>83</v>
      </c>
      <c r="AV169" s="14" t="s">
        <v>83</v>
      </c>
      <c r="AW169" s="14" t="s">
        <v>30</v>
      </c>
      <c r="AX169" s="14" t="s">
        <v>81</v>
      </c>
      <c r="AY169" s="257" t="s">
        <v>119</v>
      </c>
    </row>
    <row r="170" s="2" customFormat="1" ht="24.15" customHeight="1">
      <c r="A170" s="38"/>
      <c r="B170" s="39"/>
      <c r="C170" s="218" t="s">
        <v>264</v>
      </c>
      <c r="D170" s="218" t="s">
        <v>123</v>
      </c>
      <c r="E170" s="219" t="s">
        <v>265</v>
      </c>
      <c r="F170" s="220" t="s">
        <v>266</v>
      </c>
      <c r="G170" s="221" t="s">
        <v>204</v>
      </c>
      <c r="H170" s="222">
        <v>3</v>
      </c>
      <c r="I170" s="223"/>
      <c r="J170" s="224">
        <f>ROUND(I170*H170,2)</f>
        <v>0</v>
      </c>
      <c r="K170" s="220" t="s">
        <v>127</v>
      </c>
      <c r="L170" s="44"/>
      <c r="M170" s="225" t="s">
        <v>1</v>
      </c>
      <c r="N170" s="226" t="s">
        <v>38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199</v>
      </c>
      <c r="AT170" s="229" t="s">
        <v>123</v>
      </c>
      <c r="AU170" s="229" t="s">
        <v>83</v>
      </c>
      <c r="AY170" s="17" t="s">
        <v>119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199</v>
      </c>
      <c r="BM170" s="229" t="s">
        <v>267</v>
      </c>
    </row>
    <row r="171" s="2" customFormat="1">
      <c r="A171" s="38"/>
      <c r="B171" s="39"/>
      <c r="C171" s="40"/>
      <c r="D171" s="231" t="s">
        <v>130</v>
      </c>
      <c r="E171" s="40"/>
      <c r="F171" s="232" t="s">
        <v>268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130</v>
      </c>
      <c r="AU171" s="17" t="s">
        <v>83</v>
      </c>
    </row>
    <row r="172" s="13" customFormat="1">
      <c r="A172" s="13"/>
      <c r="B172" s="236"/>
      <c r="C172" s="237"/>
      <c r="D172" s="238" t="s">
        <v>132</v>
      </c>
      <c r="E172" s="239" t="s">
        <v>1</v>
      </c>
      <c r="F172" s="240" t="s">
        <v>269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132</v>
      </c>
      <c r="AU172" s="246" t="s">
        <v>83</v>
      </c>
      <c r="AV172" s="13" t="s">
        <v>81</v>
      </c>
      <c r="AW172" s="13" t="s">
        <v>30</v>
      </c>
      <c r="AX172" s="13" t="s">
        <v>73</v>
      </c>
      <c r="AY172" s="246" t="s">
        <v>119</v>
      </c>
    </row>
    <row r="173" s="14" customFormat="1">
      <c r="A173" s="14"/>
      <c r="B173" s="247"/>
      <c r="C173" s="248"/>
      <c r="D173" s="238" t="s">
        <v>132</v>
      </c>
      <c r="E173" s="249" t="s">
        <v>1</v>
      </c>
      <c r="F173" s="250" t="s">
        <v>145</v>
      </c>
      <c r="G173" s="248"/>
      <c r="H173" s="251">
        <v>3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132</v>
      </c>
      <c r="AU173" s="257" t="s">
        <v>83</v>
      </c>
      <c r="AV173" s="14" t="s">
        <v>83</v>
      </c>
      <c r="AW173" s="14" t="s">
        <v>30</v>
      </c>
      <c r="AX173" s="14" t="s">
        <v>81</v>
      </c>
      <c r="AY173" s="257" t="s">
        <v>119</v>
      </c>
    </row>
    <row r="174" s="2" customFormat="1" ht="24.15" customHeight="1">
      <c r="A174" s="38"/>
      <c r="B174" s="39"/>
      <c r="C174" s="218" t="s">
        <v>270</v>
      </c>
      <c r="D174" s="218" t="s">
        <v>123</v>
      </c>
      <c r="E174" s="219" t="s">
        <v>271</v>
      </c>
      <c r="F174" s="220" t="s">
        <v>272</v>
      </c>
      <c r="G174" s="221" t="s">
        <v>204</v>
      </c>
      <c r="H174" s="222">
        <v>3</v>
      </c>
      <c r="I174" s="223"/>
      <c r="J174" s="224">
        <f>ROUND(I174*H174,2)</f>
        <v>0</v>
      </c>
      <c r="K174" s="220" t="s">
        <v>127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199</v>
      </c>
      <c r="AT174" s="229" t="s">
        <v>123</v>
      </c>
      <c r="AU174" s="229" t="s">
        <v>83</v>
      </c>
      <c r="AY174" s="17" t="s">
        <v>119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199</v>
      </c>
      <c r="BM174" s="229" t="s">
        <v>273</v>
      </c>
    </row>
    <row r="175" s="2" customFormat="1">
      <c r="A175" s="38"/>
      <c r="B175" s="39"/>
      <c r="C175" s="40"/>
      <c r="D175" s="231" t="s">
        <v>130</v>
      </c>
      <c r="E175" s="40"/>
      <c r="F175" s="232" t="s">
        <v>274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83</v>
      </c>
    </row>
    <row r="176" s="13" customFormat="1">
      <c r="A176" s="13"/>
      <c r="B176" s="236"/>
      <c r="C176" s="237"/>
      <c r="D176" s="238" t="s">
        <v>132</v>
      </c>
      <c r="E176" s="239" t="s">
        <v>1</v>
      </c>
      <c r="F176" s="240" t="s">
        <v>275</v>
      </c>
      <c r="G176" s="237"/>
      <c r="H176" s="239" t="s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132</v>
      </c>
      <c r="AU176" s="246" t="s">
        <v>83</v>
      </c>
      <c r="AV176" s="13" t="s">
        <v>81</v>
      </c>
      <c r="AW176" s="13" t="s">
        <v>30</v>
      </c>
      <c r="AX176" s="13" t="s">
        <v>73</v>
      </c>
      <c r="AY176" s="246" t="s">
        <v>119</v>
      </c>
    </row>
    <row r="177" s="14" customFormat="1">
      <c r="A177" s="14"/>
      <c r="B177" s="247"/>
      <c r="C177" s="248"/>
      <c r="D177" s="238" t="s">
        <v>132</v>
      </c>
      <c r="E177" s="249" t="s">
        <v>1</v>
      </c>
      <c r="F177" s="250" t="s">
        <v>145</v>
      </c>
      <c r="G177" s="248"/>
      <c r="H177" s="251">
        <v>3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132</v>
      </c>
      <c r="AU177" s="257" t="s">
        <v>83</v>
      </c>
      <c r="AV177" s="14" t="s">
        <v>83</v>
      </c>
      <c r="AW177" s="14" t="s">
        <v>30</v>
      </c>
      <c r="AX177" s="14" t="s">
        <v>81</v>
      </c>
      <c r="AY177" s="257" t="s">
        <v>119</v>
      </c>
    </row>
    <row r="178" s="2" customFormat="1" ht="24.15" customHeight="1">
      <c r="A178" s="38"/>
      <c r="B178" s="39"/>
      <c r="C178" s="218" t="s">
        <v>276</v>
      </c>
      <c r="D178" s="218" t="s">
        <v>123</v>
      </c>
      <c r="E178" s="219" t="s">
        <v>277</v>
      </c>
      <c r="F178" s="220" t="s">
        <v>278</v>
      </c>
      <c r="G178" s="221" t="s">
        <v>204</v>
      </c>
      <c r="H178" s="222">
        <v>3</v>
      </c>
      <c r="I178" s="223"/>
      <c r="J178" s="224">
        <f>ROUND(I178*H178,2)</f>
        <v>0</v>
      </c>
      <c r="K178" s="220" t="s">
        <v>127</v>
      </c>
      <c r="L178" s="44"/>
      <c r="M178" s="225" t="s">
        <v>1</v>
      </c>
      <c r="N178" s="226" t="s">
        <v>38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199</v>
      </c>
      <c r="AT178" s="229" t="s">
        <v>123</v>
      </c>
      <c r="AU178" s="229" t="s">
        <v>83</v>
      </c>
      <c r="AY178" s="17" t="s">
        <v>119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199</v>
      </c>
      <c r="BM178" s="229" t="s">
        <v>279</v>
      </c>
    </row>
    <row r="179" s="2" customFormat="1">
      <c r="A179" s="38"/>
      <c r="B179" s="39"/>
      <c r="C179" s="40"/>
      <c r="D179" s="231" t="s">
        <v>130</v>
      </c>
      <c r="E179" s="40"/>
      <c r="F179" s="232" t="s">
        <v>280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83</v>
      </c>
    </row>
    <row r="180" s="13" customFormat="1">
      <c r="A180" s="13"/>
      <c r="B180" s="236"/>
      <c r="C180" s="237"/>
      <c r="D180" s="238" t="s">
        <v>132</v>
      </c>
      <c r="E180" s="239" t="s">
        <v>1</v>
      </c>
      <c r="F180" s="240" t="s">
        <v>281</v>
      </c>
      <c r="G180" s="237"/>
      <c r="H180" s="239" t="s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132</v>
      </c>
      <c r="AU180" s="246" t="s">
        <v>83</v>
      </c>
      <c r="AV180" s="13" t="s">
        <v>81</v>
      </c>
      <c r="AW180" s="13" t="s">
        <v>30</v>
      </c>
      <c r="AX180" s="13" t="s">
        <v>73</v>
      </c>
      <c r="AY180" s="246" t="s">
        <v>119</v>
      </c>
    </row>
    <row r="181" s="14" customFormat="1">
      <c r="A181" s="14"/>
      <c r="B181" s="247"/>
      <c r="C181" s="248"/>
      <c r="D181" s="238" t="s">
        <v>132</v>
      </c>
      <c r="E181" s="249" t="s">
        <v>1</v>
      </c>
      <c r="F181" s="250" t="s">
        <v>145</v>
      </c>
      <c r="G181" s="248"/>
      <c r="H181" s="251">
        <v>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132</v>
      </c>
      <c r="AU181" s="257" t="s">
        <v>83</v>
      </c>
      <c r="AV181" s="14" t="s">
        <v>83</v>
      </c>
      <c r="AW181" s="14" t="s">
        <v>30</v>
      </c>
      <c r="AX181" s="14" t="s">
        <v>81</v>
      </c>
      <c r="AY181" s="257" t="s">
        <v>119</v>
      </c>
    </row>
    <row r="182" s="2" customFormat="1" ht="37.8" customHeight="1">
      <c r="A182" s="38"/>
      <c r="B182" s="39"/>
      <c r="C182" s="218" t="s">
        <v>282</v>
      </c>
      <c r="D182" s="218" t="s">
        <v>123</v>
      </c>
      <c r="E182" s="219" t="s">
        <v>283</v>
      </c>
      <c r="F182" s="220" t="s">
        <v>284</v>
      </c>
      <c r="G182" s="221" t="s">
        <v>249</v>
      </c>
      <c r="H182" s="222">
        <v>40</v>
      </c>
      <c r="I182" s="223"/>
      <c r="J182" s="224">
        <f>ROUND(I182*H182,2)</f>
        <v>0</v>
      </c>
      <c r="K182" s="220" t="s">
        <v>127</v>
      </c>
      <c r="L182" s="44"/>
      <c r="M182" s="225" t="s">
        <v>1</v>
      </c>
      <c r="N182" s="226" t="s">
        <v>38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199</v>
      </c>
      <c r="AT182" s="229" t="s">
        <v>123</v>
      </c>
      <c r="AU182" s="229" t="s">
        <v>83</v>
      </c>
      <c r="AY182" s="17" t="s">
        <v>119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199</v>
      </c>
      <c r="BM182" s="229" t="s">
        <v>285</v>
      </c>
    </row>
    <row r="183" s="2" customFormat="1">
      <c r="A183" s="38"/>
      <c r="B183" s="39"/>
      <c r="C183" s="40"/>
      <c r="D183" s="231" t="s">
        <v>130</v>
      </c>
      <c r="E183" s="40"/>
      <c r="F183" s="232" t="s">
        <v>286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83</v>
      </c>
    </row>
    <row r="184" s="13" customFormat="1">
      <c r="A184" s="13"/>
      <c r="B184" s="236"/>
      <c r="C184" s="237"/>
      <c r="D184" s="238" t="s">
        <v>132</v>
      </c>
      <c r="E184" s="239" t="s">
        <v>1</v>
      </c>
      <c r="F184" s="240" t="s">
        <v>287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132</v>
      </c>
      <c r="AU184" s="246" t="s">
        <v>83</v>
      </c>
      <c r="AV184" s="13" t="s">
        <v>81</v>
      </c>
      <c r="AW184" s="13" t="s">
        <v>30</v>
      </c>
      <c r="AX184" s="13" t="s">
        <v>73</v>
      </c>
      <c r="AY184" s="246" t="s">
        <v>119</v>
      </c>
    </row>
    <row r="185" s="14" customFormat="1">
      <c r="A185" s="14"/>
      <c r="B185" s="247"/>
      <c r="C185" s="248"/>
      <c r="D185" s="238" t="s">
        <v>132</v>
      </c>
      <c r="E185" s="249" t="s">
        <v>1</v>
      </c>
      <c r="F185" s="250" t="s">
        <v>258</v>
      </c>
      <c r="G185" s="248"/>
      <c r="H185" s="251">
        <v>40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132</v>
      </c>
      <c r="AU185" s="257" t="s">
        <v>83</v>
      </c>
      <c r="AV185" s="14" t="s">
        <v>83</v>
      </c>
      <c r="AW185" s="14" t="s">
        <v>30</v>
      </c>
      <c r="AX185" s="14" t="s">
        <v>81</v>
      </c>
      <c r="AY185" s="257" t="s">
        <v>119</v>
      </c>
    </row>
    <row r="186" s="2" customFormat="1" ht="24.15" customHeight="1">
      <c r="A186" s="38"/>
      <c r="B186" s="39"/>
      <c r="C186" s="218" t="s">
        <v>288</v>
      </c>
      <c r="D186" s="218" t="s">
        <v>123</v>
      </c>
      <c r="E186" s="219" t="s">
        <v>289</v>
      </c>
      <c r="F186" s="220" t="s">
        <v>290</v>
      </c>
      <c r="G186" s="221" t="s">
        <v>198</v>
      </c>
      <c r="H186" s="222">
        <v>6</v>
      </c>
      <c r="I186" s="223"/>
      <c r="J186" s="224">
        <f>ROUND(I186*H186,2)</f>
        <v>0</v>
      </c>
      <c r="K186" s="220" t="s">
        <v>127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199</v>
      </c>
      <c r="AT186" s="229" t="s">
        <v>123</v>
      </c>
      <c r="AU186" s="229" t="s">
        <v>83</v>
      </c>
      <c r="AY186" s="17" t="s">
        <v>119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199</v>
      </c>
      <c r="BM186" s="229" t="s">
        <v>291</v>
      </c>
    </row>
    <row r="187" s="2" customFormat="1">
      <c r="A187" s="38"/>
      <c r="B187" s="39"/>
      <c r="C187" s="40"/>
      <c r="D187" s="231" t="s">
        <v>130</v>
      </c>
      <c r="E187" s="40"/>
      <c r="F187" s="232" t="s">
        <v>292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83</v>
      </c>
    </row>
    <row r="188" s="13" customFormat="1">
      <c r="A188" s="13"/>
      <c r="B188" s="236"/>
      <c r="C188" s="237"/>
      <c r="D188" s="238" t="s">
        <v>132</v>
      </c>
      <c r="E188" s="239" t="s">
        <v>1</v>
      </c>
      <c r="F188" s="240" t="s">
        <v>293</v>
      </c>
      <c r="G188" s="237"/>
      <c r="H188" s="239" t="s">
        <v>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132</v>
      </c>
      <c r="AU188" s="246" t="s">
        <v>83</v>
      </c>
      <c r="AV188" s="13" t="s">
        <v>81</v>
      </c>
      <c r="AW188" s="13" t="s">
        <v>30</v>
      </c>
      <c r="AX188" s="13" t="s">
        <v>73</v>
      </c>
      <c r="AY188" s="246" t="s">
        <v>119</v>
      </c>
    </row>
    <row r="189" s="14" customFormat="1">
      <c r="A189" s="14"/>
      <c r="B189" s="247"/>
      <c r="C189" s="248"/>
      <c r="D189" s="238" t="s">
        <v>132</v>
      </c>
      <c r="E189" s="249" t="s">
        <v>1</v>
      </c>
      <c r="F189" s="250" t="s">
        <v>166</v>
      </c>
      <c r="G189" s="248"/>
      <c r="H189" s="251">
        <v>6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132</v>
      </c>
      <c r="AU189" s="257" t="s">
        <v>83</v>
      </c>
      <c r="AV189" s="14" t="s">
        <v>83</v>
      </c>
      <c r="AW189" s="14" t="s">
        <v>30</v>
      </c>
      <c r="AX189" s="14" t="s">
        <v>81</v>
      </c>
      <c r="AY189" s="257" t="s">
        <v>119</v>
      </c>
    </row>
    <row r="190" s="2" customFormat="1" ht="33" customHeight="1">
      <c r="A190" s="38"/>
      <c r="B190" s="39"/>
      <c r="C190" s="218" t="s">
        <v>294</v>
      </c>
      <c r="D190" s="218" t="s">
        <v>123</v>
      </c>
      <c r="E190" s="219" t="s">
        <v>295</v>
      </c>
      <c r="F190" s="220" t="s">
        <v>296</v>
      </c>
      <c r="G190" s="221" t="s">
        <v>204</v>
      </c>
      <c r="H190" s="222">
        <v>57</v>
      </c>
      <c r="I190" s="223"/>
      <c r="J190" s="224">
        <f>ROUND(I190*H190,2)</f>
        <v>0</v>
      </c>
      <c r="K190" s="220" t="s">
        <v>127</v>
      </c>
      <c r="L190" s="44"/>
      <c r="M190" s="225" t="s">
        <v>1</v>
      </c>
      <c r="N190" s="226" t="s">
        <v>38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199</v>
      </c>
      <c r="AT190" s="229" t="s">
        <v>123</v>
      </c>
      <c r="AU190" s="229" t="s">
        <v>83</v>
      </c>
      <c r="AY190" s="17" t="s">
        <v>119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199</v>
      </c>
      <c r="BM190" s="229" t="s">
        <v>297</v>
      </c>
    </row>
    <row r="191" s="2" customFormat="1">
      <c r="A191" s="38"/>
      <c r="B191" s="39"/>
      <c r="C191" s="40"/>
      <c r="D191" s="231" t="s">
        <v>130</v>
      </c>
      <c r="E191" s="40"/>
      <c r="F191" s="232" t="s">
        <v>298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83</v>
      </c>
    </row>
    <row r="192" s="13" customFormat="1">
      <c r="A192" s="13"/>
      <c r="B192" s="236"/>
      <c r="C192" s="237"/>
      <c r="D192" s="238" t="s">
        <v>132</v>
      </c>
      <c r="E192" s="239" t="s">
        <v>1</v>
      </c>
      <c r="F192" s="240" t="s">
        <v>299</v>
      </c>
      <c r="G192" s="237"/>
      <c r="H192" s="239" t="s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132</v>
      </c>
      <c r="AU192" s="246" t="s">
        <v>83</v>
      </c>
      <c r="AV192" s="13" t="s">
        <v>81</v>
      </c>
      <c r="AW192" s="13" t="s">
        <v>30</v>
      </c>
      <c r="AX192" s="13" t="s">
        <v>73</v>
      </c>
      <c r="AY192" s="246" t="s">
        <v>119</v>
      </c>
    </row>
    <row r="193" s="14" customFormat="1">
      <c r="A193" s="14"/>
      <c r="B193" s="247"/>
      <c r="C193" s="248"/>
      <c r="D193" s="238" t="s">
        <v>132</v>
      </c>
      <c r="E193" s="249" t="s">
        <v>1</v>
      </c>
      <c r="F193" s="250" t="s">
        <v>300</v>
      </c>
      <c r="G193" s="248"/>
      <c r="H193" s="251">
        <v>57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132</v>
      </c>
      <c r="AU193" s="257" t="s">
        <v>83</v>
      </c>
      <c r="AV193" s="14" t="s">
        <v>83</v>
      </c>
      <c r="AW193" s="14" t="s">
        <v>30</v>
      </c>
      <c r="AX193" s="14" t="s">
        <v>81</v>
      </c>
      <c r="AY193" s="257" t="s">
        <v>119</v>
      </c>
    </row>
    <row r="194" s="2" customFormat="1" ht="33" customHeight="1">
      <c r="A194" s="38"/>
      <c r="B194" s="39"/>
      <c r="C194" s="218" t="s">
        <v>301</v>
      </c>
      <c r="D194" s="218" t="s">
        <v>123</v>
      </c>
      <c r="E194" s="219" t="s">
        <v>302</v>
      </c>
      <c r="F194" s="220" t="s">
        <v>303</v>
      </c>
      <c r="G194" s="221" t="s">
        <v>204</v>
      </c>
      <c r="H194" s="222">
        <v>57</v>
      </c>
      <c r="I194" s="223"/>
      <c r="J194" s="224">
        <f>ROUND(I194*H194,2)</f>
        <v>0</v>
      </c>
      <c r="K194" s="220" t="s">
        <v>127</v>
      </c>
      <c r="L194" s="44"/>
      <c r="M194" s="225" t="s">
        <v>1</v>
      </c>
      <c r="N194" s="226" t="s">
        <v>38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199</v>
      </c>
      <c r="AT194" s="229" t="s">
        <v>123</v>
      </c>
      <c r="AU194" s="229" t="s">
        <v>83</v>
      </c>
      <c r="AY194" s="17" t="s">
        <v>119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199</v>
      </c>
      <c r="BM194" s="229" t="s">
        <v>304</v>
      </c>
    </row>
    <row r="195" s="2" customFormat="1">
      <c r="A195" s="38"/>
      <c r="B195" s="39"/>
      <c r="C195" s="40"/>
      <c r="D195" s="231" t="s">
        <v>130</v>
      </c>
      <c r="E195" s="40"/>
      <c r="F195" s="232" t="s">
        <v>305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130</v>
      </c>
      <c r="AU195" s="17" t="s">
        <v>83</v>
      </c>
    </row>
    <row r="196" s="13" customFormat="1">
      <c r="A196" s="13"/>
      <c r="B196" s="236"/>
      <c r="C196" s="237"/>
      <c r="D196" s="238" t="s">
        <v>132</v>
      </c>
      <c r="E196" s="239" t="s">
        <v>1</v>
      </c>
      <c r="F196" s="240" t="s">
        <v>306</v>
      </c>
      <c r="G196" s="237"/>
      <c r="H196" s="239" t="s">
        <v>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132</v>
      </c>
      <c r="AU196" s="246" t="s">
        <v>83</v>
      </c>
      <c r="AV196" s="13" t="s">
        <v>81</v>
      </c>
      <c r="AW196" s="13" t="s">
        <v>30</v>
      </c>
      <c r="AX196" s="13" t="s">
        <v>73</v>
      </c>
      <c r="AY196" s="246" t="s">
        <v>119</v>
      </c>
    </row>
    <row r="197" s="14" customFormat="1">
      <c r="A197" s="14"/>
      <c r="B197" s="247"/>
      <c r="C197" s="248"/>
      <c r="D197" s="238" t="s">
        <v>132</v>
      </c>
      <c r="E197" s="249" t="s">
        <v>1</v>
      </c>
      <c r="F197" s="250" t="s">
        <v>300</v>
      </c>
      <c r="G197" s="248"/>
      <c r="H197" s="251">
        <v>57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132</v>
      </c>
      <c r="AU197" s="257" t="s">
        <v>83</v>
      </c>
      <c r="AV197" s="14" t="s">
        <v>83</v>
      </c>
      <c r="AW197" s="14" t="s">
        <v>30</v>
      </c>
      <c r="AX197" s="14" t="s">
        <v>81</v>
      </c>
      <c r="AY197" s="257" t="s">
        <v>119</v>
      </c>
    </row>
    <row r="198" s="2" customFormat="1" ht="24.15" customHeight="1">
      <c r="A198" s="38"/>
      <c r="B198" s="39"/>
      <c r="C198" s="218" t="s">
        <v>307</v>
      </c>
      <c r="D198" s="218" t="s">
        <v>123</v>
      </c>
      <c r="E198" s="219" t="s">
        <v>308</v>
      </c>
      <c r="F198" s="220" t="s">
        <v>309</v>
      </c>
      <c r="G198" s="221" t="s">
        <v>204</v>
      </c>
      <c r="H198" s="222">
        <v>57</v>
      </c>
      <c r="I198" s="223"/>
      <c r="J198" s="224">
        <f>ROUND(I198*H198,2)</f>
        <v>0</v>
      </c>
      <c r="K198" s="220" t="s">
        <v>127</v>
      </c>
      <c r="L198" s="44"/>
      <c r="M198" s="225" t="s">
        <v>1</v>
      </c>
      <c r="N198" s="226" t="s">
        <v>38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199</v>
      </c>
      <c r="AT198" s="229" t="s">
        <v>123</v>
      </c>
      <c r="AU198" s="229" t="s">
        <v>83</v>
      </c>
      <c r="AY198" s="17" t="s">
        <v>119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81</v>
      </c>
      <c r="BK198" s="230">
        <f>ROUND(I198*H198,2)</f>
        <v>0</v>
      </c>
      <c r="BL198" s="17" t="s">
        <v>199</v>
      </c>
      <c r="BM198" s="229" t="s">
        <v>310</v>
      </c>
    </row>
    <row r="199" s="2" customFormat="1">
      <c r="A199" s="38"/>
      <c r="B199" s="39"/>
      <c r="C199" s="40"/>
      <c r="D199" s="231" t="s">
        <v>130</v>
      </c>
      <c r="E199" s="40"/>
      <c r="F199" s="232" t="s">
        <v>311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83</v>
      </c>
    </row>
    <row r="200" s="13" customFormat="1">
      <c r="A200" s="13"/>
      <c r="B200" s="236"/>
      <c r="C200" s="237"/>
      <c r="D200" s="238" t="s">
        <v>132</v>
      </c>
      <c r="E200" s="239" t="s">
        <v>1</v>
      </c>
      <c r="F200" s="240" t="s">
        <v>312</v>
      </c>
      <c r="G200" s="237"/>
      <c r="H200" s="239" t="s">
        <v>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132</v>
      </c>
      <c r="AU200" s="246" t="s">
        <v>83</v>
      </c>
      <c r="AV200" s="13" t="s">
        <v>81</v>
      </c>
      <c r="AW200" s="13" t="s">
        <v>30</v>
      </c>
      <c r="AX200" s="13" t="s">
        <v>73</v>
      </c>
      <c r="AY200" s="246" t="s">
        <v>119</v>
      </c>
    </row>
    <row r="201" s="14" customFormat="1">
      <c r="A201" s="14"/>
      <c r="B201" s="247"/>
      <c r="C201" s="248"/>
      <c r="D201" s="238" t="s">
        <v>132</v>
      </c>
      <c r="E201" s="249" t="s">
        <v>1</v>
      </c>
      <c r="F201" s="250" t="s">
        <v>300</v>
      </c>
      <c r="G201" s="248"/>
      <c r="H201" s="251">
        <v>57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132</v>
      </c>
      <c r="AU201" s="257" t="s">
        <v>83</v>
      </c>
      <c r="AV201" s="14" t="s">
        <v>83</v>
      </c>
      <c r="AW201" s="14" t="s">
        <v>30</v>
      </c>
      <c r="AX201" s="14" t="s">
        <v>81</v>
      </c>
      <c r="AY201" s="257" t="s">
        <v>119</v>
      </c>
    </row>
    <row r="202" s="2" customFormat="1" ht="24.15" customHeight="1">
      <c r="A202" s="38"/>
      <c r="B202" s="39"/>
      <c r="C202" s="218" t="s">
        <v>313</v>
      </c>
      <c r="D202" s="218" t="s">
        <v>123</v>
      </c>
      <c r="E202" s="219" t="s">
        <v>314</v>
      </c>
      <c r="F202" s="220" t="s">
        <v>315</v>
      </c>
      <c r="G202" s="221" t="s">
        <v>198</v>
      </c>
      <c r="H202" s="222">
        <v>90</v>
      </c>
      <c r="I202" s="223"/>
      <c r="J202" s="224">
        <f>ROUND(I202*H202,2)</f>
        <v>0</v>
      </c>
      <c r="K202" s="220" t="s">
        <v>127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199</v>
      </c>
      <c r="AT202" s="229" t="s">
        <v>123</v>
      </c>
      <c r="AU202" s="229" t="s">
        <v>83</v>
      </c>
      <c r="AY202" s="17" t="s">
        <v>119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199</v>
      </c>
      <c r="BM202" s="229" t="s">
        <v>316</v>
      </c>
    </row>
    <row r="203" s="2" customFormat="1">
      <c r="A203" s="38"/>
      <c r="B203" s="39"/>
      <c r="C203" s="40"/>
      <c r="D203" s="231" t="s">
        <v>130</v>
      </c>
      <c r="E203" s="40"/>
      <c r="F203" s="232" t="s">
        <v>317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83</v>
      </c>
    </row>
    <row r="204" s="13" customFormat="1">
      <c r="A204" s="13"/>
      <c r="B204" s="236"/>
      <c r="C204" s="237"/>
      <c r="D204" s="238" t="s">
        <v>132</v>
      </c>
      <c r="E204" s="239" t="s">
        <v>1</v>
      </c>
      <c r="F204" s="240" t="s">
        <v>318</v>
      </c>
      <c r="G204" s="237"/>
      <c r="H204" s="239" t="s">
        <v>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132</v>
      </c>
      <c r="AU204" s="246" t="s">
        <v>83</v>
      </c>
      <c r="AV204" s="13" t="s">
        <v>81</v>
      </c>
      <c r="AW204" s="13" t="s">
        <v>30</v>
      </c>
      <c r="AX204" s="13" t="s">
        <v>73</v>
      </c>
      <c r="AY204" s="246" t="s">
        <v>119</v>
      </c>
    </row>
    <row r="205" s="14" customFormat="1">
      <c r="A205" s="14"/>
      <c r="B205" s="247"/>
      <c r="C205" s="248"/>
      <c r="D205" s="238" t="s">
        <v>132</v>
      </c>
      <c r="E205" s="249" t="s">
        <v>1</v>
      </c>
      <c r="F205" s="250" t="s">
        <v>319</v>
      </c>
      <c r="G205" s="248"/>
      <c r="H205" s="251">
        <v>90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132</v>
      </c>
      <c r="AU205" s="257" t="s">
        <v>83</v>
      </c>
      <c r="AV205" s="14" t="s">
        <v>83</v>
      </c>
      <c r="AW205" s="14" t="s">
        <v>30</v>
      </c>
      <c r="AX205" s="14" t="s">
        <v>81</v>
      </c>
      <c r="AY205" s="257" t="s">
        <v>119</v>
      </c>
    </row>
    <row r="206" s="2" customFormat="1" ht="37.8" customHeight="1">
      <c r="A206" s="38"/>
      <c r="B206" s="39"/>
      <c r="C206" s="218" t="s">
        <v>7</v>
      </c>
      <c r="D206" s="218" t="s">
        <v>123</v>
      </c>
      <c r="E206" s="219" t="s">
        <v>320</v>
      </c>
      <c r="F206" s="220" t="s">
        <v>321</v>
      </c>
      <c r="G206" s="221" t="s">
        <v>249</v>
      </c>
      <c r="H206" s="222">
        <v>2</v>
      </c>
      <c r="I206" s="223"/>
      <c r="J206" s="224">
        <f>ROUND(I206*H206,2)</f>
        <v>0</v>
      </c>
      <c r="K206" s="220" t="s">
        <v>127</v>
      </c>
      <c r="L206" s="44"/>
      <c r="M206" s="225" t="s">
        <v>1</v>
      </c>
      <c r="N206" s="226" t="s">
        <v>38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199</v>
      </c>
      <c r="AT206" s="229" t="s">
        <v>123</v>
      </c>
      <c r="AU206" s="229" t="s">
        <v>83</v>
      </c>
      <c r="AY206" s="17" t="s">
        <v>119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199</v>
      </c>
      <c r="BM206" s="229" t="s">
        <v>322</v>
      </c>
    </row>
    <row r="207" s="2" customFormat="1">
      <c r="A207" s="38"/>
      <c r="B207" s="39"/>
      <c r="C207" s="40"/>
      <c r="D207" s="231" t="s">
        <v>130</v>
      </c>
      <c r="E207" s="40"/>
      <c r="F207" s="232" t="s">
        <v>323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130</v>
      </c>
      <c r="AU207" s="17" t="s">
        <v>83</v>
      </c>
    </row>
    <row r="208" s="13" customFormat="1">
      <c r="A208" s="13"/>
      <c r="B208" s="236"/>
      <c r="C208" s="237"/>
      <c r="D208" s="238" t="s">
        <v>132</v>
      </c>
      <c r="E208" s="239" t="s">
        <v>1</v>
      </c>
      <c r="F208" s="240" t="s">
        <v>324</v>
      </c>
      <c r="G208" s="237"/>
      <c r="H208" s="239" t="s">
        <v>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132</v>
      </c>
      <c r="AU208" s="246" t="s">
        <v>83</v>
      </c>
      <c r="AV208" s="13" t="s">
        <v>81</v>
      </c>
      <c r="AW208" s="13" t="s">
        <v>30</v>
      </c>
      <c r="AX208" s="13" t="s">
        <v>73</v>
      </c>
      <c r="AY208" s="246" t="s">
        <v>119</v>
      </c>
    </row>
    <row r="209" s="14" customFormat="1">
      <c r="A209" s="14"/>
      <c r="B209" s="247"/>
      <c r="C209" s="248"/>
      <c r="D209" s="238" t="s">
        <v>132</v>
      </c>
      <c r="E209" s="249" t="s">
        <v>1</v>
      </c>
      <c r="F209" s="250" t="s">
        <v>83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132</v>
      </c>
      <c r="AU209" s="257" t="s">
        <v>83</v>
      </c>
      <c r="AV209" s="14" t="s">
        <v>83</v>
      </c>
      <c r="AW209" s="14" t="s">
        <v>30</v>
      </c>
      <c r="AX209" s="14" t="s">
        <v>81</v>
      </c>
      <c r="AY209" s="257" t="s">
        <v>119</v>
      </c>
    </row>
    <row r="210" s="2" customFormat="1" ht="37.8" customHeight="1">
      <c r="A210" s="38"/>
      <c r="B210" s="39"/>
      <c r="C210" s="218" t="s">
        <v>325</v>
      </c>
      <c r="D210" s="218" t="s">
        <v>123</v>
      </c>
      <c r="E210" s="219" t="s">
        <v>326</v>
      </c>
      <c r="F210" s="220" t="s">
        <v>327</v>
      </c>
      <c r="G210" s="221" t="s">
        <v>249</v>
      </c>
      <c r="H210" s="222">
        <v>20</v>
      </c>
      <c r="I210" s="223"/>
      <c r="J210" s="224">
        <f>ROUND(I210*H210,2)</f>
        <v>0</v>
      </c>
      <c r="K210" s="220" t="s">
        <v>127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199</v>
      </c>
      <c r="AT210" s="229" t="s">
        <v>123</v>
      </c>
      <c r="AU210" s="229" t="s">
        <v>83</v>
      </c>
      <c r="AY210" s="17" t="s">
        <v>119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199</v>
      </c>
      <c r="BM210" s="229" t="s">
        <v>328</v>
      </c>
    </row>
    <row r="211" s="2" customFormat="1">
      <c r="A211" s="38"/>
      <c r="B211" s="39"/>
      <c r="C211" s="40"/>
      <c r="D211" s="231" t="s">
        <v>130</v>
      </c>
      <c r="E211" s="40"/>
      <c r="F211" s="232" t="s">
        <v>329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130</v>
      </c>
      <c r="AU211" s="17" t="s">
        <v>83</v>
      </c>
    </row>
    <row r="212" s="13" customFormat="1">
      <c r="A212" s="13"/>
      <c r="B212" s="236"/>
      <c r="C212" s="237"/>
      <c r="D212" s="238" t="s">
        <v>132</v>
      </c>
      <c r="E212" s="239" t="s">
        <v>1</v>
      </c>
      <c r="F212" s="240" t="s">
        <v>330</v>
      </c>
      <c r="G212" s="237"/>
      <c r="H212" s="239" t="s">
        <v>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132</v>
      </c>
      <c r="AU212" s="246" t="s">
        <v>83</v>
      </c>
      <c r="AV212" s="13" t="s">
        <v>81</v>
      </c>
      <c r="AW212" s="13" t="s">
        <v>30</v>
      </c>
      <c r="AX212" s="13" t="s">
        <v>73</v>
      </c>
      <c r="AY212" s="246" t="s">
        <v>119</v>
      </c>
    </row>
    <row r="213" s="14" customFormat="1">
      <c r="A213" s="14"/>
      <c r="B213" s="247"/>
      <c r="C213" s="248"/>
      <c r="D213" s="238" t="s">
        <v>132</v>
      </c>
      <c r="E213" s="249" t="s">
        <v>1</v>
      </c>
      <c r="F213" s="250" t="s">
        <v>331</v>
      </c>
      <c r="G213" s="248"/>
      <c r="H213" s="251">
        <v>20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132</v>
      </c>
      <c r="AU213" s="257" t="s">
        <v>83</v>
      </c>
      <c r="AV213" s="14" t="s">
        <v>83</v>
      </c>
      <c r="AW213" s="14" t="s">
        <v>30</v>
      </c>
      <c r="AX213" s="14" t="s">
        <v>81</v>
      </c>
      <c r="AY213" s="257" t="s">
        <v>119</v>
      </c>
    </row>
    <row r="214" s="2" customFormat="1" ht="33" customHeight="1">
      <c r="A214" s="38"/>
      <c r="B214" s="39"/>
      <c r="C214" s="218" t="s">
        <v>332</v>
      </c>
      <c r="D214" s="218" t="s">
        <v>123</v>
      </c>
      <c r="E214" s="219" t="s">
        <v>333</v>
      </c>
      <c r="F214" s="220" t="s">
        <v>334</v>
      </c>
      <c r="G214" s="221" t="s">
        <v>335</v>
      </c>
      <c r="H214" s="222">
        <v>4</v>
      </c>
      <c r="I214" s="223"/>
      <c r="J214" s="224">
        <f>ROUND(I214*H214,2)</f>
        <v>0</v>
      </c>
      <c r="K214" s="220" t="s">
        <v>127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199</v>
      </c>
      <c r="AT214" s="229" t="s">
        <v>123</v>
      </c>
      <c r="AU214" s="229" t="s">
        <v>83</v>
      </c>
      <c r="AY214" s="17" t="s">
        <v>119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199</v>
      </c>
      <c r="BM214" s="229" t="s">
        <v>336</v>
      </c>
    </row>
    <row r="215" s="2" customFormat="1">
      <c r="A215" s="38"/>
      <c r="B215" s="39"/>
      <c r="C215" s="40"/>
      <c r="D215" s="231" t="s">
        <v>130</v>
      </c>
      <c r="E215" s="40"/>
      <c r="F215" s="232" t="s">
        <v>337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83</v>
      </c>
    </row>
    <row r="216" s="14" customFormat="1">
      <c r="A216" s="14"/>
      <c r="B216" s="247"/>
      <c r="C216" s="248"/>
      <c r="D216" s="238" t="s">
        <v>132</v>
      </c>
      <c r="E216" s="249" t="s">
        <v>1</v>
      </c>
      <c r="F216" s="250" t="s">
        <v>338</v>
      </c>
      <c r="G216" s="248"/>
      <c r="H216" s="251">
        <v>4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132</v>
      </c>
      <c r="AU216" s="257" t="s">
        <v>83</v>
      </c>
      <c r="AV216" s="14" t="s">
        <v>83</v>
      </c>
      <c r="AW216" s="14" t="s">
        <v>30</v>
      </c>
      <c r="AX216" s="14" t="s">
        <v>81</v>
      </c>
      <c r="AY216" s="257" t="s">
        <v>119</v>
      </c>
    </row>
    <row r="217" s="2" customFormat="1" ht="24.15" customHeight="1">
      <c r="A217" s="38"/>
      <c r="B217" s="39"/>
      <c r="C217" s="218" t="s">
        <v>339</v>
      </c>
      <c r="D217" s="218" t="s">
        <v>123</v>
      </c>
      <c r="E217" s="219" t="s">
        <v>340</v>
      </c>
      <c r="F217" s="220" t="s">
        <v>341</v>
      </c>
      <c r="G217" s="221" t="s">
        <v>249</v>
      </c>
      <c r="H217" s="222">
        <v>40</v>
      </c>
      <c r="I217" s="223"/>
      <c r="J217" s="224">
        <f>ROUND(I217*H217,2)</f>
        <v>0</v>
      </c>
      <c r="K217" s="220" t="s">
        <v>127</v>
      </c>
      <c r="L217" s="44"/>
      <c r="M217" s="225" t="s">
        <v>1</v>
      </c>
      <c r="N217" s="226" t="s">
        <v>38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199</v>
      </c>
      <c r="AT217" s="229" t="s">
        <v>123</v>
      </c>
      <c r="AU217" s="229" t="s">
        <v>83</v>
      </c>
      <c r="AY217" s="17" t="s">
        <v>119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199</v>
      </c>
      <c r="BM217" s="229" t="s">
        <v>342</v>
      </c>
    </row>
    <row r="218" s="2" customFormat="1">
      <c r="A218" s="38"/>
      <c r="B218" s="39"/>
      <c r="C218" s="40"/>
      <c r="D218" s="231" t="s">
        <v>130</v>
      </c>
      <c r="E218" s="40"/>
      <c r="F218" s="232" t="s">
        <v>343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130</v>
      </c>
      <c r="AU218" s="17" t="s">
        <v>83</v>
      </c>
    </row>
    <row r="219" s="13" customFormat="1">
      <c r="A219" s="13"/>
      <c r="B219" s="236"/>
      <c r="C219" s="237"/>
      <c r="D219" s="238" t="s">
        <v>132</v>
      </c>
      <c r="E219" s="239" t="s">
        <v>1</v>
      </c>
      <c r="F219" s="240" t="s">
        <v>344</v>
      </c>
      <c r="G219" s="237"/>
      <c r="H219" s="239" t="s">
        <v>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132</v>
      </c>
      <c r="AU219" s="246" t="s">
        <v>83</v>
      </c>
      <c r="AV219" s="13" t="s">
        <v>81</v>
      </c>
      <c r="AW219" s="13" t="s">
        <v>30</v>
      </c>
      <c r="AX219" s="13" t="s">
        <v>73</v>
      </c>
      <c r="AY219" s="246" t="s">
        <v>119</v>
      </c>
    </row>
    <row r="220" s="14" customFormat="1">
      <c r="A220" s="14"/>
      <c r="B220" s="247"/>
      <c r="C220" s="248"/>
      <c r="D220" s="238" t="s">
        <v>132</v>
      </c>
      <c r="E220" s="249" t="s">
        <v>1</v>
      </c>
      <c r="F220" s="250" t="s">
        <v>258</v>
      </c>
      <c r="G220" s="248"/>
      <c r="H220" s="251">
        <v>40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132</v>
      </c>
      <c r="AU220" s="257" t="s">
        <v>83</v>
      </c>
      <c r="AV220" s="14" t="s">
        <v>83</v>
      </c>
      <c r="AW220" s="14" t="s">
        <v>30</v>
      </c>
      <c r="AX220" s="14" t="s">
        <v>81</v>
      </c>
      <c r="AY220" s="257" t="s">
        <v>119</v>
      </c>
    </row>
    <row r="221" s="2" customFormat="1" ht="24.15" customHeight="1">
      <c r="A221" s="38"/>
      <c r="B221" s="39"/>
      <c r="C221" s="272" t="s">
        <v>345</v>
      </c>
      <c r="D221" s="272" t="s">
        <v>346</v>
      </c>
      <c r="E221" s="273" t="s">
        <v>347</v>
      </c>
      <c r="F221" s="274" t="s">
        <v>348</v>
      </c>
      <c r="G221" s="275" t="s">
        <v>198</v>
      </c>
      <c r="H221" s="276">
        <v>20</v>
      </c>
      <c r="I221" s="277"/>
      <c r="J221" s="278">
        <f>ROUND(I221*H221,2)</f>
        <v>0</v>
      </c>
      <c r="K221" s="274" t="s">
        <v>127</v>
      </c>
      <c r="L221" s="279"/>
      <c r="M221" s="280" t="s">
        <v>1</v>
      </c>
      <c r="N221" s="281" t="s">
        <v>38</v>
      </c>
      <c r="O221" s="91"/>
      <c r="P221" s="227">
        <f>O221*H221</f>
        <v>0</v>
      </c>
      <c r="Q221" s="227">
        <v>0.0014</v>
      </c>
      <c r="R221" s="227">
        <f>Q221*H221</f>
        <v>0.028000000000000001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122</v>
      </c>
      <c r="AT221" s="229" t="s">
        <v>346</v>
      </c>
      <c r="AU221" s="229" t="s">
        <v>83</v>
      </c>
      <c r="AY221" s="17" t="s">
        <v>119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199</v>
      </c>
      <c r="BM221" s="229" t="s">
        <v>349</v>
      </c>
    </row>
    <row r="222" s="14" customFormat="1">
      <c r="A222" s="14"/>
      <c r="B222" s="247"/>
      <c r="C222" s="248"/>
      <c r="D222" s="238" t="s">
        <v>132</v>
      </c>
      <c r="E222" s="249" t="s">
        <v>1</v>
      </c>
      <c r="F222" s="250" t="s">
        <v>350</v>
      </c>
      <c r="G222" s="248"/>
      <c r="H222" s="251">
        <v>20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132</v>
      </c>
      <c r="AU222" s="257" t="s">
        <v>83</v>
      </c>
      <c r="AV222" s="14" t="s">
        <v>83</v>
      </c>
      <c r="AW222" s="14" t="s">
        <v>30</v>
      </c>
      <c r="AX222" s="14" t="s">
        <v>81</v>
      </c>
      <c r="AY222" s="257" t="s">
        <v>119</v>
      </c>
    </row>
    <row r="223" s="2" customFormat="1" ht="16.5" customHeight="1">
      <c r="A223" s="38"/>
      <c r="B223" s="39"/>
      <c r="C223" s="272" t="s">
        <v>351</v>
      </c>
      <c r="D223" s="272" t="s">
        <v>346</v>
      </c>
      <c r="E223" s="273" t="s">
        <v>352</v>
      </c>
      <c r="F223" s="274" t="s">
        <v>353</v>
      </c>
      <c r="G223" s="275" t="s">
        <v>335</v>
      </c>
      <c r="H223" s="276">
        <v>20</v>
      </c>
      <c r="I223" s="277"/>
      <c r="J223" s="278">
        <f>ROUND(I223*H223,2)</f>
        <v>0</v>
      </c>
      <c r="K223" s="274" t="s">
        <v>127</v>
      </c>
      <c r="L223" s="279"/>
      <c r="M223" s="280" t="s">
        <v>1</v>
      </c>
      <c r="N223" s="281" t="s">
        <v>38</v>
      </c>
      <c r="O223" s="91"/>
      <c r="P223" s="227">
        <f>O223*H223</f>
        <v>0</v>
      </c>
      <c r="Q223" s="227">
        <v>1</v>
      </c>
      <c r="R223" s="227">
        <f>Q223*H223</f>
        <v>20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122</v>
      </c>
      <c r="AT223" s="229" t="s">
        <v>346</v>
      </c>
      <c r="AU223" s="229" t="s">
        <v>83</v>
      </c>
      <c r="AY223" s="17" t="s">
        <v>119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81</v>
      </c>
      <c r="BK223" s="230">
        <f>ROUND(I223*H223,2)</f>
        <v>0</v>
      </c>
      <c r="BL223" s="17" t="s">
        <v>199</v>
      </c>
      <c r="BM223" s="229" t="s">
        <v>354</v>
      </c>
    </row>
    <row r="224" s="13" customFormat="1">
      <c r="A224" s="13"/>
      <c r="B224" s="236"/>
      <c r="C224" s="237"/>
      <c r="D224" s="238" t="s">
        <v>132</v>
      </c>
      <c r="E224" s="239" t="s">
        <v>1</v>
      </c>
      <c r="F224" s="240" t="s">
        <v>355</v>
      </c>
      <c r="G224" s="237"/>
      <c r="H224" s="239" t="s">
        <v>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132</v>
      </c>
      <c r="AU224" s="246" t="s">
        <v>83</v>
      </c>
      <c r="AV224" s="13" t="s">
        <v>81</v>
      </c>
      <c r="AW224" s="13" t="s">
        <v>30</v>
      </c>
      <c r="AX224" s="13" t="s">
        <v>73</v>
      </c>
      <c r="AY224" s="246" t="s">
        <v>119</v>
      </c>
    </row>
    <row r="225" s="14" customFormat="1">
      <c r="A225" s="14"/>
      <c r="B225" s="247"/>
      <c r="C225" s="248"/>
      <c r="D225" s="238" t="s">
        <v>132</v>
      </c>
      <c r="E225" s="249" t="s">
        <v>1</v>
      </c>
      <c r="F225" s="250" t="s">
        <v>356</v>
      </c>
      <c r="G225" s="248"/>
      <c r="H225" s="251">
        <v>20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132</v>
      </c>
      <c r="AU225" s="257" t="s">
        <v>83</v>
      </c>
      <c r="AV225" s="14" t="s">
        <v>83</v>
      </c>
      <c r="AW225" s="14" t="s">
        <v>30</v>
      </c>
      <c r="AX225" s="14" t="s">
        <v>81</v>
      </c>
      <c r="AY225" s="257" t="s">
        <v>119</v>
      </c>
    </row>
    <row r="226" s="2" customFormat="1" ht="16.5" customHeight="1">
      <c r="A226" s="38"/>
      <c r="B226" s="39"/>
      <c r="C226" s="272" t="s">
        <v>357</v>
      </c>
      <c r="D226" s="272" t="s">
        <v>346</v>
      </c>
      <c r="E226" s="273" t="s">
        <v>358</v>
      </c>
      <c r="F226" s="274" t="s">
        <v>359</v>
      </c>
      <c r="G226" s="275" t="s">
        <v>204</v>
      </c>
      <c r="H226" s="276">
        <v>42</v>
      </c>
      <c r="I226" s="277"/>
      <c r="J226" s="278">
        <f>ROUND(I226*H226,2)</f>
        <v>0</v>
      </c>
      <c r="K226" s="274" t="s">
        <v>127</v>
      </c>
      <c r="L226" s="279"/>
      <c r="M226" s="280" t="s">
        <v>1</v>
      </c>
      <c r="N226" s="281" t="s">
        <v>38</v>
      </c>
      <c r="O226" s="91"/>
      <c r="P226" s="227">
        <f>O226*H226</f>
        <v>0</v>
      </c>
      <c r="Q226" s="227">
        <v>4.0000000000000003E-05</v>
      </c>
      <c r="R226" s="227">
        <f>Q226*H226</f>
        <v>0.0016800000000000001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122</v>
      </c>
      <c r="AT226" s="229" t="s">
        <v>346</v>
      </c>
      <c r="AU226" s="229" t="s">
        <v>83</v>
      </c>
      <c r="AY226" s="17" t="s">
        <v>119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81</v>
      </c>
      <c r="BK226" s="230">
        <f>ROUND(I226*H226,2)</f>
        <v>0</v>
      </c>
      <c r="BL226" s="17" t="s">
        <v>199</v>
      </c>
      <c r="BM226" s="229" t="s">
        <v>360</v>
      </c>
    </row>
    <row r="227" s="2" customFormat="1">
      <c r="A227" s="38"/>
      <c r="B227" s="39"/>
      <c r="C227" s="40"/>
      <c r="D227" s="238" t="s">
        <v>361</v>
      </c>
      <c r="E227" s="40"/>
      <c r="F227" s="282" t="s">
        <v>362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361</v>
      </c>
      <c r="AU227" s="17" t="s">
        <v>83</v>
      </c>
    </row>
    <row r="228" s="13" customFormat="1">
      <c r="A228" s="13"/>
      <c r="B228" s="236"/>
      <c r="C228" s="237"/>
      <c r="D228" s="238" t="s">
        <v>132</v>
      </c>
      <c r="E228" s="239" t="s">
        <v>1</v>
      </c>
      <c r="F228" s="240" t="s">
        <v>363</v>
      </c>
      <c r="G228" s="237"/>
      <c r="H228" s="239" t="s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132</v>
      </c>
      <c r="AU228" s="246" t="s">
        <v>83</v>
      </c>
      <c r="AV228" s="13" t="s">
        <v>81</v>
      </c>
      <c r="AW228" s="13" t="s">
        <v>30</v>
      </c>
      <c r="AX228" s="13" t="s">
        <v>73</v>
      </c>
      <c r="AY228" s="246" t="s">
        <v>119</v>
      </c>
    </row>
    <row r="229" s="14" customFormat="1">
      <c r="A229" s="14"/>
      <c r="B229" s="247"/>
      <c r="C229" s="248"/>
      <c r="D229" s="238" t="s">
        <v>132</v>
      </c>
      <c r="E229" s="249" t="s">
        <v>1</v>
      </c>
      <c r="F229" s="250" t="s">
        <v>364</v>
      </c>
      <c r="G229" s="248"/>
      <c r="H229" s="251">
        <v>42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132</v>
      </c>
      <c r="AU229" s="257" t="s">
        <v>83</v>
      </c>
      <c r="AV229" s="14" t="s">
        <v>83</v>
      </c>
      <c r="AW229" s="14" t="s">
        <v>30</v>
      </c>
      <c r="AX229" s="14" t="s">
        <v>81</v>
      </c>
      <c r="AY229" s="257" t="s">
        <v>119</v>
      </c>
    </row>
    <row r="230" s="2" customFormat="1" ht="24.15" customHeight="1">
      <c r="A230" s="38"/>
      <c r="B230" s="39"/>
      <c r="C230" s="218" t="s">
        <v>365</v>
      </c>
      <c r="D230" s="218" t="s">
        <v>123</v>
      </c>
      <c r="E230" s="219" t="s">
        <v>366</v>
      </c>
      <c r="F230" s="220" t="s">
        <v>367</v>
      </c>
      <c r="G230" s="221" t="s">
        <v>249</v>
      </c>
      <c r="H230" s="222">
        <v>10</v>
      </c>
      <c r="I230" s="223"/>
      <c r="J230" s="224">
        <f>ROUND(I230*H230,2)</f>
        <v>0</v>
      </c>
      <c r="K230" s="220" t="s">
        <v>127</v>
      </c>
      <c r="L230" s="44"/>
      <c r="M230" s="225" t="s">
        <v>1</v>
      </c>
      <c r="N230" s="226" t="s">
        <v>38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199</v>
      </c>
      <c r="AT230" s="229" t="s">
        <v>123</v>
      </c>
      <c r="AU230" s="229" t="s">
        <v>83</v>
      </c>
      <c r="AY230" s="17" t="s">
        <v>119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81</v>
      </c>
      <c r="BK230" s="230">
        <f>ROUND(I230*H230,2)</f>
        <v>0</v>
      </c>
      <c r="BL230" s="17" t="s">
        <v>199</v>
      </c>
      <c r="BM230" s="229" t="s">
        <v>368</v>
      </c>
    </row>
    <row r="231" s="2" customFormat="1">
      <c r="A231" s="38"/>
      <c r="B231" s="39"/>
      <c r="C231" s="40"/>
      <c r="D231" s="231" t="s">
        <v>130</v>
      </c>
      <c r="E231" s="40"/>
      <c r="F231" s="232" t="s">
        <v>369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130</v>
      </c>
      <c r="AU231" s="17" t="s">
        <v>83</v>
      </c>
    </row>
    <row r="232" s="13" customFormat="1">
      <c r="A232" s="13"/>
      <c r="B232" s="236"/>
      <c r="C232" s="237"/>
      <c r="D232" s="238" t="s">
        <v>132</v>
      </c>
      <c r="E232" s="239" t="s">
        <v>1</v>
      </c>
      <c r="F232" s="240" t="s">
        <v>370</v>
      </c>
      <c r="G232" s="237"/>
      <c r="H232" s="239" t="s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132</v>
      </c>
      <c r="AU232" s="246" t="s">
        <v>83</v>
      </c>
      <c r="AV232" s="13" t="s">
        <v>81</v>
      </c>
      <c r="AW232" s="13" t="s">
        <v>30</v>
      </c>
      <c r="AX232" s="13" t="s">
        <v>73</v>
      </c>
      <c r="AY232" s="246" t="s">
        <v>119</v>
      </c>
    </row>
    <row r="233" s="14" customFormat="1">
      <c r="A233" s="14"/>
      <c r="B233" s="247"/>
      <c r="C233" s="248"/>
      <c r="D233" s="238" t="s">
        <v>132</v>
      </c>
      <c r="E233" s="249" t="s">
        <v>1</v>
      </c>
      <c r="F233" s="250" t="s">
        <v>371</v>
      </c>
      <c r="G233" s="248"/>
      <c r="H233" s="251">
        <v>10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132</v>
      </c>
      <c r="AU233" s="257" t="s">
        <v>83</v>
      </c>
      <c r="AV233" s="14" t="s">
        <v>83</v>
      </c>
      <c r="AW233" s="14" t="s">
        <v>30</v>
      </c>
      <c r="AX233" s="14" t="s">
        <v>81</v>
      </c>
      <c r="AY233" s="257" t="s">
        <v>119</v>
      </c>
    </row>
    <row r="234" s="2" customFormat="1" ht="16.5" customHeight="1">
      <c r="A234" s="38"/>
      <c r="B234" s="39"/>
      <c r="C234" s="272" t="s">
        <v>372</v>
      </c>
      <c r="D234" s="272" t="s">
        <v>346</v>
      </c>
      <c r="E234" s="273" t="s">
        <v>373</v>
      </c>
      <c r="F234" s="274" t="s">
        <v>374</v>
      </c>
      <c r="G234" s="275" t="s">
        <v>335</v>
      </c>
      <c r="H234" s="276">
        <v>20</v>
      </c>
      <c r="I234" s="277"/>
      <c r="J234" s="278">
        <f>ROUND(I234*H234,2)</f>
        <v>0</v>
      </c>
      <c r="K234" s="274" t="s">
        <v>127</v>
      </c>
      <c r="L234" s="279"/>
      <c r="M234" s="280" t="s">
        <v>1</v>
      </c>
      <c r="N234" s="281" t="s">
        <v>38</v>
      </c>
      <c r="O234" s="91"/>
      <c r="P234" s="227">
        <f>O234*H234</f>
        <v>0</v>
      </c>
      <c r="Q234" s="227">
        <v>1</v>
      </c>
      <c r="R234" s="227">
        <f>Q234*H234</f>
        <v>20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122</v>
      </c>
      <c r="AT234" s="229" t="s">
        <v>346</v>
      </c>
      <c r="AU234" s="229" t="s">
        <v>83</v>
      </c>
      <c r="AY234" s="17" t="s">
        <v>119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199</v>
      </c>
      <c r="BM234" s="229" t="s">
        <v>375</v>
      </c>
    </row>
    <row r="235" s="2" customFormat="1" ht="24.15" customHeight="1">
      <c r="A235" s="38"/>
      <c r="B235" s="39"/>
      <c r="C235" s="218" t="s">
        <v>376</v>
      </c>
      <c r="D235" s="218" t="s">
        <v>123</v>
      </c>
      <c r="E235" s="219" t="s">
        <v>377</v>
      </c>
      <c r="F235" s="220" t="s">
        <v>378</v>
      </c>
      <c r="G235" s="221" t="s">
        <v>198</v>
      </c>
      <c r="H235" s="222">
        <v>3</v>
      </c>
      <c r="I235" s="223"/>
      <c r="J235" s="224">
        <f>ROUND(I235*H235,2)</f>
        <v>0</v>
      </c>
      <c r="K235" s="220" t="s">
        <v>127</v>
      </c>
      <c r="L235" s="44"/>
      <c r="M235" s="225" t="s">
        <v>1</v>
      </c>
      <c r="N235" s="226" t="s">
        <v>38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199</v>
      </c>
      <c r="AT235" s="229" t="s">
        <v>123</v>
      </c>
      <c r="AU235" s="229" t="s">
        <v>83</v>
      </c>
      <c r="AY235" s="17" t="s">
        <v>119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81</v>
      </c>
      <c r="BK235" s="230">
        <f>ROUND(I235*H235,2)</f>
        <v>0</v>
      </c>
      <c r="BL235" s="17" t="s">
        <v>199</v>
      </c>
      <c r="BM235" s="229" t="s">
        <v>379</v>
      </c>
    </row>
    <row r="236" s="2" customFormat="1">
      <c r="A236" s="38"/>
      <c r="B236" s="39"/>
      <c r="C236" s="40"/>
      <c r="D236" s="231" t="s">
        <v>130</v>
      </c>
      <c r="E236" s="40"/>
      <c r="F236" s="232" t="s">
        <v>380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130</v>
      </c>
      <c r="AU236" s="17" t="s">
        <v>83</v>
      </c>
    </row>
    <row r="237" s="2" customFormat="1" ht="16.5" customHeight="1">
      <c r="A237" s="38"/>
      <c r="B237" s="39"/>
      <c r="C237" s="272" t="s">
        <v>381</v>
      </c>
      <c r="D237" s="272" t="s">
        <v>346</v>
      </c>
      <c r="E237" s="273" t="s">
        <v>382</v>
      </c>
      <c r="F237" s="274" t="s">
        <v>383</v>
      </c>
      <c r="G237" s="275" t="s">
        <v>384</v>
      </c>
      <c r="H237" s="276">
        <v>0.059999999999999998</v>
      </c>
      <c r="I237" s="277"/>
      <c r="J237" s="278">
        <f>ROUND(I237*H237,2)</f>
        <v>0</v>
      </c>
      <c r="K237" s="274" t="s">
        <v>127</v>
      </c>
      <c r="L237" s="279"/>
      <c r="M237" s="280" t="s">
        <v>1</v>
      </c>
      <c r="N237" s="281" t="s">
        <v>38</v>
      </c>
      <c r="O237" s="91"/>
      <c r="P237" s="227">
        <f>O237*H237</f>
        <v>0</v>
      </c>
      <c r="Q237" s="227">
        <v>0.001</v>
      </c>
      <c r="R237" s="227">
        <f>Q237*H237</f>
        <v>6.0000000000000002E-05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122</v>
      </c>
      <c r="AT237" s="229" t="s">
        <v>346</v>
      </c>
      <c r="AU237" s="229" t="s">
        <v>83</v>
      </c>
      <c r="AY237" s="17" t="s">
        <v>119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199</v>
      </c>
      <c r="BM237" s="229" t="s">
        <v>385</v>
      </c>
    </row>
    <row r="238" s="14" customFormat="1">
      <c r="A238" s="14"/>
      <c r="B238" s="247"/>
      <c r="C238" s="248"/>
      <c r="D238" s="238" t="s">
        <v>132</v>
      </c>
      <c r="E238" s="248"/>
      <c r="F238" s="250" t="s">
        <v>386</v>
      </c>
      <c r="G238" s="248"/>
      <c r="H238" s="251">
        <v>0.059999999999999998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132</v>
      </c>
      <c r="AU238" s="257" t="s">
        <v>83</v>
      </c>
      <c r="AV238" s="14" t="s">
        <v>83</v>
      </c>
      <c r="AW238" s="14" t="s">
        <v>4</v>
      </c>
      <c r="AX238" s="14" t="s">
        <v>81</v>
      </c>
      <c r="AY238" s="257" t="s">
        <v>119</v>
      </c>
    </row>
    <row r="239" s="2" customFormat="1" ht="24.15" customHeight="1">
      <c r="A239" s="38"/>
      <c r="B239" s="39"/>
      <c r="C239" s="218" t="s">
        <v>387</v>
      </c>
      <c r="D239" s="218" t="s">
        <v>123</v>
      </c>
      <c r="E239" s="219" t="s">
        <v>388</v>
      </c>
      <c r="F239" s="220" t="s">
        <v>389</v>
      </c>
      <c r="G239" s="221" t="s">
        <v>198</v>
      </c>
      <c r="H239" s="222">
        <v>20</v>
      </c>
      <c r="I239" s="223"/>
      <c r="J239" s="224">
        <f>ROUND(I239*H239,2)</f>
        <v>0</v>
      </c>
      <c r="K239" s="220" t="s">
        <v>127</v>
      </c>
      <c r="L239" s="44"/>
      <c r="M239" s="225" t="s">
        <v>1</v>
      </c>
      <c r="N239" s="226" t="s">
        <v>38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199</v>
      </c>
      <c r="AT239" s="229" t="s">
        <v>123</v>
      </c>
      <c r="AU239" s="229" t="s">
        <v>83</v>
      </c>
      <c r="AY239" s="17" t="s">
        <v>119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81</v>
      </c>
      <c r="BK239" s="230">
        <f>ROUND(I239*H239,2)</f>
        <v>0</v>
      </c>
      <c r="BL239" s="17" t="s">
        <v>199</v>
      </c>
      <c r="BM239" s="229" t="s">
        <v>390</v>
      </c>
    </row>
    <row r="240" s="2" customFormat="1">
      <c r="A240" s="38"/>
      <c r="B240" s="39"/>
      <c r="C240" s="40"/>
      <c r="D240" s="231" t="s">
        <v>130</v>
      </c>
      <c r="E240" s="40"/>
      <c r="F240" s="232" t="s">
        <v>391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130</v>
      </c>
      <c r="AU240" s="17" t="s">
        <v>83</v>
      </c>
    </row>
    <row r="241" s="13" customFormat="1">
      <c r="A241" s="13"/>
      <c r="B241" s="236"/>
      <c r="C241" s="237"/>
      <c r="D241" s="238" t="s">
        <v>132</v>
      </c>
      <c r="E241" s="239" t="s">
        <v>1</v>
      </c>
      <c r="F241" s="240" t="s">
        <v>392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132</v>
      </c>
      <c r="AU241" s="246" t="s">
        <v>83</v>
      </c>
      <c r="AV241" s="13" t="s">
        <v>81</v>
      </c>
      <c r="AW241" s="13" t="s">
        <v>30</v>
      </c>
      <c r="AX241" s="13" t="s">
        <v>73</v>
      </c>
      <c r="AY241" s="246" t="s">
        <v>119</v>
      </c>
    </row>
    <row r="242" s="14" customFormat="1">
      <c r="A242" s="14"/>
      <c r="B242" s="247"/>
      <c r="C242" s="248"/>
      <c r="D242" s="238" t="s">
        <v>132</v>
      </c>
      <c r="E242" s="249" t="s">
        <v>1</v>
      </c>
      <c r="F242" s="250" t="s">
        <v>393</v>
      </c>
      <c r="G242" s="248"/>
      <c r="H242" s="251">
        <v>20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132</v>
      </c>
      <c r="AU242" s="257" t="s">
        <v>83</v>
      </c>
      <c r="AV242" s="14" t="s">
        <v>83</v>
      </c>
      <c r="AW242" s="14" t="s">
        <v>30</v>
      </c>
      <c r="AX242" s="14" t="s">
        <v>81</v>
      </c>
      <c r="AY242" s="257" t="s">
        <v>119</v>
      </c>
    </row>
    <row r="243" s="12" customFormat="1" ht="22.8" customHeight="1">
      <c r="A243" s="12"/>
      <c r="B243" s="202"/>
      <c r="C243" s="203"/>
      <c r="D243" s="204" t="s">
        <v>72</v>
      </c>
      <c r="E243" s="216" t="s">
        <v>83</v>
      </c>
      <c r="F243" s="216" t="s">
        <v>394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SUM(P244:P247)</f>
        <v>0</v>
      </c>
      <c r="Q243" s="210"/>
      <c r="R243" s="211">
        <f>SUM(R244:R247)</f>
        <v>12.060840000000001</v>
      </c>
      <c r="S243" s="210"/>
      <c r="T243" s="212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81</v>
      </c>
      <c r="AT243" s="214" t="s">
        <v>72</v>
      </c>
      <c r="AU243" s="214" t="s">
        <v>81</v>
      </c>
      <c r="AY243" s="213" t="s">
        <v>119</v>
      </c>
      <c r="BK243" s="215">
        <f>SUM(BK244:BK247)</f>
        <v>0</v>
      </c>
    </row>
    <row r="244" s="2" customFormat="1" ht="37.8" customHeight="1">
      <c r="A244" s="38"/>
      <c r="B244" s="39"/>
      <c r="C244" s="218" t="s">
        <v>395</v>
      </c>
      <c r="D244" s="218" t="s">
        <v>123</v>
      </c>
      <c r="E244" s="219" t="s">
        <v>396</v>
      </c>
      <c r="F244" s="220" t="s">
        <v>397</v>
      </c>
      <c r="G244" s="221" t="s">
        <v>244</v>
      </c>
      <c r="H244" s="222">
        <v>44</v>
      </c>
      <c r="I244" s="223"/>
      <c r="J244" s="224">
        <f>ROUND(I244*H244,2)</f>
        <v>0</v>
      </c>
      <c r="K244" s="220" t="s">
        <v>127</v>
      </c>
      <c r="L244" s="44"/>
      <c r="M244" s="225" t="s">
        <v>1</v>
      </c>
      <c r="N244" s="226" t="s">
        <v>38</v>
      </c>
      <c r="O244" s="91"/>
      <c r="P244" s="227">
        <f>O244*H244</f>
        <v>0</v>
      </c>
      <c r="Q244" s="227">
        <v>0.27411000000000002</v>
      </c>
      <c r="R244" s="227">
        <f>Q244*H244</f>
        <v>12.060840000000001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199</v>
      </c>
      <c r="AT244" s="229" t="s">
        <v>123</v>
      </c>
      <c r="AU244" s="229" t="s">
        <v>83</v>
      </c>
      <c r="AY244" s="17" t="s">
        <v>119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81</v>
      </c>
      <c r="BK244" s="230">
        <f>ROUND(I244*H244,2)</f>
        <v>0</v>
      </c>
      <c r="BL244" s="17" t="s">
        <v>199</v>
      </c>
      <c r="BM244" s="229" t="s">
        <v>398</v>
      </c>
    </row>
    <row r="245" s="2" customFormat="1">
      <c r="A245" s="38"/>
      <c r="B245" s="39"/>
      <c r="C245" s="40"/>
      <c r="D245" s="231" t="s">
        <v>130</v>
      </c>
      <c r="E245" s="40"/>
      <c r="F245" s="232" t="s">
        <v>399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130</v>
      </c>
      <c r="AU245" s="17" t="s">
        <v>83</v>
      </c>
    </row>
    <row r="246" s="13" customFormat="1">
      <c r="A246" s="13"/>
      <c r="B246" s="236"/>
      <c r="C246" s="237"/>
      <c r="D246" s="238" t="s">
        <v>132</v>
      </c>
      <c r="E246" s="239" t="s">
        <v>1</v>
      </c>
      <c r="F246" s="240" t="s">
        <v>400</v>
      </c>
      <c r="G246" s="237"/>
      <c r="H246" s="239" t="s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132</v>
      </c>
      <c r="AU246" s="246" t="s">
        <v>83</v>
      </c>
      <c r="AV246" s="13" t="s">
        <v>81</v>
      </c>
      <c r="AW246" s="13" t="s">
        <v>30</v>
      </c>
      <c r="AX246" s="13" t="s">
        <v>73</v>
      </c>
      <c r="AY246" s="246" t="s">
        <v>119</v>
      </c>
    </row>
    <row r="247" s="14" customFormat="1">
      <c r="A247" s="14"/>
      <c r="B247" s="247"/>
      <c r="C247" s="248"/>
      <c r="D247" s="238" t="s">
        <v>132</v>
      </c>
      <c r="E247" s="249" t="s">
        <v>1</v>
      </c>
      <c r="F247" s="250" t="s">
        <v>401</v>
      </c>
      <c r="G247" s="248"/>
      <c r="H247" s="251">
        <v>44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132</v>
      </c>
      <c r="AU247" s="257" t="s">
        <v>83</v>
      </c>
      <c r="AV247" s="14" t="s">
        <v>83</v>
      </c>
      <c r="AW247" s="14" t="s">
        <v>30</v>
      </c>
      <c r="AX247" s="14" t="s">
        <v>81</v>
      </c>
      <c r="AY247" s="257" t="s">
        <v>119</v>
      </c>
    </row>
    <row r="248" s="12" customFormat="1" ht="22.8" customHeight="1">
      <c r="A248" s="12"/>
      <c r="B248" s="202"/>
      <c r="C248" s="203"/>
      <c r="D248" s="204" t="s">
        <v>72</v>
      </c>
      <c r="E248" s="216" t="s">
        <v>145</v>
      </c>
      <c r="F248" s="216" t="s">
        <v>402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SUM(P249:P262)</f>
        <v>0</v>
      </c>
      <c r="Q248" s="210"/>
      <c r="R248" s="211">
        <f>SUM(R249:R262)</f>
        <v>18.897519500000001</v>
      </c>
      <c r="S248" s="210"/>
      <c r="T248" s="212">
        <f>SUM(T249:T262)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81</v>
      </c>
      <c r="AT248" s="214" t="s">
        <v>72</v>
      </c>
      <c r="AU248" s="214" t="s">
        <v>81</v>
      </c>
      <c r="AY248" s="213" t="s">
        <v>119</v>
      </c>
      <c r="BK248" s="215">
        <f>SUM(BK249:BK262)</f>
        <v>0</v>
      </c>
    </row>
    <row r="249" s="2" customFormat="1" ht="24.15" customHeight="1">
      <c r="A249" s="38"/>
      <c r="B249" s="39"/>
      <c r="C249" s="218" t="s">
        <v>403</v>
      </c>
      <c r="D249" s="218" t="s">
        <v>123</v>
      </c>
      <c r="E249" s="219" t="s">
        <v>404</v>
      </c>
      <c r="F249" s="220" t="s">
        <v>405</v>
      </c>
      <c r="G249" s="221" t="s">
        <v>249</v>
      </c>
      <c r="H249" s="222">
        <v>5.0999999999999996</v>
      </c>
      <c r="I249" s="223"/>
      <c r="J249" s="224">
        <f>ROUND(I249*H249,2)</f>
        <v>0</v>
      </c>
      <c r="K249" s="220" t="s">
        <v>127</v>
      </c>
      <c r="L249" s="44"/>
      <c r="M249" s="225" t="s">
        <v>1</v>
      </c>
      <c r="N249" s="226" t="s">
        <v>38</v>
      </c>
      <c r="O249" s="91"/>
      <c r="P249" s="227">
        <f>O249*H249</f>
        <v>0</v>
      </c>
      <c r="Q249" s="227">
        <v>1.05524</v>
      </c>
      <c r="R249" s="227">
        <f>Q249*H249</f>
        <v>5.3817239999999993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199</v>
      </c>
      <c r="AT249" s="229" t="s">
        <v>123</v>
      </c>
      <c r="AU249" s="229" t="s">
        <v>83</v>
      </c>
      <c r="AY249" s="17" t="s">
        <v>119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199</v>
      </c>
      <c r="BM249" s="229" t="s">
        <v>406</v>
      </c>
    </row>
    <row r="250" s="2" customFormat="1">
      <c r="A250" s="38"/>
      <c r="B250" s="39"/>
      <c r="C250" s="40"/>
      <c r="D250" s="231" t="s">
        <v>130</v>
      </c>
      <c r="E250" s="40"/>
      <c r="F250" s="232" t="s">
        <v>407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130</v>
      </c>
      <c r="AU250" s="17" t="s">
        <v>83</v>
      </c>
    </row>
    <row r="251" s="13" customFormat="1">
      <c r="A251" s="13"/>
      <c r="B251" s="236"/>
      <c r="C251" s="237"/>
      <c r="D251" s="238" t="s">
        <v>132</v>
      </c>
      <c r="E251" s="239" t="s">
        <v>1</v>
      </c>
      <c r="F251" s="240" t="s">
        <v>408</v>
      </c>
      <c r="G251" s="237"/>
      <c r="H251" s="239" t="s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132</v>
      </c>
      <c r="AU251" s="246" t="s">
        <v>83</v>
      </c>
      <c r="AV251" s="13" t="s">
        <v>81</v>
      </c>
      <c r="AW251" s="13" t="s">
        <v>30</v>
      </c>
      <c r="AX251" s="13" t="s">
        <v>73</v>
      </c>
      <c r="AY251" s="246" t="s">
        <v>119</v>
      </c>
    </row>
    <row r="252" s="13" customFormat="1">
      <c r="A252" s="13"/>
      <c r="B252" s="236"/>
      <c r="C252" s="237"/>
      <c r="D252" s="238" t="s">
        <v>132</v>
      </c>
      <c r="E252" s="239" t="s">
        <v>1</v>
      </c>
      <c r="F252" s="240" t="s">
        <v>409</v>
      </c>
      <c r="G252" s="237"/>
      <c r="H252" s="239" t="s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132</v>
      </c>
      <c r="AU252" s="246" t="s">
        <v>83</v>
      </c>
      <c r="AV252" s="13" t="s">
        <v>81</v>
      </c>
      <c r="AW252" s="13" t="s">
        <v>30</v>
      </c>
      <c r="AX252" s="13" t="s">
        <v>73</v>
      </c>
      <c r="AY252" s="246" t="s">
        <v>119</v>
      </c>
    </row>
    <row r="253" s="14" customFormat="1">
      <c r="A253" s="14"/>
      <c r="B253" s="247"/>
      <c r="C253" s="248"/>
      <c r="D253" s="238" t="s">
        <v>132</v>
      </c>
      <c r="E253" s="249" t="s">
        <v>1</v>
      </c>
      <c r="F253" s="250" t="s">
        <v>410</v>
      </c>
      <c r="G253" s="248"/>
      <c r="H253" s="251">
        <v>5.0999999999999996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132</v>
      </c>
      <c r="AU253" s="257" t="s">
        <v>83</v>
      </c>
      <c r="AV253" s="14" t="s">
        <v>83</v>
      </c>
      <c r="AW253" s="14" t="s">
        <v>30</v>
      </c>
      <c r="AX253" s="14" t="s">
        <v>73</v>
      </c>
      <c r="AY253" s="257" t="s">
        <v>119</v>
      </c>
    </row>
    <row r="254" s="15" customFormat="1">
      <c r="A254" s="15"/>
      <c r="B254" s="261"/>
      <c r="C254" s="262"/>
      <c r="D254" s="238" t="s">
        <v>132</v>
      </c>
      <c r="E254" s="263" t="s">
        <v>1</v>
      </c>
      <c r="F254" s="264" t="s">
        <v>241</v>
      </c>
      <c r="G254" s="262"/>
      <c r="H254" s="265">
        <v>5.0999999999999996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1" t="s">
        <v>132</v>
      </c>
      <c r="AU254" s="271" t="s">
        <v>83</v>
      </c>
      <c r="AV254" s="15" t="s">
        <v>199</v>
      </c>
      <c r="AW254" s="15" t="s">
        <v>30</v>
      </c>
      <c r="AX254" s="15" t="s">
        <v>81</v>
      </c>
      <c r="AY254" s="271" t="s">
        <v>119</v>
      </c>
    </row>
    <row r="255" s="2" customFormat="1" ht="24.15" customHeight="1">
      <c r="A255" s="38"/>
      <c r="B255" s="39"/>
      <c r="C255" s="218" t="s">
        <v>411</v>
      </c>
      <c r="D255" s="218" t="s">
        <v>123</v>
      </c>
      <c r="E255" s="219" t="s">
        <v>412</v>
      </c>
      <c r="F255" s="220" t="s">
        <v>413</v>
      </c>
      <c r="G255" s="221" t="s">
        <v>249</v>
      </c>
      <c r="H255" s="222">
        <v>4.7249999999999996</v>
      </c>
      <c r="I255" s="223"/>
      <c r="J255" s="224">
        <f>ROUND(I255*H255,2)</f>
        <v>0</v>
      </c>
      <c r="K255" s="220" t="s">
        <v>127</v>
      </c>
      <c r="L255" s="44"/>
      <c r="M255" s="225" t="s">
        <v>1</v>
      </c>
      <c r="N255" s="226" t="s">
        <v>38</v>
      </c>
      <c r="O255" s="91"/>
      <c r="P255" s="227">
        <f>O255*H255</f>
        <v>0</v>
      </c>
      <c r="Q255" s="227">
        <v>0.36037999999999998</v>
      </c>
      <c r="R255" s="227">
        <f>Q255*H255</f>
        <v>1.7027954999999997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199</v>
      </c>
      <c r="AT255" s="229" t="s">
        <v>123</v>
      </c>
      <c r="AU255" s="229" t="s">
        <v>83</v>
      </c>
      <c r="AY255" s="17" t="s">
        <v>119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81</v>
      </c>
      <c r="BK255" s="230">
        <f>ROUND(I255*H255,2)</f>
        <v>0</v>
      </c>
      <c r="BL255" s="17" t="s">
        <v>199</v>
      </c>
      <c r="BM255" s="229" t="s">
        <v>414</v>
      </c>
    </row>
    <row r="256" s="2" customFormat="1">
      <c r="A256" s="38"/>
      <c r="B256" s="39"/>
      <c r="C256" s="40"/>
      <c r="D256" s="231" t="s">
        <v>130</v>
      </c>
      <c r="E256" s="40"/>
      <c r="F256" s="232" t="s">
        <v>415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130</v>
      </c>
      <c r="AU256" s="17" t="s">
        <v>83</v>
      </c>
    </row>
    <row r="257" s="13" customFormat="1">
      <c r="A257" s="13"/>
      <c r="B257" s="236"/>
      <c r="C257" s="237"/>
      <c r="D257" s="238" t="s">
        <v>132</v>
      </c>
      <c r="E257" s="239" t="s">
        <v>1</v>
      </c>
      <c r="F257" s="240" t="s">
        <v>416</v>
      </c>
      <c r="G257" s="237"/>
      <c r="H257" s="239" t="s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132</v>
      </c>
      <c r="AU257" s="246" t="s">
        <v>83</v>
      </c>
      <c r="AV257" s="13" t="s">
        <v>81</v>
      </c>
      <c r="AW257" s="13" t="s">
        <v>30</v>
      </c>
      <c r="AX257" s="13" t="s">
        <v>73</v>
      </c>
      <c r="AY257" s="246" t="s">
        <v>119</v>
      </c>
    </row>
    <row r="258" s="13" customFormat="1">
      <c r="A258" s="13"/>
      <c r="B258" s="236"/>
      <c r="C258" s="237"/>
      <c r="D258" s="238" t="s">
        <v>132</v>
      </c>
      <c r="E258" s="239" t="s">
        <v>1</v>
      </c>
      <c r="F258" s="240" t="s">
        <v>417</v>
      </c>
      <c r="G258" s="237"/>
      <c r="H258" s="239" t="s">
        <v>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132</v>
      </c>
      <c r="AU258" s="246" t="s">
        <v>83</v>
      </c>
      <c r="AV258" s="13" t="s">
        <v>81</v>
      </c>
      <c r="AW258" s="13" t="s">
        <v>30</v>
      </c>
      <c r="AX258" s="13" t="s">
        <v>73</v>
      </c>
      <c r="AY258" s="246" t="s">
        <v>119</v>
      </c>
    </row>
    <row r="259" s="13" customFormat="1">
      <c r="A259" s="13"/>
      <c r="B259" s="236"/>
      <c r="C259" s="237"/>
      <c r="D259" s="238" t="s">
        <v>132</v>
      </c>
      <c r="E259" s="239" t="s">
        <v>1</v>
      </c>
      <c r="F259" s="240" t="s">
        <v>418</v>
      </c>
      <c r="G259" s="237"/>
      <c r="H259" s="239" t="s">
        <v>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132</v>
      </c>
      <c r="AU259" s="246" t="s">
        <v>83</v>
      </c>
      <c r="AV259" s="13" t="s">
        <v>81</v>
      </c>
      <c r="AW259" s="13" t="s">
        <v>30</v>
      </c>
      <c r="AX259" s="13" t="s">
        <v>73</v>
      </c>
      <c r="AY259" s="246" t="s">
        <v>119</v>
      </c>
    </row>
    <row r="260" s="14" customFormat="1">
      <c r="A260" s="14"/>
      <c r="B260" s="247"/>
      <c r="C260" s="248"/>
      <c r="D260" s="238" t="s">
        <v>132</v>
      </c>
      <c r="E260" s="249" t="s">
        <v>1</v>
      </c>
      <c r="F260" s="250" t="s">
        <v>419</v>
      </c>
      <c r="G260" s="248"/>
      <c r="H260" s="251">
        <v>4.7249999999999996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132</v>
      </c>
      <c r="AU260" s="257" t="s">
        <v>83</v>
      </c>
      <c r="AV260" s="14" t="s">
        <v>83</v>
      </c>
      <c r="AW260" s="14" t="s">
        <v>30</v>
      </c>
      <c r="AX260" s="14" t="s">
        <v>81</v>
      </c>
      <c r="AY260" s="257" t="s">
        <v>119</v>
      </c>
    </row>
    <row r="261" s="2" customFormat="1" ht="24.15" customHeight="1">
      <c r="A261" s="38"/>
      <c r="B261" s="39"/>
      <c r="C261" s="272" t="s">
        <v>420</v>
      </c>
      <c r="D261" s="272" t="s">
        <v>346</v>
      </c>
      <c r="E261" s="273" t="s">
        <v>421</v>
      </c>
      <c r="F261" s="274" t="s">
        <v>422</v>
      </c>
      <c r="G261" s="275" t="s">
        <v>335</v>
      </c>
      <c r="H261" s="276">
        <v>11.813000000000001</v>
      </c>
      <c r="I261" s="277"/>
      <c r="J261" s="278">
        <f>ROUND(I261*H261,2)</f>
        <v>0</v>
      </c>
      <c r="K261" s="274" t="s">
        <v>127</v>
      </c>
      <c r="L261" s="279"/>
      <c r="M261" s="280" t="s">
        <v>1</v>
      </c>
      <c r="N261" s="281" t="s">
        <v>38</v>
      </c>
      <c r="O261" s="91"/>
      <c r="P261" s="227">
        <f>O261*H261</f>
        <v>0</v>
      </c>
      <c r="Q261" s="227">
        <v>1</v>
      </c>
      <c r="R261" s="227">
        <f>Q261*H261</f>
        <v>11.813000000000001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122</v>
      </c>
      <c r="AT261" s="229" t="s">
        <v>346</v>
      </c>
      <c r="AU261" s="229" t="s">
        <v>83</v>
      </c>
      <c r="AY261" s="17" t="s">
        <v>119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81</v>
      </c>
      <c r="BK261" s="230">
        <f>ROUND(I261*H261,2)</f>
        <v>0</v>
      </c>
      <c r="BL261" s="17" t="s">
        <v>199</v>
      </c>
      <c r="BM261" s="229" t="s">
        <v>423</v>
      </c>
    </row>
    <row r="262" s="14" customFormat="1">
      <c r="A262" s="14"/>
      <c r="B262" s="247"/>
      <c r="C262" s="248"/>
      <c r="D262" s="238" t="s">
        <v>132</v>
      </c>
      <c r="E262" s="249" t="s">
        <v>1</v>
      </c>
      <c r="F262" s="250" t="s">
        <v>424</v>
      </c>
      <c r="G262" s="248"/>
      <c r="H262" s="251">
        <v>11.813000000000001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132</v>
      </c>
      <c r="AU262" s="257" t="s">
        <v>83</v>
      </c>
      <c r="AV262" s="14" t="s">
        <v>83</v>
      </c>
      <c r="AW262" s="14" t="s">
        <v>30</v>
      </c>
      <c r="AX262" s="14" t="s">
        <v>81</v>
      </c>
      <c r="AY262" s="257" t="s">
        <v>119</v>
      </c>
    </row>
    <row r="263" s="12" customFormat="1" ht="22.8" customHeight="1">
      <c r="A263" s="12"/>
      <c r="B263" s="202"/>
      <c r="C263" s="203"/>
      <c r="D263" s="204" t="s">
        <v>72</v>
      </c>
      <c r="E263" s="216" t="s">
        <v>199</v>
      </c>
      <c r="F263" s="216" t="s">
        <v>425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SUM(P264:P279)</f>
        <v>0</v>
      </c>
      <c r="Q263" s="210"/>
      <c r="R263" s="211">
        <f>SUM(R264:R279)</f>
        <v>24.74749413</v>
      </c>
      <c r="S263" s="210"/>
      <c r="T263" s="212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81</v>
      </c>
      <c r="AT263" s="214" t="s">
        <v>72</v>
      </c>
      <c r="AU263" s="214" t="s">
        <v>81</v>
      </c>
      <c r="AY263" s="213" t="s">
        <v>119</v>
      </c>
      <c r="BK263" s="215">
        <f>SUM(BK264:BK279)</f>
        <v>0</v>
      </c>
    </row>
    <row r="264" s="2" customFormat="1" ht="16.5" customHeight="1">
      <c r="A264" s="38"/>
      <c r="B264" s="39"/>
      <c r="C264" s="218" t="s">
        <v>426</v>
      </c>
      <c r="D264" s="218" t="s">
        <v>123</v>
      </c>
      <c r="E264" s="219" t="s">
        <v>427</v>
      </c>
      <c r="F264" s="220" t="s">
        <v>428</v>
      </c>
      <c r="G264" s="221" t="s">
        <v>249</v>
      </c>
      <c r="H264" s="222">
        <v>0.016</v>
      </c>
      <c r="I264" s="223"/>
      <c r="J264" s="224">
        <f>ROUND(I264*H264,2)</f>
        <v>0</v>
      </c>
      <c r="K264" s="220" t="s">
        <v>127</v>
      </c>
      <c r="L264" s="44"/>
      <c r="M264" s="225" t="s">
        <v>1</v>
      </c>
      <c r="N264" s="226" t="s">
        <v>38</v>
      </c>
      <c r="O264" s="91"/>
      <c r="P264" s="227">
        <f>O264*H264</f>
        <v>0</v>
      </c>
      <c r="Q264" s="227">
        <v>1.8907700000000001</v>
      </c>
      <c r="R264" s="227">
        <f>Q264*H264</f>
        <v>0.030252320000000003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199</v>
      </c>
      <c r="AT264" s="229" t="s">
        <v>123</v>
      </c>
      <c r="AU264" s="229" t="s">
        <v>83</v>
      </c>
      <c r="AY264" s="17" t="s">
        <v>119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81</v>
      </c>
      <c r="BK264" s="230">
        <f>ROUND(I264*H264,2)</f>
        <v>0</v>
      </c>
      <c r="BL264" s="17" t="s">
        <v>199</v>
      </c>
      <c r="BM264" s="229" t="s">
        <v>429</v>
      </c>
    </row>
    <row r="265" s="2" customFormat="1">
      <c r="A265" s="38"/>
      <c r="B265" s="39"/>
      <c r="C265" s="40"/>
      <c r="D265" s="231" t="s">
        <v>130</v>
      </c>
      <c r="E265" s="40"/>
      <c r="F265" s="232" t="s">
        <v>430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130</v>
      </c>
      <c r="AU265" s="17" t="s">
        <v>83</v>
      </c>
    </row>
    <row r="266" s="13" customFormat="1">
      <c r="A266" s="13"/>
      <c r="B266" s="236"/>
      <c r="C266" s="237"/>
      <c r="D266" s="238" t="s">
        <v>132</v>
      </c>
      <c r="E266" s="239" t="s">
        <v>1</v>
      </c>
      <c r="F266" s="240" t="s">
        <v>239</v>
      </c>
      <c r="G266" s="237"/>
      <c r="H266" s="239" t="s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132</v>
      </c>
      <c r="AU266" s="246" t="s">
        <v>83</v>
      </c>
      <c r="AV266" s="13" t="s">
        <v>81</v>
      </c>
      <c r="AW266" s="13" t="s">
        <v>30</v>
      </c>
      <c r="AX266" s="13" t="s">
        <v>73</v>
      </c>
      <c r="AY266" s="246" t="s">
        <v>119</v>
      </c>
    </row>
    <row r="267" s="14" customFormat="1">
      <c r="A267" s="14"/>
      <c r="B267" s="247"/>
      <c r="C267" s="248"/>
      <c r="D267" s="238" t="s">
        <v>132</v>
      </c>
      <c r="E267" s="249" t="s">
        <v>1</v>
      </c>
      <c r="F267" s="250" t="s">
        <v>431</v>
      </c>
      <c r="G267" s="248"/>
      <c r="H267" s="251">
        <v>0.016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132</v>
      </c>
      <c r="AU267" s="257" t="s">
        <v>83</v>
      </c>
      <c r="AV267" s="14" t="s">
        <v>83</v>
      </c>
      <c r="AW267" s="14" t="s">
        <v>30</v>
      </c>
      <c r="AX267" s="14" t="s">
        <v>81</v>
      </c>
      <c r="AY267" s="257" t="s">
        <v>119</v>
      </c>
    </row>
    <row r="268" s="2" customFormat="1" ht="33" customHeight="1">
      <c r="A268" s="38"/>
      <c r="B268" s="39"/>
      <c r="C268" s="218" t="s">
        <v>432</v>
      </c>
      <c r="D268" s="218" t="s">
        <v>123</v>
      </c>
      <c r="E268" s="219" t="s">
        <v>433</v>
      </c>
      <c r="F268" s="220" t="s">
        <v>434</v>
      </c>
      <c r="G268" s="221" t="s">
        <v>249</v>
      </c>
      <c r="H268" s="222">
        <v>1.6000000000000001</v>
      </c>
      <c r="I268" s="223"/>
      <c r="J268" s="224">
        <f>ROUND(I268*H268,2)</f>
        <v>0</v>
      </c>
      <c r="K268" s="220" t="s">
        <v>127</v>
      </c>
      <c r="L268" s="44"/>
      <c r="M268" s="225" t="s">
        <v>1</v>
      </c>
      <c r="N268" s="226" t="s">
        <v>38</v>
      </c>
      <c r="O268" s="91"/>
      <c r="P268" s="227">
        <f>O268*H268</f>
        <v>0</v>
      </c>
      <c r="Q268" s="227">
        <v>2.3010199999999998</v>
      </c>
      <c r="R268" s="227">
        <f>Q268*H268</f>
        <v>3.681632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199</v>
      </c>
      <c r="AT268" s="229" t="s">
        <v>123</v>
      </c>
      <c r="AU268" s="229" t="s">
        <v>83</v>
      </c>
      <c r="AY268" s="17" t="s">
        <v>119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199</v>
      </c>
      <c r="BM268" s="229" t="s">
        <v>435</v>
      </c>
    </row>
    <row r="269" s="2" customFormat="1">
      <c r="A269" s="38"/>
      <c r="B269" s="39"/>
      <c r="C269" s="40"/>
      <c r="D269" s="231" t="s">
        <v>130</v>
      </c>
      <c r="E269" s="40"/>
      <c r="F269" s="232" t="s">
        <v>436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130</v>
      </c>
      <c r="AU269" s="17" t="s">
        <v>83</v>
      </c>
    </row>
    <row r="270" s="13" customFormat="1">
      <c r="A270" s="13"/>
      <c r="B270" s="236"/>
      <c r="C270" s="237"/>
      <c r="D270" s="238" t="s">
        <v>132</v>
      </c>
      <c r="E270" s="239" t="s">
        <v>1</v>
      </c>
      <c r="F270" s="240" t="s">
        <v>437</v>
      </c>
      <c r="G270" s="237"/>
      <c r="H270" s="239" t="s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132</v>
      </c>
      <c r="AU270" s="246" t="s">
        <v>83</v>
      </c>
      <c r="AV270" s="13" t="s">
        <v>81</v>
      </c>
      <c r="AW270" s="13" t="s">
        <v>30</v>
      </c>
      <c r="AX270" s="13" t="s">
        <v>73</v>
      </c>
      <c r="AY270" s="246" t="s">
        <v>119</v>
      </c>
    </row>
    <row r="271" s="14" customFormat="1">
      <c r="A271" s="14"/>
      <c r="B271" s="247"/>
      <c r="C271" s="248"/>
      <c r="D271" s="238" t="s">
        <v>132</v>
      </c>
      <c r="E271" s="249" t="s">
        <v>1</v>
      </c>
      <c r="F271" s="250" t="s">
        <v>438</v>
      </c>
      <c r="G271" s="248"/>
      <c r="H271" s="251">
        <v>1.6000000000000001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132</v>
      </c>
      <c r="AU271" s="257" t="s">
        <v>83</v>
      </c>
      <c r="AV271" s="14" t="s">
        <v>83</v>
      </c>
      <c r="AW271" s="14" t="s">
        <v>30</v>
      </c>
      <c r="AX271" s="14" t="s">
        <v>81</v>
      </c>
      <c r="AY271" s="257" t="s">
        <v>119</v>
      </c>
    </row>
    <row r="272" s="2" customFormat="1" ht="33" customHeight="1">
      <c r="A272" s="38"/>
      <c r="B272" s="39"/>
      <c r="C272" s="218" t="s">
        <v>439</v>
      </c>
      <c r="D272" s="218" t="s">
        <v>123</v>
      </c>
      <c r="E272" s="219" t="s">
        <v>440</v>
      </c>
      <c r="F272" s="220" t="s">
        <v>441</v>
      </c>
      <c r="G272" s="221" t="s">
        <v>249</v>
      </c>
      <c r="H272" s="222">
        <v>1.663</v>
      </c>
      <c r="I272" s="223"/>
      <c r="J272" s="224">
        <f>ROUND(I272*H272,2)</f>
        <v>0</v>
      </c>
      <c r="K272" s="220" t="s">
        <v>127</v>
      </c>
      <c r="L272" s="44"/>
      <c r="M272" s="225" t="s">
        <v>1</v>
      </c>
      <c r="N272" s="226" t="s">
        <v>38</v>
      </c>
      <c r="O272" s="91"/>
      <c r="P272" s="227">
        <f>O272*H272</f>
        <v>0</v>
      </c>
      <c r="Q272" s="227">
        <v>2.5018699999999998</v>
      </c>
      <c r="R272" s="227">
        <f>Q272*H272</f>
        <v>4.1606098099999995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199</v>
      </c>
      <c r="AT272" s="229" t="s">
        <v>123</v>
      </c>
      <c r="AU272" s="229" t="s">
        <v>83</v>
      </c>
      <c r="AY272" s="17" t="s">
        <v>119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81</v>
      </c>
      <c r="BK272" s="230">
        <f>ROUND(I272*H272,2)</f>
        <v>0</v>
      </c>
      <c r="BL272" s="17" t="s">
        <v>199</v>
      </c>
      <c r="BM272" s="229" t="s">
        <v>442</v>
      </c>
    </row>
    <row r="273" s="2" customFormat="1">
      <c r="A273" s="38"/>
      <c r="B273" s="39"/>
      <c r="C273" s="40"/>
      <c r="D273" s="231" t="s">
        <v>130</v>
      </c>
      <c r="E273" s="40"/>
      <c r="F273" s="232" t="s">
        <v>443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130</v>
      </c>
      <c r="AU273" s="17" t="s">
        <v>83</v>
      </c>
    </row>
    <row r="274" s="13" customFormat="1">
      <c r="A274" s="13"/>
      <c r="B274" s="236"/>
      <c r="C274" s="237"/>
      <c r="D274" s="238" t="s">
        <v>132</v>
      </c>
      <c r="E274" s="239" t="s">
        <v>1</v>
      </c>
      <c r="F274" s="240" t="s">
        <v>444</v>
      </c>
      <c r="G274" s="237"/>
      <c r="H274" s="239" t="s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132</v>
      </c>
      <c r="AU274" s="246" t="s">
        <v>83</v>
      </c>
      <c r="AV274" s="13" t="s">
        <v>81</v>
      </c>
      <c r="AW274" s="13" t="s">
        <v>30</v>
      </c>
      <c r="AX274" s="13" t="s">
        <v>73</v>
      </c>
      <c r="AY274" s="246" t="s">
        <v>119</v>
      </c>
    </row>
    <row r="275" s="14" customFormat="1">
      <c r="A275" s="14"/>
      <c r="B275" s="247"/>
      <c r="C275" s="248"/>
      <c r="D275" s="238" t="s">
        <v>132</v>
      </c>
      <c r="E275" s="249" t="s">
        <v>1</v>
      </c>
      <c r="F275" s="250" t="s">
        <v>445</v>
      </c>
      <c r="G275" s="248"/>
      <c r="H275" s="251">
        <v>1.663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132</v>
      </c>
      <c r="AU275" s="257" t="s">
        <v>83</v>
      </c>
      <c r="AV275" s="14" t="s">
        <v>83</v>
      </c>
      <c r="AW275" s="14" t="s">
        <v>30</v>
      </c>
      <c r="AX275" s="14" t="s">
        <v>81</v>
      </c>
      <c r="AY275" s="257" t="s">
        <v>119</v>
      </c>
    </row>
    <row r="276" s="2" customFormat="1" ht="24.15" customHeight="1">
      <c r="A276" s="38"/>
      <c r="B276" s="39"/>
      <c r="C276" s="218" t="s">
        <v>446</v>
      </c>
      <c r="D276" s="218" t="s">
        <v>123</v>
      </c>
      <c r="E276" s="219" t="s">
        <v>447</v>
      </c>
      <c r="F276" s="220" t="s">
        <v>448</v>
      </c>
      <c r="G276" s="221" t="s">
        <v>249</v>
      </c>
      <c r="H276" s="222">
        <v>7.5</v>
      </c>
      <c r="I276" s="223"/>
      <c r="J276" s="224">
        <f>ROUND(I276*H276,2)</f>
        <v>0</v>
      </c>
      <c r="K276" s="220" t="s">
        <v>127</v>
      </c>
      <c r="L276" s="44"/>
      <c r="M276" s="225" t="s">
        <v>1</v>
      </c>
      <c r="N276" s="226" t="s">
        <v>38</v>
      </c>
      <c r="O276" s="91"/>
      <c r="P276" s="227">
        <f>O276*H276</f>
        <v>0</v>
      </c>
      <c r="Q276" s="227">
        <v>2.25</v>
      </c>
      <c r="R276" s="227">
        <f>Q276*H276</f>
        <v>16.875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199</v>
      </c>
      <c r="AT276" s="229" t="s">
        <v>123</v>
      </c>
      <c r="AU276" s="229" t="s">
        <v>83</v>
      </c>
      <c r="AY276" s="17" t="s">
        <v>119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81</v>
      </c>
      <c r="BK276" s="230">
        <f>ROUND(I276*H276,2)</f>
        <v>0</v>
      </c>
      <c r="BL276" s="17" t="s">
        <v>199</v>
      </c>
      <c r="BM276" s="229" t="s">
        <v>449</v>
      </c>
    </row>
    <row r="277" s="2" customFormat="1">
      <c r="A277" s="38"/>
      <c r="B277" s="39"/>
      <c r="C277" s="40"/>
      <c r="D277" s="231" t="s">
        <v>130</v>
      </c>
      <c r="E277" s="40"/>
      <c r="F277" s="232" t="s">
        <v>450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130</v>
      </c>
      <c r="AU277" s="17" t="s">
        <v>83</v>
      </c>
    </row>
    <row r="278" s="13" customFormat="1">
      <c r="A278" s="13"/>
      <c r="B278" s="236"/>
      <c r="C278" s="237"/>
      <c r="D278" s="238" t="s">
        <v>132</v>
      </c>
      <c r="E278" s="239" t="s">
        <v>1</v>
      </c>
      <c r="F278" s="240" t="s">
        <v>451</v>
      </c>
      <c r="G278" s="237"/>
      <c r="H278" s="239" t="s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132</v>
      </c>
      <c r="AU278" s="246" t="s">
        <v>83</v>
      </c>
      <c r="AV278" s="13" t="s">
        <v>81</v>
      </c>
      <c r="AW278" s="13" t="s">
        <v>30</v>
      </c>
      <c r="AX278" s="13" t="s">
        <v>73</v>
      </c>
      <c r="AY278" s="246" t="s">
        <v>119</v>
      </c>
    </row>
    <row r="279" s="14" customFormat="1">
      <c r="A279" s="14"/>
      <c r="B279" s="247"/>
      <c r="C279" s="248"/>
      <c r="D279" s="238" t="s">
        <v>132</v>
      </c>
      <c r="E279" s="249" t="s">
        <v>1</v>
      </c>
      <c r="F279" s="250" t="s">
        <v>452</v>
      </c>
      <c r="G279" s="248"/>
      <c r="H279" s="251">
        <v>7.5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132</v>
      </c>
      <c r="AU279" s="257" t="s">
        <v>83</v>
      </c>
      <c r="AV279" s="14" t="s">
        <v>83</v>
      </c>
      <c r="AW279" s="14" t="s">
        <v>30</v>
      </c>
      <c r="AX279" s="14" t="s">
        <v>81</v>
      </c>
      <c r="AY279" s="257" t="s">
        <v>119</v>
      </c>
    </row>
    <row r="280" s="12" customFormat="1" ht="22.8" customHeight="1">
      <c r="A280" s="12"/>
      <c r="B280" s="202"/>
      <c r="C280" s="203"/>
      <c r="D280" s="204" t="s">
        <v>72</v>
      </c>
      <c r="E280" s="216" t="s">
        <v>118</v>
      </c>
      <c r="F280" s="216" t="s">
        <v>453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SUM(P281:P286)</f>
        <v>0</v>
      </c>
      <c r="Q280" s="210"/>
      <c r="R280" s="211">
        <f>SUM(R281:R286)</f>
        <v>9.8393200000000007</v>
      </c>
      <c r="S280" s="210"/>
      <c r="T280" s="212">
        <f>SUM(T281:T286)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81</v>
      </c>
      <c r="AT280" s="214" t="s">
        <v>72</v>
      </c>
      <c r="AU280" s="214" t="s">
        <v>81</v>
      </c>
      <c r="AY280" s="213" t="s">
        <v>119</v>
      </c>
      <c r="BK280" s="215">
        <f>SUM(BK281:BK286)</f>
        <v>0</v>
      </c>
    </row>
    <row r="281" s="2" customFormat="1" ht="33" customHeight="1">
      <c r="A281" s="38"/>
      <c r="B281" s="39"/>
      <c r="C281" s="218" t="s">
        <v>454</v>
      </c>
      <c r="D281" s="218" t="s">
        <v>123</v>
      </c>
      <c r="E281" s="219" t="s">
        <v>455</v>
      </c>
      <c r="F281" s="220" t="s">
        <v>456</v>
      </c>
      <c r="G281" s="221" t="s">
        <v>198</v>
      </c>
      <c r="H281" s="222">
        <v>40</v>
      </c>
      <c r="I281" s="223"/>
      <c r="J281" s="224">
        <f>ROUND(I281*H281,2)</f>
        <v>0</v>
      </c>
      <c r="K281" s="220" t="s">
        <v>127</v>
      </c>
      <c r="L281" s="44"/>
      <c r="M281" s="225" t="s">
        <v>1</v>
      </c>
      <c r="N281" s="226" t="s">
        <v>38</v>
      </c>
      <c r="O281" s="91"/>
      <c r="P281" s="227">
        <f>O281*H281</f>
        <v>0</v>
      </c>
      <c r="Q281" s="227">
        <v>0.13188</v>
      </c>
      <c r="R281" s="227">
        <f>Q281*H281</f>
        <v>5.2751999999999999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199</v>
      </c>
      <c r="AT281" s="229" t="s">
        <v>123</v>
      </c>
      <c r="AU281" s="229" t="s">
        <v>83</v>
      </c>
      <c r="AY281" s="17" t="s">
        <v>119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81</v>
      </c>
      <c r="BK281" s="230">
        <f>ROUND(I281*H281,2)</f>
        <v>0</v>
      </c>
      <c r="BL281" s="17" t="s">
        <v>199</v>
      </c>
      <c r="BM281" s="229" t="s">
        <v>457</v>
      </c>
    </row>
    <row r="282" s="2" customFormat="1">
      <c r="A282" s="38"/>
      <c r="B282" s="39"/>
      <c r="C282" s="40"/>
      <c r="D282" s="231" t="s">
        <v>130</v>
      </c>
      <c r="E282" s="40"/>
      <c r="F282" s="232" t="s">
        <v>458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130</v>
      </c>
      <c r="AU282" s="17" t="s">
        <v>83</v>
      </c>
    </row>
    <row r="283" s="14" customFormat="1">
      <c r="A283" s="14"/>
      <c r="B283" s="247"/>
      <c r="C283" s="248"/>
      <c r="D283" s="238" t="s">
        <v>132</v>
      </c>
      <c r="E283" s="249" t="s">
        <v>1</v>
      </c>
      <c r="F283" s="250" t="s">
        <v>459</v>
      </c>
      <c r="G283" s="248"/>
      <c r="H283" s="251">
        <v>40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132</v>
      </c>
      <c r="AU283" s="257" t="s">
        <v>83</v>
      </c>
      <c r="AV283" s="14" t="s">
        <v>83</v>
      </c>
      <c r="AW283" s="14" t="s">
        <v>30</v>
      </c>
      <c r="AX283" s="14" t="s">
        <v>81</v>
      </c>
      <c r="AY283" s="257" t="s">
        <v>119</v>
      </c>
    </row>
    <row r="284" s="2" customFormat="1" ht="33" customHeight="1">
      <c r="A284" s="38"/>
      <c r="B284" s="39"/>
      <c r="C284" s="218" t="s">
        <v>460</v>
      </c>
      <c r="D284" s="218" t="s">
        <v>123</v>
      </c>
      <c r="E284" s="219" t="s">
        <v>461</v>
      </c>
      <c r="F284" s="220" t="s">
        <v>462</v>
      </c>
      <c r="G284" s="221" t="s">
        <v>198</v>
      </c>
      <c r="H284" s="222">
        <v>44</v>
      </c>
      <c r="I284" s="223"/>
      <c r="J284" s="224">
        <f>ROUND(I284*H284,2)</f>
        <v>0</v>
      </c>
      <c r="K284" s="220" t="s">
        <v>127</v>
      </c>
      <c r="L284" s="44"/>
      <c r="M284" s="225" t="s">
        <v>1</v>
      </c>
      <c r="N284" s="226" t="s">
        <v>38</v>
      </c>
      <c r="O284" s="91"/>
      <c r="P284" s="227">
        <f>O284*H284</f>
        <v>0</v>
      </c>
      <c r="Q284" s="227">
        <v>0.10373</v>
      </c>
      <c r="R284" s="227">
        <f>Q284*H284</f>
        <v>4.56412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199</v>
      </c>
      <c r="AT284" s="229" t="s">
        <v>123</v>
      </c>
      <c r="AU284" s="229" t="s">
        <v>83</v>
      </c>
      <c r="AY284" s="17" t="s">
        <v>119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81</v>
      </c>
      <c r="BK284" s="230">
        <f>ROUND(I284*H284,2)</f>
        <v>0</v>
      </c>
      <c r="BL284" s="17" t="s">
        <v>199</v>
      </c>
      <c r="BM284" s="229" t="s">
        <v>463</v>
      </c>
    </row>
    <row r="285" s="2" customFormat="1">
      <c r="A285" s="38"/>
      <c r="B285" s="39"/>
      <c r="C285" s="40"/>
      <c r="D285" s="231" t="s">
        <v>130</v>
      </c>
      <c r="E285" s="40"/>
      <c r="F285" s="232" t="s">
        <v>464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130</v>
      </c>
      <c r="AU285" s="17" t="s">
        <v>83</v>
      </c>
    </row>
    <row r="286" s="14" customFormat="1">
      <c r="A286" s="14"/>
      <c r="B286" s="247"/>
      <c r="C286" s="248"/>
      <c r="D286" s="238" t="s">
        <v>132</v>
      </c>
      <c r="E286" s="249" t="s">
        <v>1</v>
      </c>
      <c r="F286" s="250" t="s">
        <v>465</v>
      </c>
      <c r="G286" s="248"/>
      <c r="H286" s="251">
        <v>44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132</v>
      </c>
      <c r="AU286" s="257" t="s">
        <v>83</v>
      </c>
      <c r="AV286" s="14" t="s">
        <v>83</v>
      </c>
      <c r="AW286" s="14" t="s">
        <v>30</v>
      </c>
      <c r="AX286" s="14" t="s">
        <v>81</v>
      </c>
      <c r="AY286" s="257" t="s">
        <v>119</v>
      </c>
    </row>
    <row r="287" s="12" customFormat="1" ht="22.8" customHeight="1">
      <c r="A287" s="12"/>
      <c r="B287" s="202"/>
      <c r="C287" s="203"/>
      <c r="D287" s="204" t="s">
        <v>72</v>
      </c>
      <c r="E287" s="216" t="s">
        <v>166</v>
      </c>
      <c r="F287" s="216" t="s">
        <v>466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SUM(P288:P291)</f>
        <v>0</v>
      </c>
      <c r="Q287" s="210"/>
      <c r="R287" s="211">
        <f>SUM(R288:R291)</f>
        <v>0.56430000000000002</v>
      </c>
      <c r="S287" s="210"/>
      <c r="T287" s="212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81</v>
      </c>
      <c r="AT287" s="214" t="s">
        <v>72</v>
      </c>
      <c r="AU287" s="214" t="s">
        <v>81</v>
      </c>
      <c r="AY287" s="213" t="s">
        <v>119</v>
      </c>
      <c r="BK287" s="215">
        <f>SUM(BK288:BK291)</f>
        <v>0</v>
      </c>
    </row>
    <row r="288" s="2" customFormat="1" ht="24.15" customHeight="1">
      <c r="A288" s="38"/>
      <c r="B288" s="39"/>
      <c r="C288" s="218" t="s">
        <v>467</v>
      </c>
      <c r="D288" s="218" t="s">
        <v>123</v>
      </c>
      <c r="E288" s="219" t="s">
        <v>468</v>
      </c>
      <c r="F288" s="220" t="s">
        <v>469</v>
      </c>
      <c r="G288" s="221" t="s">
        <v>198</v>
      </c>
      <c r="H288" s="222">
        <v>33</v>
      </c>
      <c r="I288" s="223"/>
      <c r="J288" s="224">
        <f>ROUND(I288*H288,2)</f>
        <v>0</v>
      </c>
      <c r="K288" s="220" t="s">
        <v>127</v>
      </c>
      <c r="L288" s="44"/>
      <c r="M288" s="225" t="s">
        <v>1</v>
      </c>
      <c r="N288" s="226" t="s">
        <v>38</v>
      </c>
      <c r="O288" s="91"/>
      <c r="P288" s="227">
        <f>O288*H288</f>
        <v>0</v>
      </c>
      <c r="Q288" s="227">
        <v>0.017100000000000001</v>
      </c>
      <c r="R288" s="227">
        <f>Q288*H288</f>
        <v>0.56430000000000002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199</v>
      </c>
      <c r="AT288" s="229" t="s">
        <v>123</v>
      </c>
      <c r="AU288" s="229" t="s">
        <v>83</v>
      </c>
      <c r="AY288" s="17" t="s">
        <v>119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81</v>
      </c>
      <c r="BK288" s="230">
        <f>ROUND(I288*H288,2)</f>
        <v>0</v>
      </c>
      <c r="BL288" s="17" t="s">
        <v>199</v>
      </c>
      <c r="BM288" s="229" t="s">
        <v>470</v>
      </c>
    </row>
    <row r="289" s="2" customFormat="1">
      <c r="A289" s="38"/>
      <c r="B289" s="39"/>
      <c r="C289" s="40"/>
      <c r="D289" s="231" t="s">
        <v>130</v>
      </c>
      <c r="E289" s="40"/>
      <c r="F289" s="232" t="s">
        <v>471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130</v>
      </c>
      <c r="AU289" s="17" t="s">
        <v>83</v>
      </c>
    </row>
    <row r="290" s="13" customFormat="1">
      <c r="A290" s="13"/>
      <c r="B290" s="236"/>
      <c r="C290" s="237"/>
      <c r="D290" s="238" t="s">
        <v>132</v>
      </c>
      <c r="E290" s="239" t="s">
        <v>1</v>
      </c>
      <c r="F290" s="240" t="s">
        <v>472</v>
      </c>
      <c r="G290" s="237"/>
      <c r="H290" s="239" t="s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132</v>
      </c>
      <c r="AU290" s="246" t="s">
        <v>83</v>
      </c>
      <c r="AV290" s="13" t="s">
        <v>81</v>
      </c>
      <c r="AW290" s="13" t="s">
        <v>30</v>
      </c>
      <c r="AX290" s="13" t="s">
        <v>73</v>
      </c>
      <c r="AY290" s="246" t="s">
        <v>119</v>
      </c>
    </row>
    <row r="291" s="14" customFormat="1">
      <c r="A291" s="14"/>
      <c r="B291" s="247"/>
      <c r="C291" s="248"/>
      <c r="D291" s="238" t="s">
        <v>132</v>
      </c>
      <c r="E291" s="249" t="s">
        <v>1</v>
      </c>
      <c r="F291" s="250" t="s">
        <v>473</v>
      </c>
      <c r="G291" s="248"/>
      <c r="H291" s="251">
        <v>33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132</v>
      </c>
      <c r="AU291" s="257" t="s">
        <v>83</v>
      </c>
      <c r="AV291" s="14" t="s">
        <v>83</v>
      </c>
      <c r="AW291" s="14" t="s">
        <v>30</v>
      </c>
      <c r="AX291" s="14" t="s">
        <v>81</v>
      </c>
      <c r="AY291" s="257" t="s">
        <v>119</v>
      </c>
    </row>
    <row r="292" s="12" customFormat="1" ht="22.8" customHeight="1">
      <c r="A292" s="12"/>
      <c r="B292" s="202"/>
      <c r="C292" s="203"/>
      <c r="D292" s="204" t="s">
        <v>72</v>
      </c>
      <c r="E292" s="216" t="s">
        <v>122</v>
      </c>
      <c r="F292" s="216" t="s">
        <v>474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SUM(P293:P318)</f>
        <v>0</v>
      </c>
      <c r="Q292" s="210"/>
      <c r="R292" s="211">
        <f>SUM(R293:R318)</f>
        <v>1.2652300000000001</v>
      </c>
      <c r="S292" s="210"/>
      <c r="T292" s="212">
        <f>SUM(T293:T318)</f>
        <v>0.050000000000000003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81</v>
      </c>
      <c r="AT292" s="214" t="s">
        <v>72</v>
      </c>
      <c r="AU292" s="214" t="s">
        <v>81</v>
      </c>
      <c r="AY292" s="213" t="s">
        <v>119</v>
      </c>
      <c r="BK292" s="215">
        <f>SUM(BK293:BK318)</f>
        <v>0</v>
      </c>
    </row>
    <row r="293" s="2" customFormat="1" ht="33" customHeight="1">
      <c r="A293" s="38"/>
      <c r="B293" s="39"/>
      <c r="C293" s="218" t="s">
        <v>475</v>
      </c>
      <c r="D293" s="218" t="s">
        <v>123</v>
      </c>
      <c r="E293" s="219" t="s">
        <v>476</v>
      </c>
      <c r="F293" s="220" t="s">
        <v>477</v>
      </c>
      <c r="G293" s="221" t="s">
        <v>244</v>
      </c>
      <c r="H293" s="222">
        <v>1</v>
      </c>
      <c r="I293" s="223"/>
      <c r="J293" s="224">
        <f>ROUND(I293*H293,2)</f>
        <v>0</v>
      </c>
      <c r="K293" s="220" t="s">
        <v>127</v>
      </c>
      <c r="L293" s="44"/>
      <c r="M293" s="225" t="s">
        <v>1</v>
      </c>
      <c r="N293" s="226" t="s">
        <v>38</v>
      </c>
      <c r="O293" s="91"/>
      <c r="P293" s="227">
        <f>O293*H293</f>
        <v>0</v>
      </c>
      <c r="Q293" s="227">
        <v>3.0000000000000001E-05</v>
      </c>
      <c r="R293" s="227">
        <f>Q293*H293</f>
        <v>3.0000000000000001E-05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199</v>
      </c>
      <c r="AT293" s="229" t="s">
        <v>123</v>
      </c>
      <c r="AU293" s="229" t="s">
        <v>83</v>
      </c>
      <c r="AY293" s="17" t="s">
        <v>119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81</v>
      </c>
      <c r="BK293" s="230">
        <f>ROUND(I293*H293,2)</f>
        <v>0</v>
      </c>
      <c r="BL293" s="17" t="s">
        <v>199</v>
      </c>
      <c r="BM293" s="229" t="s">
        <v>478</v>
      </c>
    </row>
    <row r="294" s="2" customFormat="1">
      <c r="A294" s="38"/>
      <c r="B294" s="39"/>
      <c r="C294" s="40"/>
      <c r="D294" s="231" t="s">
        <v>130</v>
      </c>
      <c r="E294" s="40"/>
      <c r="F294" s="232" t="s">
        <v>479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130</v>
      </c>
      <c r="AU294" s="17" t="s">
        <v>83</v>
      </c>
    </row>
    <row r="295" s="2" customFormat="1" ht="24.15" customHeight="1">
      <c r="A295" s="38"/>
      <c r="B295" s="39"/>
      <c r="C295" s="272" t="s">
        <v>364</v>
      </c>
      <c r="D295" s="272" t="s">
        <v>346</v>
      </c>
      <c r="E295" s="273" t="s">
        <v>480</v>
      </c>
      <c r="F295" s="274" t="s">
        <v>481</v>
      </c>
      <c r="G295" s="275" t="s">
        <v>244</v>
      </c>
      <c r="H295" s="276">
        <v>1.0149999999999999</v>
      </c>
      <c r="I295" s="277"/>
      <c r="J295" s="278">
        <f>ROUND(I295*H295,2)</f>
        <v>0</v>
      </c>
      <c r="K295" s="274" t="s">
        <v>127</v>
      </c>
      <c r="L295" s="279"/>
      <c r="M295" s="280" t="s">
        <v>1</v>
      </c>
      <c r="N295" s="281" t="s">
        <v>38</v>
      </c>
      <c r="O295" s="91"/>
      <c r="P295" s="227">
        <f>O295*H295</f>
        <v>0</v>
      </c>
      <c r="Q295" s="227">
        <v>0.024</v>
      </c>
      <c r="R295" s="227">
        <f>Q295*H295</f>
        <v>0.02436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122</v>
      </c>
      <c r="AT295" s="229" t="s">
        <v>346</v>
      </c>
      <c r="AU295" s="229" t="s">
        <v>83</v>
      </c>
      <c r="AY295" s="17" t="s">
        <v>119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81</v>
      </c>
      <c r="BK295" s="230">
        <f>ROUND(I295*H295,2)</f>
        <v>0</v>
      </c>
      <c r="BL295" s="17" t="s">
        <v>199</v>
      </c>
      <c r="BM295" s="229" t="s">
        <v>482</v>
      </c>
    </row>
    <row r="296" s="14" customFormat="1">
      <c r="A296" s="14"/>
      <c r="B296" s="247"/>
      <c r="C296" s="248"/>
      <c r="D296" s="238" t="s">
        <v>132</v>
      </c>
      <c r="E296" s="248"/>
      <c r="F296" s="250" t="s">
        <v>483</v>
      </c>
      <c r="G296" s="248"/>
      <c r="H296" s="251">
        <v>1.0149999999999999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132</v>
      </c>
      <c r="AU296" s="257" t="s">
        <v>83</v>
      </c>
      <c r="AV296" s="14" t="s">
        <v>83</v>
      </c>
      <c r="AW296" s="14" t="s">
        <v>4</v>
      </c>
      <c r="AX296" s="14" t="s">
        <v>81</v>
      </c>
      <c r="AY296" s="257" t="s">
        <v>119</v>
      </c>
    </row>
    <row r="297" s="2" customFormat="1" ht="24.15" customHeight="1">
      <c r="A297" s="38"/>
      <c r="B297" s="39"/>
      <c r="C297" s="218" t="s">
        <v>401</v>
      </c>
      <c r="D297" s="218" t="s">
        <v>123</v>
      </c>
      <c r="E297" s="219" t="s">
        <v>484</v>
      </c>
      <c r="F297" s="220" t="s">
        <v>485</v>
      </c>
      <c r="G297" s="221" t="s">
        <v>204</v>
      </c>
      <c r="H297" s="222">
        <v>1</v>
      </c>
      <c r="I297" s="223"/>
      <c r="J297" s="224">
        <f>ROUND(I297*H297,2)</f>
        <v>0</v>
      </c>
      <c r="K297" s="220" t="s">
        <v>127</v>
      </c>
      <c r="L297" s="44"/>
      <c r="M297" s="225" t="s">
        <v>1</v>
      </c>
      <c r="N297" s="226" t="s">
        <v>38</v>
      </c>
      <c r="O297" s="91"/>
      <c r="P297" s="227">
        <f>O297*H297</f>
        <v>0</v>
      </c>
      <c r="Q297" s="227">
        <v>0.12526000000000001</v>
      </c>
      <c r="R297" s="227">
        <f>Q297*H297</f>
        <v>0.12526000000000001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199</v>
      </c>
      <c r="AT297" s="229" t="s">
        <v>123</v>
      </c>
      <c r="AU297" s="229" t="s">
        <v>83</v>
      </c>
      <c r="AY297" s="17" t="s">
        <v>119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81</v>
      </c>
      <c r="BK297" s="230">
        <f>ROUND(I297*H297,2)</f>
        <v>0</v>
      </c>
      <c r="BL297" s="17" t="s">
        <v>199</v>
      </c>
      <c r="BM297" s="229" t="s">
        <v>486</v>
      </c>
    </row>
    <row r="298" s="2" customFormat="1">
      <c r="A298" s="38"/>
      <c r="B298" s="39"/>
      <c r="C298" s="40"/>
      <c r="D298" s="231" t="s">
        <v>130</v>
      </c>
      <c r="E298" s="40"/>
      <c r="F298" s="232" t="s">
        <v>487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130</v>
      </c>
      <c r="AU298" s="17" t="s">
        <v>83</v>
      </c>
    </row>
    <row r="299" s="2" customFormat="1" ht="24.15" customHeight="1">
      <c r="A299" s="38"/>
      <c r="B299" s="39"/>
      <c r="C299" s="272" t="s">
        <v>488</v>
      </c>
      <c r="D299" s="272" t="s">
        <v>346</v>
      </c>
      <c r="E299" s="273" t="s">
        <v>489</v>
      </c>
      <c r="F299" s="274" t="s">
        <v>490</v>
      </c>
      <c r="G299" s="275" t="s">
        <v>204</v>
      </c>
      <c r="H299" s="276">
        <v>1</v>
      </c>
      <c r="I299" s="277"/>
      <c r="J299" s="278">
        <f>ROUND(I299*H299,2)</f>
        <v>0</v>
      </c>
      <c r="K299" s="274" t="s">
        <v>1</v>
      </c>
      <c r="L299" s="279"/>
      <c r="M299" s="280" t="s">
        <v>1</v>
      </c>
      <c r="N299" s="281" t="s">
        <v>38</v>
      </c>
      <c r="O299" s="91"/>
      <c r="P299" s="227">
        <f>O299*H299</f>
        <v>0</v>
      </c>
      <c r="Q299" s="227">
        <v>0.13500000000000001</v>
      </c>
      <c r="R299" s="227">
        <f>Q299*H299</f>
        <v>0.13500000000000001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122</v>
      </c>
      <c r="AT299" s="229" t="s">
        <v>346</v>
      </c>
      <c r="AU299" s="229" t="s">
        <v>83</v>
      </c>
      <c r="AY299" s="17" t="s">
        <v>119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81</v>
      </c>
      <c r="BK299" s="230">
        <f>ROUND(I299*H299,2)</f>
        <v>0</v>
      </c>
      <c r="BL299" s="17" t="s">
        <v>199</v>
      </c>
      <c r="BM299" s="229" t="s">
        <v>491</v>
      </c>
    </row>
    <row r="300" s="2" customFormat="1" ht="24.15" customHeight="1">
      <c r="A300" s="38"/>
      <c r="B300" s="39"/>
      <c r="C300" s="218" t="s">
        <v>492</v>
      </c>
      <c r="D300" s="218" t="s">
        <v>123</v>
      </c>
      <c r="E300" s="219" t="s">
        <v>493</v>
      </c>
      <c r="F300" s="220" t="s">
        <v>494</v>
      </c>
      <c r="G300" s="221" t="s">
        <v>204</v>
      </c>
      <c r="H300" s="222">
        <v>2</v>
      </c>
      <c r="I300" s="223"/>
      <c r="J300" s="224">
        <f>ROUND(I300*H300,2)</f>
        <v>0</v>
      </c>
      <c r="K300" s="220" t="s">
        <v>127</v>
      </c>
      <c r="L300" s="44"/>
      <c r="M300" s="225" t="s">
        <v>1</v>
      </c>
      <c r="N300" s="226" t="s">
        <v>38</v>
      </c>
      <c r="O300" s="91"/>
      <c r="P300" s="227">
        <f>O300*H300</f>
        <v>0</v>
      </c>
      <c r="Q300" s="227">
        <v>0.030759999999999999</v>
      </c>
      <c r="R300" s="227">
        <f>Q300*H300</f>
        <v>0.061519999999999998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199</v>
      </c>
      <c r="AT300" s="229" t="s">
        <v>123</v>
      </c>
      <c r="AU300" s="229" t="s">
        <v>83</v>
      </c>
      <c r="AY300" s="17" t="s">
        <v>119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81</v>
      </c>
      <c r="BK300" s="230">
        <f>ROUND(I300*H300,2)</f>
        <v>0</v>
      </c>
      <c r="BL300" s="17" t="s">
        <v>199</v>
      </c>
      <c r="BM300" s="229" t="s">
        <v>495</v>
      </c>
    </row>
    <row r="301" s="2" customFormat="1">
      <c r="A301" s="38"/>
      <c r="B301" s="39"/>
      <c r="C301" s="40"/>
      <c r="D301" s="231" t="s">
        <v>130</v>
      </c>
      <c r="E301" s="40"/>
      <c r="F301" s="232" t="s">
        <v>496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130</v>
      </c>
      <c r="AU301" s="17" t="s">
        <v>83</v>
      </c>
    </row>
    <row r="302" s="2" customFormat="1" ht="16.5" customHeight="1">
      <c r="A302" s="38"/>
      <c r="B302" s="39"/>
      <c r="C302" s="272" t="s">
        <v>497</v>
      </c>
      <c r="D302" s="272" t="s">
        <v>346</v>
      </c>
      <c r="E302" s="273" t="s">
        <v>498</v>
      </c>
      <c r="F302" s="274" t="s">
        <v>499</v>
      </c>
      <c r="G302" s="275" t="s">
        <v>204</v>
      </c>
      <c r="H302" s="276">
        <v>1</v>
      </c>
      <c r="I302" s="277"/>
      <c r="J302" s="278">
        <f>ROUND(I302*H302,2)</f>
        <v>0</v>
      </c>
      <c r="K302" s="274" t="s">
        <v>1</v>
      </c>
      <c r="L302" s="279"/>
      <c r="M302" s="280" t="s">
        <v>1</v>
      </c>
      <c r="N302" s="281" t="s">
        <v>38</v>
      </c>
      <c r="O302" s="91"/>
      <c r="P302" s="227">
        <f>O302*H302</f>
        <v>0</v>
      </c>
      <c r="Q302" s="227">
        <v>0.070000000000000007</v>
      </c>
      <c r="R302" s="227">
        <f>Q302*H302</f>
        <v>0.070000000000000007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122</v>
      </c>
      <c r="AT302" s="229" t="s">
        <v>346</v>
      </c>
      <c r="AU302" s="229" t="s">
        <v>83</v>
      </c>
      <c r="AY302" s="17" t="s">
        <v>119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199</v>
      </c>
      <c r="BM302" s="229" t="s">
        <v>500</v>
      </c>
    </row>
    <row r="303" s="2" customFormat="1" ht="16.5" customHeight="1">
      <c r="A303" s="38"/>
      <c r="B303" s="39"/>
      <c r="C303" s="272" t="s">
        <v>501</v>
      </c>
      <c r="D303" s="272" t="s">
        <v>346</v>
      </c>
      <c r="E303" s="273" t="s">
        <v>502</v>
      </c>
      <c r="F303" s="274" t="s">
        <v>503</v>
      </c>
      <c r="G303" s="275" t="s">
        <v>204</v>
      </c>
      <c r="H303" s="276">
        <v>1</v>
      </c>
      <c r="I303" s="277"/>
      <c r="J303" s="278">
        <f>ROUND(I303*H303,2)</f>
        <v>0</v>
      </c>
      <c r="K303" s="274" t="s">
        <v>1</v>
      </c>
      <c r="L303" s="279"/>
      <c r="M303" s="280" t="s">
        <v>1</v>
      </c>
      <c r="N303" s="281" t="s">
        <v>38</v>
      </c>
      <c r="O303" s="91"/>
      <c r="P303" s="227">
        <f>O303*H303</f>
        <v>0</v>
      </c>
      <c r="Q303" s="227">
        <v>0.10299999999999999</v>
      </c>
      <c r="R303" s="227">
        <f>Q303*H303</f>
        <v>0.10299999999999999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122</v>
      </c>
      <c r="AT303" s="229" t="s">
        <v>346</v>
      </c>
      <c r="AU303" s="229" t="s">
        <v>83</v>
      </c>
      <c r="AY303" s="17" t="s">
        <v>119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81</v>
      </c>
      <c r="BK303" s="230">
        <f>ROUND(I303*H303,2)</f>
        <v>0</v>
      </c>
      <c r="BL303" s="17" t="s">
        <v>199</v>
      </c>
      <c r="BM303" s="229" t="s">
        <v>504</v>
      </c>
    </row>
    <row r="304" s="2" customFormat="1" ht="24.15" customHeight="1">
      <c r="A304" s="38"/>
      <c r="B304" s="39"/>
      <c r="C304" s="218" t="s">
        <v>505</v>
      </c>
      <c r="D304" s="218" t="s">
        <v>123</v>
      </c>
      <c r="E304" s="219" t="s">
        <v>506</v>
      </c>
      <c r="F304" s="220" t="s">
        <v>507</v>
      </c>
      <c r="G304" s="221" t="s">
        <v>204</v>
      </c>
      <c r="H304" s="222">
        <v>2</v>
      </c>
      <c r="I304" s="223"/>
      <c r="J304" s="224">
        <f>ROUND(I304*H304,2)</f>
        <v>0</v>
      </c>
      <c r="K304" s="220" t="s">
        <v>127</v>
      </c>
      <c r="L304" s="44"/>
      <c r="M304" s="225" t="s">
        <v>1</v>
      </c>
      <c r="N304" s="226" t="s">
        <v>38</v>
      </c>
      <c r="O304" s="91"/>
      <c r="P304" s="227">
        <f>O304*H304</f>
        <v>0</v>
      </c>
      <c r="Q304" s="227">
        <v>0.030759999999999999</v>
      </c>
      <c r="R304" s="227">
        <f>Q304*H304</f>
        <v>0.061519999999999998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199</v>
      </c>
      <c r="AT304" s="229" t="s">
        <v>123</v>
      </c>
      <c r="AU304" s="229" t="s">
        <v>83</v>
      </c>
      <c r="AY304" s="17" t="s">
        <v>119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81</v>
      </c>
      <c r="BK304" s="230">
        <f>ROUND(I304*H304,2)</f>
        <v>0</v>
      </c>
      <c r="BL304" s="17" t="s">
        <v>199</v>
      </c>
      <c r="BM304" s="229" t="s">
        <v>508</v>
      </c>
    </row>
    <row r="305" s="2" customFormat="1">
      <c r="A305" s="38"/>
      <c r="B305" s="39"/>
      <c r="C305" s="40"/>
      <c r="D305" s="231" t="s">
        <v>130</v>
      </c>
      <c r="E305" s="40"/>
      <c r="F305" s="232" t="s">
        <v>509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130</v>
      </c>
      <c r="AU305" s="17" t="s">
        <v>83</v>
      </c>
    </row>
    <row r="306" s="2" customFormat="1" ht="21.75" customHeight="1">
      <c r="A306" s="38"/>
      <c r="B306" s="39"/>
      <c r="C306" s="272" t="s">
        <v>510</v>
      </c>
      <c r="D306" s="272" t="s">
        <v>346</v>
      </c>
      <c r="E306" s="273" t="s">
        <v>511</v>
      </c>
      <c r="F306" s="274" t="s">
        <v>512</v>
      </c>
      <c r="G306" s="275" t="s">
        <v>204</v>
      </c>
      <c r="H306" s="276">
        <v>2</v>
      </c>
      <c r="I306" s="277"/>
      <c r="J306" s="278">
        <f>ROUND(I306*H306,2)</f>
        <v>0</v>
      </c>
      <c r="K306" s="274" t="s">
        <v>1</v>
      </c>
      <c r="L306" s="279"/>
      <c r="M306" s="280" t="s">
        <v>1</v>
      </c>
      <c r="N306" s="281" t="s">
        <v>38</v>
      </c>
      <c r="O306" s="91"/>
      <c r="P306" s="227">
        <f>O306*H306</f>
        <v>0</v>
      </c>
      <c r="Q306" s="227">
        <v>0.155</v>
      </c>
      <c r="R306" s="227">
        <f>Q306*H306</f>
        <v>0.31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122</v>
      </c>
      <c r="AT306" s="229" t="s">
        <v>346</v>
      </c>
      <c r="AU306" s="229" t="s">
        <v>83</v>
      </c>
      <c r="AY306" s="17" t="s">
        <v>119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81</v>
      </c>
      <c r="BK306" s="230">
        <f>ROUND(I306*H306,2)</f>
        <v>0</v>
      </c>
      <c r="BL306" s="17" t="s">
        <v>199</v>
      </c>
      <c r="BM306" s="229" t="s">
        <v>513</v>
      </c>
    </row>
    <row r="307" s="2" customFormat="1" ht="37.8" customHeight="1">
      <c r="A307" s="38"/>
      <c r="B307" s="39"/>
      <c r="C307" s="218" t="s">
        <v>514</v>
      </c>
      <c r="D307" s="218" t="s">
        <v>123</v>
      </c>
      <c r="E307" s="219" t="s">
        <v>515</v>
      </c>
      <c r="F307" s="220" t="s">
        <v>516</v>
      </c>
      <c r="G307" s="221" t="s">
        <v>204</v>
      </c>
      <c r="H307" s="222">
        <v>1</v>
      </c>
      <c r="I307" s="223"/>
      <c r="J307" s="224">
        <f>ROUND(I307*H307,2)</f>
        <v>0</v>
      </c>
      <c r="K307" s="220" t="s">
        <v>127</v>
      </c>
      <c r="L307" s="44"/>
      <c r="M307" s="225" t="s">
        <v>1</v>
      </c>
      <c r="N307" s="226" t="s">
        <v>38</v>
      </c>
      <c r="O307" s="91"/>
      <c r="P307" s="227">
        <f>O307*H307</f>
        <v>0</v>
      </c>
      <c r="Q307" s="227">
        <v>0.089999999999999997</v>
      </c>
      <c r="R307" s="227">
        <f>Q307*H307</f>
        <v>0.089999999999999997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199</v>
      </c>
      <c r="AT307" s="229" t="s">
        <v>123</v>
      </c>
      <c r="AU307" s="229" t="s">
        <v>83</v>
      </c>
      <c r="AY307" s="17" t="s">
        <v>119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81</v>
      </c>
      <c r="BK307" s="230">
        <f>ROUND(I307*H307,2)</f>
        <v>0</v>
      </c>
      <c r="BL307" s="17" t="s">
        <v>199</v>
      </c>
      <c r="BM307" s="229" t="s">
        <v>517</v>
      </c>
    </row>
    <row r="308" s="2" customFormat="1">
      <c r="A308" s="38"/>
      <c r="B308" s="39"/>
      <c r="C308" s="40"/>
      <c r="D308" s="231" t="s">
        <v>130</v>
      </c>
      <c r="E308" s="40"/>
      <c r="F308" s="232" t="s">
        <v>518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130</v>
      </c>
      <c r="AU308" s="17" t="s">
        <v>83</v>
      </c>
    </row>
    <row r="309" s="13" customFormat="1">
      <c r="A309" s="13"/>
      <c r="B309" s="236"/>
      <c r="C309" s="237"/>
      <c r="D309" s="238" t="s">
        <v>132</v>
      </c>
      <c r="E309" s="239" t="s">
        <v>1</v>
      </c>
      <c r="F309" s="240" t="s">
        <v>519</v>
      </c>
      <c r="G309" s="237"/>
      <c r="H309" s="239" t="s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132</v>
      </c>
      <c r="AU309" s="246" t="s">
        <v>83</v>
      </c>
      <c r="AV309" s="13" t="s">
        <v>81</v>
      </c>
      <c r="AW309" s="13" t="s">
        <v>30</v>
      </c>
      <c r="AX309" s="13" t="s">
        <v>73</v>
      </c>
      <c r="AY309" s="246" t="s">
        <v>119</v>
      </c>
    </row>
    <row r="310" s="14" customFormat="1">
      <c r="A310" s="14"/>
      <c r="B310" s="247"/>
      <c r="C310" s="248"/>
      <c r="D310" s="238" t="s">
        <v>132</v>
      </c>
      <c r="E310" s="249" t="s">
        <v>1</v>
      </c>
      <c r="F310" s="250" t="s">
        <v>81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132</v>
      </c>
      <c r="AU310" s="257" t="s">
        <v>83</v>
      </c>
      <c r="AV310" s="14" t="s">
        <v>83</v>
      </c>
      <c r="AW310" s="14" t="s">
        <v>30</v>
      </c>
      <c r="AX310" s="14" t="s">
        <v>81</v>
      </c>
      <c r="AY310" s="257" t="s">
        <v>119</v>
      </c>
    </row>
    <row r="311" s="2" customFormat="1" ht="24.15" customHeight="1">
      <c r="A311" s="38"/>
      <c r="B311" s="39"/>
      <c r="C311" s="218" t="s">
        <v>520</v>
      </c>
      <c r="D311" s="218" t="s">
        <v>123</v>
      </c>
      <c r="E311" s="219" t="s">
        <v>521</v>
      </c>
      <c r="F311" s="220" t="s">
        <v>522</v>
      </c>
      <c r="G311" s="221" t="s">
        <v>204</v>
      </c>
      <c r="H311" s="222">
        <v>1</v>
      </c>
      <c r="I311" s="223"/>
      <c r="J311" s="224">
        <f>ROUND(I311*H311,2)</f>
        <v>0</v>
      </c>
      <c r="K311" s="220" t="s">
        <v>127</v>
      </c>
      <c r="L311" s="44"/>
      <c r="M311" s="225" t="s">
        <v>1</v>
      </c>
      <c r="N311" s="226" t="s">
        <v>38</v>
      </c>
      <c r="O311" s="91"/>
      <c r="P311" s="227">
        <f>O311*H311</f>
        <v>0</v>
      </c>
      <c r="Q311" s="227">
        <v>0.21734000000000001</v>
      </c>
      <c r="R311" s="227">
        <f>Q311*H311</f>
        <v>0.21734000000000001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199</v>
      </c>
      <c r="AT311" s="229" t="s">
        <v>123</v>
      </c>
      <c r="AU311" s="229" t="s">
        <v>83</v>
      </c>
      <c r="AY311" s="17" t="s">
        <v>119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81</v>
      </c>
      <c r="BK311" s="230">
        <f>ROUND(I311*H311,2)</f>
        <v>0</v>
      </c>
      <c r="BL311" s="17" t="s">
        <v>199</v>
      </c>
      <c r="BM311" s="229" t="s">
        <v>523</v>
      </c>
    </row>
    <row r="312" s="2" customFormat="1">
      <c r="A312" s="38"/>
      <c r="B312" s="39"/>
      <c r="C312" s="40"/>
      <c r="D312" s="231" t="s">
        <v>130</v>
      </c>
      <c r="E312" s="40"/>
      <c r="F312" s="232" t="s">
        <v>524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130</v>
      </c>
      <c r="AU312" s="17" t="s">
        <v>83</v>
      </c>
    </row>
    <row r="313" s="2" customFormat="1" ht="16.5" customHeight="1">
      <c r="A313" s="38"/>
      <c r="B313" s="39"/>
      <c r="C313" s="272" t="s">
        <v>525</v>
      </c>
      <c r="D313" s="272" t="s">
        <v>346</v>
      </c>
      <c r="E313" s="273" t="s">
        <v>526</v>
      </c>
      <c r="F313" s="274" t="s">
        <v>527</v>
      </c>
      <c r="G313" s="275" t="s">
        <v>204</v>
      </c>
      <c r="H313" s="276">
        <v>1</v>
      </c>
      <c r="I313" s="277"/>
      <c r="J313" s="278">
        <f>ROUND(I313*H313,2)</f>
        <v>0</v>
      </c>
      <c r="K313" s="274" t="s">
        <v>127</v>
      </c>
      <c r="L313" s="279"/>
      <c r="M313" s="280" t="s">
        <v>1</v>
      </c>
      <c r="N313" s="281" t="s">
        <v>38</v>
      </c>
      <c r="O313" s="91"/>
      <c r="P313" s="227">
        <f>O313*H313</f>
        <v>0</v>
      </c>
      <c r="Q313" s="227">
        <v>0.059999999999999998</v>
      </c>
      <c r="R313" s="227">
        <f>Q313*H313</f>
        <v>0.059999999999999998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122</v>
      </c>
      <c r="AT313" s="229" t="s">
        <v>346</v>
      </c>
      <c r="AU313" s="229" t="s">
        <v>83</v>
      </c>
      <c r="AY313" s="17" t="s">
        <v>119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81</v>
      </c>
      <c r="BK313" s="230">
        <f>ROUND(I313*H313,2)</f>
        <v>0</v>
      </c>
      <c r="BL313" s="17" t="s">
        <v>199</v>
      </c>
      <c r="BM313" s="229" t="s">
        <v>528</v>
      </c>
    </row>
    <row r="314" s="2" customFormat="1" ht="16.5" customHeight="1">
      <c r="A314" s="38"/>
      <c r="B314" s="39"/>
      <c r="C314" s="272" t="s">
        <v>529</v>
      </c>
      <c r="D314" s="272" t="s">
        <v>346</v>
      </c>
      <c r="E314" s="273" t="s">
        <v>530</v>
      </c>
      <c r="F314" s="274" t="s">
        <v>531</v>
      </c>
      <c r="G314" s="275" t="s">
        <v>204</v>
      </c>
      <c r="H314" s="276">
        <v>1</v>
      </c>
      <c r="I314" s="277"/>
      <c r="J314" s="278">
        <f>ROUND(I314*H314,2)</f>
        <v>0</v>
      </c>
      <c r="K314" s="274" t="s">
        <v>127</v>
      </c>
      <c r="L314" s="279"/>
      <c r="M314" s="280" t="s">
        <v>1</v>
      </c>
      <c r="N314" s="281" t="s">
        <v>38</v>
      </c>
      <c r="O314" s="91"/>
      <c r="P314" s="227">
        <f>O314*H314</f>
        <v>0</v>
      </c>
      <c r="Q314" s="227">
        <v>0.0071999999999999998</v>
      </c>
      <c r="R314" s="227">
        <f>Q314*H314</f>
        <v>0.0071999999999999998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122</v>
      </c>
      <c r="AT314" s="229" t="s">
        <v>346</v>
      </c>
      <c r="AU314" s="229" t="s">
        <v>83</v>
      </c>
      <c r="AY314" s="17" t="s">
        <v>119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81</v>
      </c>
      <c r="BK314" s="230">
        <f>ROUND(I314*H314,2)</f>
        <v>0</v>
      </c>
      <c r="BL314" s="17" t="s">
        <v>199</v>
      </c>
      <c r="BM314" s="229" t="s">
        <v>532</v>
      </c>
    </row>
    <row r="315" s="2" customFormat="1" ht="24.15" customHeight="1">
      <c r="A315" s="38"/>
      <c r="B315" s="39"/>
      <c r="C315" s="218" t="s">
        <v>533</v>
      </c>
      <c r="D315" s="218" t="s">
        <v>123</v>
      </c>
      <c r="E315" s="219" t="s">
        <v>534</v>
      </c>
      <c r="F315" s="220" t="s">
        <v>535</v>
      </c>
      <c r="G315" s="221" t="s">
        <v>204</v>
      </c>
      <c r="H315" s="222">
        <v>1</v>
      </c>
      <c r="I315" s="223"/>
      <c r="J315" s="224">
        <f>ROUND(I315*H315,2)</f>
        <v>0</v>
      </c>
      <c r="K315" s="220" t="s">
        <v>127</v>
      </c>
      <c r="L315" s="44"/>
      <c r="M315" s="225" t="s">
        <v>1</v>
      </c>
      <c r="N315" s="226" t="s">
        <v>38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0.050000000000000003</v>
      </c>
      <c r="T315" s="228">
        <f>S315*H315</f>
        <v>0.050000000000000003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199</v>
      </c>
      <c r="AT315" s="229" t="s">
        <v>123</v>
      </c>
      <c r="AU315" s="229" t="s">
        <v>83</v>
      </c>
      <c r="AY315" s="17" t="s">
        <v>119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81</v>
      </c>
      <c r="BK315" s="230">
        <f>ROUND(I315*H315,2)</f>
        <v>0</v>
      </c>
      <c r="BL315" s="17" t="s">
        <v>199</v>
      </c>
      <c r="BM315" s="229" t="s">
        <v>536</v>
      </c>
    </row>
    <row r="316" s="2" customFormat="1">
      <c r="A316" s="38"/>
      <c r="B316" s="39"/>
      <c r="C316" s="40"/>
      <c r="D316" s="231" t="s">
        <v>130</v>
      </c>
      <c r="E316" s="40"/>
      <c r="F316" s="232" t="s">
        <v>537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130</v>
      </c>
      <c r="AU316" s="17" t="s">
        <v>83</v>
      </c>
    </row>
    <row r="317" s="13" customFormat="1">
      <c r="A317" s="13"/>
      <c r="B317" s="236"/>
      <c r="C317" s="237"/>
      <c r="D317" s="238" t="s">
        <v>132</v>
      </c>
      <c r="E317" s="239" t="s">
        <v>1</v>
      </c>
      <c r="F317" s="240" t="s">
        <v>519</v>
      </c>
      <c r="G317" s="237"/>
      <c r="H317" s="239" t="s">
        <v>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132</v>
      </c>
      <c r="AU317" s="246" t="s">
        <v>83</v>
      </c>
      <c r="AV317" s="13" t="s">
        <v>81</v>
      </c>
      <c r="AW317" s="13" t="s">
        <v>30</v>
      </c>
      <c r="AX317" s="13" t="s">
        <v>73</v>
      </c>
      <c r="AY317" s="246" t="s">
        <v>119</v>
      </c>
    </row>
    <row r="318" s="14" customFormat="1">
      <c r="A318" s="14"/>
      <c r="B318" s="247"/>
      <c r="C318" s="248"/>
      <c r="D318" s="238" t="s">
        <v>132</v>
      </c>
      <c r="E318" s="249" t="s">
        <v>1</v>
      </c>
      <c r="F318" s="250" t="s">
        <v>81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132</v>
      </c>
      <c r="AU318" s="257" t="s">
        <v>83</v>
      </c>
      <c r="AV318" s="14" t="s">
        <v>83</v>
      </c>
      <c r="AW318" s="14" t="s">
        <v>30</v>
      </c>
      <c r="AX318" s="14" t="s">
        <v>81</v>
      </c>
      <c r="AY318" s="257" t="s">
        <v>119</v>
      </c>
    </row>
    <row r="319" s="12" customFormat="1" ht="22.8" customHeight="1">
      <c r="A319" s="12"/>
      <c r="B319" s="202"/>
      <c r="C319" s="203"/>
      <c r="D319" s="204" t="s">
        <v>72</v>
      </c>
      <c r="E319" s="216" t="s">
        <v>149</v>
      </c>
      <c r="F319" s="216" t="s">
        <v>538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SUM(P320:P375)</f>
        <v>0</v>
      </c>
      <c r="Q319" s="210"/>
      <c r="R319" s="211">
        <f>SUM(R320:R375)</f>
        <v>0.11155600000000002</v>
      </c>
      <c r="S319" s="210"/>
      <c r="T319" s="212">
        <f>SUM(T320:T375)</f>
        <v>35.533000000000008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81</v>
      </c>
      <c r="AT319" s="214" t="s">
        <v>72</v>
      </c>
      <c r="AU319" s="214" t="s">
        <v>81</v>
      </c>
      <c r="AY319" s="213" t="s">
        <v>119</v>
      </c>
      <c r="BK319" s="215">
        <f>SUM(BK320:BK375)</f>
        <v>0</v>
      </c>
    </row>
    <row r="320" s="2" customFormat="1" ht="24.15" customHeight="1">
      <c r="A320" s="38"/>
      <c r="B320" s="39"/>
      <c r="C320" s="218" t="s">
        <v>539</v>
      </c>
      <c r="D320" s="218" t="s">
        <v>123</v>
      </c>
      <c r="E320" s="219" t="s">
        <v>540</v>
      </c>
      <c r="F320" s="220" t="s">
        <v>541</v>
      </c>
      <c r="G320" s="221" t="s">
        <v>244</v>
      </c>
      <c r="H320" s="222">
        <v>42</v>
      </c>
      <c r="I320" s="223"/>
      <c r="J320" s="224">
        <f>ROUND(I320*H320,2)</f>
        <v>0</v>
      </c>
      <c r="K320" s="220" t="s">
        <v>127</v>
      </c>
      <c r="L320" s="44"/>
      <c r="M320" s="225" t="s">
        <v>1</v>
      </c>
      <c r="N320" s="226" t="s">
        <v>38</v>
      </c>
      <c r="O320" s="91"/>
      <c r="P320" s="227">
        <f>O320*H320</f>
        <v>0</v>
      </c>
      <c r="Q320" s="227">
        <v>0.00029999999999999997</v>
      </c>
      <c r="R320" s="227">
        <f>Q320*H320</f>
        <v>0.012599999999999998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199</v>
      </c>
      <c r="AT320" s="229" t="s">
        <v>123</v>
      </c>
      <c r="AU320" s="229" t="s">
        <v>83</v>
      </c>
      <c r="AY320" s="17" t="s">
        <v>119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81</v>
      </c>
      <c r="BK320" s="230">
        <f>ROUND(I320*H320,2)</f>
        <v>0</v>
      </c>
      <c r="BL320" s="17" t="s">
        <v>199</v>
      </c>
      <c r="BM320" s="229" t="s">
        <v>542</v>
      </c>
    </row>
    <row r="321" s="2" customFormat="1">
      <c r="A321" s="38"/>
      <c r="B321" s="39"/>
      <c r="C321" s="40"/>
      <c r="D321" s="231" t="s">
        <v>130</v>
      </c>
      <c r="E321" s="40"/>
      <c r="F321" s="232" t="s">
        <v>543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130</v>
      </c>
      <c r="AU321" s="17" t="s">
        <v>83</v>
      </c>
    </row>
    <row r="322" s="13" customFormat="1">
      <c r="A322" s="13"/>
      <c r="B322" s="236"/>
      <c r="C322" s="237"/>
      <c r="D322" s="238" t="s">
        <v>132</v>
      </c>
      <c r="E322" s="239" t="s">
        <v>1</v>
      </c>
      <c r="F322" s="240" t="s">
        <v>544</v>
      </c>
      <c r="G322" s="237"/>
      <c r="H322" s="239" t="s">
        <v>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132</v>
      </c>
      <c r="AU322" s="246" t="s">
        <v>83</v>
      </c>
      <c r="AV322" s="13" t="s">
        <v>81</v>
      </c>
      <c r="AW322" s="13" t="s">
        <v>30</v>
      </c>
      <c r="AX322" s="13" t="s">
        <v>73</v>
      </c>
      <c r="AY322" s="246" t="s">
        <v>119</v>
      </c>
    </row>
    <row r="323" s="13" customFormat="1">
      <c r="A323" s="13"/>
      <c r="B323" s="236"/>
      <c r="C323" s="237"/>
      <c r="D323" s="238" t="s">
        <v>132</v>
      </c>
      <c r="E323" s="239" t="s">
        <v>1</v>
      </c>
      <c r="F323" s="240" t="s">
        <v>545</v>
      </c>
      <c r="G323" s="237"/>
      <c r="H323" s="239" t="s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132</v>
      </c>
      <c r="AU323" s="246" t="s">
        <v>83</v>
      </c>
      <c r="AV323" s="13" t="s">
        <v>81</v>
      </c>
      <c r="AW323" s="13" t="s">
        <v>30</v>
      </c>
      <c r="AX323" s="13" t="s">
        <v>73</v>
      </c>
      <c r="AY323" s="246" t="s">
        <v>119</v>
      </c>
    </row>
    <row r="324" s="13" customFormat="1">
      <c r="A324" s="13"/>
      <c r="B324" s="236"/>
      <c r="C324" s="237"/>
      <c r="D324" s="238" t="s">
        <v>132</v>
      </c>
      <c r="E324" s="239" t="s">
        <v>1</v>
      </c>
      <c r="F324" s="240" t="s">
        <v>546</v>
      </c>
      <c r="G324" s="237"/>
      <c r="H324" s="239" t="s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132</v>
      </c>
      <c r="AU324" s="246" t="s">
        <v>83</v>
      </c>
      <c r="AV324" s="13" t="s">
        <v>81</v>
      </c>
      <c r="AW324" s="13" t="s">
        <v>30</v>
      </c>
      <c r="AX324" s="13" t="s">
        <v>73</v>
      </c>
      <c r="AY324" s="246" t="s">
        <v>119</v>
      </c>
    </row>
    <row r="325" s="14" customFormat="1">
      <c r="A325" s="14"/>
      <c r="B325" s="247"/>
      <c r="C325" s="248"/>
      <c r="D325" s="238" t="s">
        <v>132</v>
      </c>
      <c r="E325" s="249" t="s">
        <v>1</v>
      </c>
      <c r="F325" s="250" t="s">
        <v>364</v>
      </c>
      <c r="G325" s="248"/>
      <c r="H325" s="251">
        <v>42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132</v>
      </c>
      <c r="AU325" s="257" t="s">
        <v>83</v>
      </c>
      <c r="AV325" s="14" t="s">
        <v>83</v>
      </c>
      <c r="AW325" s="14" t="s">
        <v>30</v>
      </c>
      <c r="AX325" s="14" t="s">
        <v>81</v>
      </c>
      <c r="AY325" s="257" t="s">
        <v>119</v>
      </c>
    </row>
    <row r="326" s="2" customFormat="1" ht="16.5" customHeight="1">
      <c r="A326" s="38"/>
      <c r="B326" s="39"/>
      <c r="C326" s="272" t="s">
        <v>547</v>
      </c>
      <c r="D326" s="272" t="s">
        <v>346</v>
      </c>
      <c r="E326" s="273" t="s">
        <v>548</v>
      </c>
      <c r="F326" s="274" t="s">
        <v>549</v>
      </c>
      <c r="G326" s="275" t="s">
        <v>204</v>
      </c>
      <c r="H326" s="276">
        <v>120</v>
      </c>
      <c r="I326" s="277"/>
      <c r="J326" s="278">
        <f>ROUND(I326*H326,2)</f>
        <v>0</v>
      </c>
      <c r="K326" s="274" t="s">
        <v>127</v>
      </c>
      <c r="L326" s="279"/>
      <c r="M326" s="280" t="s">
        <v>1</v>
      </c>
      <c r="N326" s="281" t="s">
        <v>38</v>
      </c>
      <c r="O326" s="91"/>
      <c r="P326" s="227">
        <f>O326*H326</f>
        <v>0</v>
      </c>
      <c r="Q326" s="227">
        <v>0.00056999999999999998</v>
      </c>
      <c r="R326" s="227">
        <f>Q326*H326</f>
        <v>0.068400000000000002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122</v>
      </c>
      <c r="AT326" s="229" t="s">
        <v>346</v>
      </c>
      <c r="AU326" s="229" t="s">
        <v>83</v>
      </c>
      <c r="AY326" s="17" t="s">
        <v>119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81</v>
      </c>
      <c r="BK326" s="230">
        <f>ROUND(I326*H326,2)</f>
        <v>0</v>
      </c>
      <c r="BL326" s="17" t="s">
        <v>199</v>
      </c>
      <c r="BM326" s="229" t="s">
        <v>550</v>
      </c>
    </row>
    <row r="327" s="14" customFormat="1">
      <c r="A327" s="14"/>
      <c r="B327" s="247"/>
      <c r="C327" s="248"/>
      <c r="D327" s="238" t="s">
        <v>132</v>
      </c>
      <c r="E327" s="249" t="s">
        <v>1</v>
      </c>
      <c r="F327" s="250" t="s">
        <v>551</v>
      </c>
      <c r="G327" s="248"/>
      <c r="H327" s="251">
        <v>120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132</v>
      </c>
      <c r="AU327" s="257" t="s">
        <v>83</v>
      </c>
      <c r="AV327" s="14" t="s">
        <v>83</v>
      </c>
      <c r="AW327" s="14" t="s">
        <v>30</v>
      </c>
      <c r="AX327" s="14" t="s">
        <v>81</v>
      </c>
      <c r="AY327" s="257" t="s">
        <v>119</v>
      </c>
    </row>
    <row r="328" s="2" customFormat="1" ht="24.15" customHeight="1">
      <c r="A328" s="38"/>
      <c r="B328" s="39"/>
      <c r="C328" s="218" t="s">
        <v>552</v>
      </c>
      <c r="D328" s="218" t="s">
        <v>123</v>
      </c>
      <c r="E328" s="219" t="s">
        <v>553</v>
      </c>
      <c r="F328" s="220" t="s">
        <v>554</v>
      </c>
      <c r="G328" s="221" t="s">
        <v>244</v>
      </c>
      <c r="H328" s="222">
        <v>44</v>
      </c>
      <c r="I328" s="223"/>
      <c r="J328" s="224">
        <f>ROUND(I328*H328,2)</f>
        <v>0</v>
      </c>
      <c r="K328" s="220" t="s">
        <v>127</v>
      </c>
      <c r="L328" s="44"/>
      <c r="M328" s="225" t="s">
        <v>1</v>
      </c>
      <c r="N328" s="226" t="s">
        <v>38</v>
      </c>
      <c r="O328" s="91"/>
      <c r="P328" s="227">
        <f>O328*H328</f>
        <v>0</v>
      </c>
      <c r="Q328" s="227">
        <v>0.00050000000000000001</v>
      </c>
      <c r="R328" s="227">
        <f>Q328*H328</f>
        <v>0.021999999999999999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199</v>
      </c>
      <c r="AT328" s="229" t="s">
        <v>123</v>
      </c>
      <c r="AU328" s="229" t="s">
        <v>83</v>
      </c>
      <c r="AY328" s="17" t="s">
        <v>119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81</v>
      </c>
      <c r="BK328" s="230">
        <f>ROUND(I328*H328,2)</f>
        <v>0</v>
      </c>
      <c r="BL328" s="17" t="s">
        <v>199</v>
      </c>
      <c r="BM328" s="229" t="s">
        <v>555</v>
      </c>
    </row>
    <row r="329" s="2" customFormat="1">
      <c r="A329" s="38"/>
      <c r="B329" s="39"/>
      <c r="C329" s="40"/>
      <c r="D329" s="231" t="s">
        <v>130</v>
      </c>
      <c r="E329" s="40"/>
      <c r="F329" s="232" t="s">
        <v>556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130</v>
      </c>
      <c r="AU329" s="17" t="s">
        <v>83</v>
      </c>
    </row>
    <row r="330" s="2" customFormat="1" ht="24.15" customHeight="1">
      <c r="A330" s="38"/>
      <c r="B330" s="39"/>
      <c r="C330" s="218" t="s">
        <v>557</v>
      </c>
      <c r="D330" s="218" t="s">
        <v>123</v>
      </c>
      <c r="E330" s="219" t="s">
        <v>558</v>
      </c>
      <c r="F330" s="220" t="s">
        <v>559</v>
      </c>
      <c r="G330" s="221" t="s">
        <v>244</v>
      </c>
      <c r="H330" s="222">
        <v>44</v>
      </c>
      <c r="I330" s="223"/>
      <c r="J330" s="224">
        <f>ROUND(I330*H330,2)</f>
        <v>0</v>
      </c>
      <c r="K330" s="220" t="s">
        <v>127</v>
      </c>
      <c r="L330" s="44"/>
      <c r="M330" s="225" t="s">
        <v>1</v>
      </c>
      <c r="N330" s="226" t="s">
        <v>38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199</v>
      </c>
      <c r="AT330" s="229" t="s">
        <v>123</v>
      </c>
      <c r="AU330" s="229" t="s">
        <v>83</v>
      </c>
      <c r="AY330" s="17" t="s">
        <v>119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81</v>
      </c>
      <c r="BK330" s="230">
        <f>ROUND(I330*H330,2)</f>
        <v>0</v>
      </c>
      <c r="BL330" s="17" t="s">
        <v>199</v>
      </c>
      <c r="BM330" s="229" t="s">
        <v>560</v>
      </c>
    </row>
    <row r="331" s="2" customFormat="1">
      <c r="A331" s="38"/>
      <c r="B331" s="39"/>
      <c r="C331" s="40"/>
      <c r="D331" s="231" t="s">
        <v>130</v>
      </c>
      <c r="E331" s="40"/>
      <c r="F331" s="232" t="s">
        <v>561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130</v>
      </c>
      <c r="AU331" s="17" t="s">
        <v>83</v>
      </c>
    </row>
    <row r="332" s="2" customFormat="1" ht="24.15" customHeight="1">
      <c r="A332" s="38"/>
      <c r="B332" s="39"/>
      <c r="C332" s="218" t="s">
        <v>562</v>
      </c>
      <c r="D332" s="218" t="s">
        <v>123</v>
      </c>
      <c r="E332" s="219" t="s">
        <v>563</v>
      </c>
      <c r="F332" s="220" t="s">
        <v>564</v>
      </c>
      <c r="G332" s="221" t="s">
        <v>244</v>
      </c>
      <c r="H332" s="222">
        <v>40</v>
      </c>
      <c r="I332" s="223"/>
      <c r="J332" s="224">
        <f>ROUND(I332*H332,2)</f>
        <v>0</v>
      </c>
      <c r="K332" s="220" t="s">
        <v>127</v>
      </c>
      <c r="L332" s="44"/>
      <c r="M332" s="225" t="s">
        <v>1</v>
      </c>
      <c r="N332" s="226" t="s">
        <v>38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0.17199999999999999</v>
      </c>
      <c r="T332" s="228">
        <f>S332*H332</f>
        <v>6.879999999999999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199</v>
      </c>
      <c r="AT332" s="229" t="s">
        <v>123</v>
      </c>
      <c r="AU332" s="229" t="s">
        <v>83</v>
      </c>
      <c r="AY332" s="17" t="s">
        <v>119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81</v>
      </c>
      <c r="BK332" s="230">
        <f>ROUND(I332*H332,2)</f>
        <v>0</v>
      </c>
      <c r="BL332" s="17" t="s">
        <v>199</v>
      </c>
      <c r="BM332" s="229" t="s">
        <v>565</v>
      </c>
    </row>
    <row r="333" s="2" customFormat="1">
      <c r="A333" s="38"/>
      <c r="B333" s="39"/>
      <c r="C333" s="40"/>
      <c r="D333" s="231" t="s">
        <v>130</v>
      </c>
      <c r="E333" s="40"/>
      <c r="F333" s="232" t="s">
        <v>566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130</v>
      </c>
      <c r="AU333" s="17" t="s">
        <v>83</v>
      </c>
    </row>
    <row r="334" s="2" customFormat="1" ht="24.15" customHeight="1">
      <c r="A334" s="38"/>
      <c r="B334" s="39"/>
      <c r="C334" s="218" t="s">
        <v>567</v>
      </c>
      <c r="D334" s="218" t="s">
        <v>123</v>
      </c>
      <c r="E334" s="219" t="s">
        <v>568</v>
      </c>
      <c r="F334" s="220" t="s">
        <v>569</v>
      </c>
      <c r="G334" s="221" t="s">
        <v>244</v>
      </c>
      <c r="H334" s="222">
        <v>1</v>
      </c>
      <c r="I334" s="223"/>
      <c r="J334" s="224">
        <f>ROUND(I334*H334,2)</f>
        <v>0</v>
      </c>
      <c r="K334" s="220" t="s">
        <v>127</v>
      </c>
      <c r="L334" s="44"/>
      <c r="M334" s="225" t="s">
        <v>1</v>
      </c>
      <c r="N334" s="226" t="s">
        <v>38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0.25800000000000001</v>
      </c>
      <c r="T334" s="228">
        <f>S334*H334</f>
        <v>0.25800000000000001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199</v>
      </c>
      <c r="AT334" s="229" t="s">
        <v>123</v>
      </c>
      <c r="AU334" s="229" t="s">
        <v>83</v>
      </c>
      <c r="AY334" s="17" t="s">
        <v>119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81</v>
      </c>
      <c r="BK334" s="230">
        <f>ROUND(I334*H334,2)</f>
        <v>0</v>
      </c>
      <c r="BL334" s="17" t="s">
        <v>199</v>
      </c>
      <c r="BM334" s="229" t="s">
        <v>570</v>
      </c>
    </row>
    <row r="335" s="2" customFormat="1">
      <c r="A335" s="38"/>
      <c r="B335" s="39"/>
      <c r="C335" s="40"/>
      <c r="D335" s="231" t="s">
        <v>130</v>
      </c>
      <c r="E335" s="40"/>
      <c r="F335" s="232" t="s">
        <v>571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130</v>
      </c>
      <c r="AU335" s="17" t="s">
        <v>83</v>
      </c>
    </row>
    <row r="336" s="2" customFormat="1" ht="37.8" customHeight="1">
      <c r="A336" s="38"/>
      <c r="B336" s="39"/>
      <c r="C336" s="218" t="s">
        <v>572</v>
      </c>
      <c r="D336" s="218" t="s">
        <v>123</v>
      </c>
      <c r="E336" s="219" t="s">
        <v>573</v>
      </c>
      <c r="F336" s="220" t="s">
        <v>574</v>
      </c>
      <c r="G336" s="221" t="s">
        <v>198</v>
      </c>
      <c r="H336" s="222">
        <v>92</v>
      </c>
      <c r="I336" s="223"/>
      <c r="J336" s="224">
        <f>ROUND(I336*H336,2)</f>
        <v>0</v>
      </c>
      <c r="K336" s="220" t="s">
        <v>127</v>
      </c>
      <c r="L336" s="44"/>
      <c r="M336" s="225" t="s">
        <v>1</v>
      </c>
      <c r="N336" s="226" t="s">
        <v>38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199</v>
      </c>
      <c r="AT336" s="229" t="s">
        <v>123</v>
      </c>
      <c r="AU336" s="229" t="s">
        <v>83</v>
      </c>
      <c r="AY336" s="17" t="s">
        <v>119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81</v>
      </c>
      <c r="BK336" s="230">
        <f>ROUND(I336*H336,2)</f>
        <v>0</v>
      </c>
      <c r="BL336" s="17" t="s">
        <v>199</v>
      </c>
      <c r="BM336" s="229" t="s">
        <v>575</v>
      </c>
    </row>
    <row r="337" s="2" customFormat="1">
      <c r="A337" s="38"/>
      <c r="B337" s="39"/>
      <c r="C337" s="40"/>
      <c r="D337" s="231" t="s">
        <v>130</v>
      </c>
      <c r="E337" s="40"/>
      <c r="F337" s="232" t="s">
        <v>576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130</v>
      </c>
      <c r="AU337" s="17" t="s">
        <v>83</v>
      </c>
    </row>
    <row r="338" s="13" customFormat="1">
      <c r="A338" s="13"/>
      <c r="B338" s="236"/>
      <c r="C338" s="237"/>
      <c r="D338" s="238" t="s">
        <v>132</v>
      </c>
      <c r="E338" s="239" t="s">
        <v>1</v>
      </c>
      <c r="F338" s="240" t="s">
        <v>577</v>
      </c>
      <c r="G338" s="237"/>
      <c r="H338" s="239" t="s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132</v>
      </c>
      <c r="AU338" s="246" t="s">
        <v>83</v>
      </c>
      <c r="AV338" s="13" t="s">
        <v>81</v>
      </c>
      <c r="AW338" s="13" t="s">
        <v>30</v>
      </c>
      <c r="AX338" s="13" t="s">
        <v>73</v>
      </c>
      <c r="AY338" s="246" t="s">
        <v>119</v>
      </c>
    </row>
    <row r="339" s="14" customFormat="1">
      <c r="A339" s="14"/>
      <c r="B339" s="247"/>
      <c r="C339" s="248"/>
      <c r="D339" s="238" t="s">
        <v>132</v>
      </c>
      <c r="E339" s="249" t="s">
        <v>1</v>
      </c>
      <c r="F339" s="250" t="s">
        <v>578</v>
      </c>
      <c r="G339" s="248"/>
      <c r="H339" s="251">
        <v>92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132</v>
      </c>
      <c r="AU339" s="257" t="s">
        <v>83</v>
      </c>
      <c r="AV339" s="14" t="s">
        <v>83</v>
      </c>
      <c r="AW339" s="14" t="s">
        <v>30</v>
      </c>
      <c r="AX339" s="14" t="s">
        <v>81</v>
      </c>
      <c r="AY339" s="257" t="s">
        <v>119</v>
      </c>
    </row>
    <row r="340" s="2" customFormat="1" ht="37.8" customHeight="1">
      <c r="A340" s="38"/>
      <c r="B340" s="39"/>
      <c r="C340" s="218" t="s">
        <v>579</v>
      </c>
      <c r="D340" s="218" t="s">
        <v>123</v>
      </c>
      <c r="E340" s="219" t="s">
        <v>580</v>
      </c>
      <c r="F340" s="220" t="s">
        <v>581</v>
      </c>
      <c r="G340" s="221" t="s">
        <v>198</v>
      </c>
      <c r="H340" s="222">
        <v>2760</v>
      </c>
      <c r="I340" s="223"/>
      <c r="J340" s="224">
        <f>ROUND(I340*H340,2)</f>
        <v>0</v>
      </c>
      <c r="K340" s="220" t="s">
        <v>127</v>
      </c>
      <c r="L340" s="44"/>
      <c r="M340" s="225" t="s">
        <v>1</v>
      </c>
      <c r="N340" s="226" t="s">
        <v>38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199</v>
      </c>
      <c r="AT340" s="229" t="s">
        <v>123</v>
      </c>
      <c r="AU340" s="229" t="s">
        <v>83</v>
      </c>
      <c r="AY340" s="17" t="s">
        <v>119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81</v>
      </c>
      <c r="BK340" s="230">
        <f>ROUND(I340*H340,2)</f>
        <v>0</v>
      </c>
      <c r="BL340" s="17" t="s">
        <v>199</v>
      </c>
      <c r="BM340" s="229" t="s">
        <v>582</v>
      </c>
    </row>
    <row r="341" s="2" customFormat="1">
      <c r="A341" s="38"/>
      <c r="B341" s="39"/>
      <c r="C341" s="40"/>
      <c r="D341" s="231" t="s">
        <v>130</v>
      </c>
      <c r="E341" s="40"/>
      <c r="F341" s="232" t="s">
        <v>583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130</v>
      </c>
      <c r="AU341" s="17" t="s">
        <v>83</v>
      </c>
    </row>
    <row r="342" s="13" customFormat="1">
      <c r="A342" s="13"/>
      <c r="B342" s="236"/>
      <c r="C342" s="237"/>
      <c r="D342" s="238" t="s">
        <v>132</v>
      </c>
      <c r="E342" s="239" t="s">
        <v>1</v>
      </c>
      <c r="F342" s="240" t="s">
        <v>584</v>
      </c>
      <c r="G342" s="237"/>
      <c r="H342" s="239" t="s">
        <v>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132</v>
      </c>
      <c r="AU342" s="246" t="s">
        <v>83</v>
      </c>
      <c r="AV342" s="13" t="s">
        <v>81</v>
      </c>
      <c r="AW342" s="13" t="s">
        <v>30</v>
      </c>
      <c r="AX342" s="13" t="s">
        <v>73</v>
      </c>
      <c r="AY342" s="246" t="s">
        <v>119</v>
      </c>
    </row>
    <row r="343" s="14" customFormat="1">
      <c r="A343" s="14"/>
      <c r="B343" s="247"/>
      <c r="C343" s="248"/>
      <c r="D343" s="238" t="s">
        <v>132</v>
      </c>
      <c r="E343" s="249" t="s">
        <v>1</v>
      </c>
      <c r="F343" s="250" t="s">
        <v>585</v>
      </c>
      <c r="G343" s="248"/>
      <c r="H343" s="251">
        <v>2760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132</v>
      </c>
      <c r="AU343" s="257" t="s">
        <v>83</v>
      </c>
      <c r="AV343" s="14" t="s">
        <v>83</v>
      </c>
      <c r="AW343" s="14" t="s">
        <v>30</v>
      </c>
      <c r="AX343" s="14" t="s">
        <v>81</v>
      </c>
      <c r="AY343" s="257" t="s">
        <v>119</v>
      </c>
    </row>
    <row r="344" s="2" customFormat="1" ht="37.8" customHeight="1">
      <c r="A344" s="38"/>
      <c r="B344" s="39"/>
      <c r="C344" s="218" t="s">
        <v>586</v>
      </c>
      <c r="D344" s="218" t="s">
        <v>123</v>
      </c>
      <c r="E344" s="219" t="s">
        <v>587</v>
      </c>
      <c r="F344" s="220" t="s">
        <v>588</v>
      </c>
      <c r="G344" s="221" t="s">
        <v>198</v>
      </c>
      <c r="H344" s="222">
        <v>92</v>
      </c>
      <c r="I344" s="223"/>
      <c r="J344" s="224">
        <f>ROUND(I344*H344,2)</f>
        <v>0</v>
      </c>
      <c r="K344" s="220" t="s">
        <v>127</v>
      </c>
      <c r="L344" s="44"/>
      <c r="M344" s="225" t="s">
        <v>1</v>
      </c>
      <c r="N344" s="226" t="s">
        <v>38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199</v>
      </c>
      <c r="AT344" s="229" t="s">
        <v>123</v>
      </c>
      <c r="AU344" s="229" t="s">
        <v>83</v>
      </c>
      <c r="AY344" s="17" t="s">
        <v>119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81</v>
      </c>
      <c r="BK344" s="230">
        <f>ROUND(I344*H344,2)</f>
        <v>0</v>
      </c>
      <c r="BL344" s="17" t="s">
        <v>199</v>
      </c>
      <c r="BM344" s="229" t="s">
        <v>589</v>
      </c>
    </row>
    <row r="345" s="2" customFormat="1">
      <c r="A345" s="38"/>
      <c r="B345" s="39"/>
      <c r="C345" s="40"/>
      <c r="D345" s="231" t="s">
        <v>130</v>
      </c>
      <c r="E345" s="40"/>
      <c r="F345" s="232" t="s">
        <v>590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130</v>
      </c>
      <c r="AU345" s="17" t="s">
        <v>83</v>
      </c>
    </row>
    <row r="346" s="2" customFormat="1" ht="24.15" customHeight="1">
      <c r="A346" s="38"/>
      <c r="B346" s="39"/>
      <c r="C346" s="218" t="s">
        <v>591</v>
      </c>
      <c r="D346" s="218" t="s">
        <v>123</v>
      </c>
      <c r="E346" s="219" t="s">
        <v>592</v>
      </c>
      <c r="F346" s="220" t="s">
        <v>593</v>
      </c>
      <c r="G346" s="221" t="s">
        <v>249</v>
      </c>
      <c r="H346" s="222">
        <v>9.8249999999999993</v>
      </c>
      <c r="I346" s="223"/>
      <c r="J346" s="224">
        <f>ROUND(I346*H346,2)</f>
        <v>0</v>
      </c>
      <c r="K346" s="220" t="s">
        <v>127</v>
      </c>
      <c r="L346" s="44"/>
      <c r="M346" s="225" t="s">
        <v>1</v>
      </c>
      <c r="N346" s="226" t="s">
        <v>38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2.5</v>
      </c>
      <c r="T346" s="228">
        <f>S346*H346</f>
        <v>24.5625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199</v>
      </c>
      <c r="AT346" s="229" t="s">
        <v>123</v>
      </c>
      <c r="AU346" s="229" t="s">
        <v>83</v>
      </c>
      <c r="AY346" s="17" t="s">
        <v>119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81</v>
      </c>
      <c r="BK346" s="230">
        <f>ROUND(I346*H346,2)</f>
        <v>0</v>
      </c>
      <c r="BL346" s="17" t="s">
        <v>199</v>
      </c>
      <c r="BM346" s="229" t="s">
        <v>594</v>
      </c>
    </row>
    <row r="347" s="2" customFormat="1">
      <c r="A347" s="38"/>
      <c r="B347" s="39"/>
      <c r="C347" s="40"/>
      <c r="D347" s="231" t="s">
        <v>130</v>
      </c>
      <c r="E347" s="40"/>
      <c r="F347" s="232" t="s">
        <v>595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130</v>
      </c>
      <c r="AU347" s="17" t="s">
        <v>83</v>
      </c>
    </row>
    <row r="348" s="13" customFormat="1">
      <c r="A348" s="13"/>
      <c r="B348" s="236"/>
      <c r="C348" s="237"/>
      <c r="D348" s="238" t="s">
        <v>132</v>
      </c>
      <c r="E348" s="239" t="s">
        <v>1</v>
      </c>
      <c r="F348" s="240" t="s">
        <v>596</v>
      </c>
      <c r="G348" s="237"/>
      <c r="H348" s="239" t="s">
        <v>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132</v>
      </c>
      <c r="AU348" s="246" t="s">
        <v>83</v>
      </c>
      <c r="AV348" s="13" t="s">
        <v>81</v>
      </c>
      <c r="AW348" s="13" t="s">
        <v>30</v>
      </c>
      <c r="AX348" s="13" t="s">
        <v>73</v>
      </c>
      <c r="AY348" s="246" t="s">
        <v>119</v>
      </c>
    </row>
    <row r="349" s="14" customFormat="1">
      <c r="A349" s="14"/>
      <c r="B349" s="247"/>
      <c r="C349" s="248"/>
      <c r="D349" s="238" t="s">
        <v>132</v>
      </c>
      <c r="E349" s="249" t="s">
        <v>1</v>
      </c>
      <c r="F349" s="250" t="s">
        <v>597</v>
      </c>
      <c r="G349" s="248"/>
      <c r="H349" s="251">
        <v>9.8249999999999993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132</v>
      </c>
      <c r="AU349" s="257" t="s">
        <v>83</v>
      </c>
      <c r="AV349" s="14" t="s">
        <v>83</v>
      </c>
      <c r="AW349" s="14" t="s">
        <v>30</v>
      </c>
      <c r="AX349" s="14" t="s">
        <v>81</v>
      </c>
      <c r="AY349" s="257" t="s">
        <v>119</v>
      </c>
    </row>
    <row r="350" s="2" customFormat="1" ht="24.15" customHeight="1">
      <c r="A350" s="38"/>
      <c r="B350" s="39"/>
      <c r="C350" s="218" t="s">
        <v>598</v>
      </c>
      <c r="D350" s="218" t="s">
        <v>123</v>
      </c>
      <c r="E350" s="219" t="s">
        <v>599</v>
      </c>
      <c r="F350" s="220" t="s">
        <v>600</v>
      </c>
      <c r="G350" s="221" t="s">
        <v>244</v>
      </c>
      <c r="H350" s="222">
        <v>42</v>
      </c>
      <c r="I350" s="223"/>
      <c r="J350" s="224">
        <f>ROUND(I350*H350,2)</f>
        <v>0</v>
      </c>
      <c r="K350" s="220" t="s">
        <v>127</v>
      </c>
      <c r="L350" s="44"/>
      <c r="M350" s="225" t="s">
        <v>1</v>
      </c>
      <c r="N350" s="226" t="s">
        <v>38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0.025000000000000001</v>
      </c>
      <c r="T350" s="228">
        <f>S350*H350</f>
        <v>1.05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199</v>
      </c>
      <c r="AT350" s="229" t="s">
        <v>123</v>
      </c>
      <c r="AU350" s="229" t="s">
        <v>83</v>
      </c>
      <c r="AY350" s="17" t="s">
        <v>119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81</v>
      </c>
      <c r="BK350" s="230">
        <f>ROUND(I350*H350,2)</f>
        <v>0</v>
      </c>
      <c r="BL350" s="17" t="s">
        <v>199</v>
      </c>
      <c r="BM350" s="229" t="s">
        <v>601</v>
      </c>
    </row>
    <row r="351" s="2" customFormat="1">
      <c r="A351" s="38"/>
      <c r="B351" s="39"/>
      <c r="C351" s="40"/>
      <c r="D351" s="231" t="s">
        <v>130</v>
      </c>
      <c r="E351" s="40"/>
      <c r="F351" s="232" t="s">
        <v>602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130</v>
      </c>
      <c r="AU351" s="17" t="s">
        <v>83</v>
      </c>
    </row>
    <row r="352" s="2" customFormat="1" ht="24.15" customHeight="1">
      <c r="A352" s="38"/>
      <c r="B352" s="39"/>
      <c r="C352" s="218" t="s">
        <v>603</v>
      </c>
      <c r="D352" s="218" t="s">
        <v>123</v>
      </c>
      <c r="E352" s="219" t="s">
        <v>604</v>
      </c>
      <c r="F352" s="220" t="s">
        <v>605</v>
      </c>
      <c r="G352" s="221" t="s">
        <v>244</v>
      </c>
      <c r="H352" s="222">
        <v>0.40000000000000002</v>
      </c>
      <c r="I352" s="223"/>
      <c r="J352" s="224">
        <f>ROUND(I352*H352,2)</f>
        <v>0</v>
      </c>
      <c r="K352" s="220" t="s">
        <v>127</v>
      </c>
      <c r="L352" s="44"/>
      <c r="M352" s="225" t="s">
        <v>1</v>
      </c>
      <c r="N352" s="226" t="s">
        <v>38</v>
      </c>
      <c r="O352" s="91"/>
      <c r="P352" s="227">
        <f>O352*H352</f>
        <v>0</v>
      </c>
      <c r="Q352" s="227">
        <v>0.00147</v>
      </c>
      <c r="R352" s="227">
        <f>Q352*H352</f>
        <v>0.00058799999999999998</v>
      </c>
      <c r="S352" s="227">
        <v>0.039</v>
      </c>
      <c r="T352" s="228">
        <f>S352*H352</f>
        <v>0.015600000000000001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199</v>
      </c>
      <c r="AT352" s="229" t="s">
        <v>123</v>
      </c>
      <c r="AU352" s="229" t="s">
        <v>83</v>
      </c>
      <c r="AY352" s="17" t="s">
        <v>119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81</v>
      </c>
      <c r="BK352" s="230">
        <f>ROUND(I352*H352,2)</f>
        <v>0</v>
      </c>
      <c r="BL352" s="17" t="s">
        <v>199</v>
      </c>
      <c r="BM352" s="229" t="s">
        <v>606</v>
      </c>
    </row>
    <row r="353" s="2" customFormat="1">
      <c r="A353" s="38"/>
      <c r="B353" s="39"/>
      <c r="C353" s="40"/>
      <c r="D353" s="231" t="s">
        <v>130</v>
      </c>
      <c r="E353" s="40"/>
      <c r="F353" s="232" t="s">
        <v>607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130</v>
      </c>
      <c r="AU353" s="17" t="s">
        <v>83</v>
      </c>
    </row>
    <row r="354" s="13" customFormat="1">
      <c r="A354" s="13"/>
      <c r="B354" s="236"/>
      <c r="C354" s="237"/>
      <c r="D354" s="238" t="s">
        <v>132</v>
      </c>
      <c r="E354" s="239" t="s">
        <v>1</v>
      </c>
      <c r="F354" s="240" t="s">
        <v>608</v>
      </c>
      <c r="G354" s="237"/>
      <c r="H354" s="239" t="s">
        <v>1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132</v>
      </c>
      <c r="AU354" s="246" t="s">
        <v>83</v>
      </c>
      <c r="AV354" s="13" t="s">
        <v>81</v>
      </c>
      <c r="AW354" s="13" t="s">
        <v>30</v>
      </c>
      <c r="AX354" s="13" t="s">
        <v>73</v>
      </c>
      <c r="AY354" s="246" t="s">
        <v>119</v>
      </c>
    </row>
    <row r="355" s="14" customFormat="1">
      <c r="A355" s="14"/>
      <c r="B355" s="247"/>
      <c r="C355" s="248"/>
      <c r="D355" s="238" t="s">
        <v>132</v>
      </c>
      <c r="E355" s="249" t="s">
        <v>1</v>
      </c>
      <c r="F355" s="250" t="s">
        <v>609</v>
      </c>
      <c r="G355" s="248"/>
      <c r="H355" s="251">
        <v>0.40000000000000002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132</v>
      </c>
      <c r="AU355" s="257" t="s">
        <v>83</v>
      </c>
      <c r="AV355" s="14" t="s">
        <v>83</v>
      </c>
      <c r="AW355" s="14" t="s">
        <v>30</v>
      </c>
      <c r="AX355" s="14" t="s">
        <v>81</v>
      </c>
      <c r="AY355" s="257" t="s">
        <v>119</v>
      </c>
    </row>
    <row r="356" s="2" customFormat="1" ht="24.15" customHeight="1">
      <c r="A356" s="38"/>
      <c r="B356" s="39"/>
      <c r="C356" s="218" t="s">
        <v>610</v>
      </c>
      <c r="D356" s="218" t="s">
        <v>123</v>
      </c>
      <c r="E356" s="219" t="s">
        <v>611</v>
      </c>
      <c r="F356" s="220" t="s">
        <v>612</v>
      </c>
      <c r="G356" s="221" t="s">
        <v>244</v>
      </c>
      <c r="H356" s="222">
        <v>1.8</v>
      </c>
      <c r="I356" s="223"/>
      <c r="J356" s="224">
        <f>ROUND(I356*H356,2)</f>
        <v>0</v>
      </c>
      <c r="K356" s="220" t="s">
        <v>127</v>
      </c>
      <c r="L356" s="44"/>
      <c r="M356" s="225" t="s">
        <v>1</v>
      </c>
      <c r="N356" s="226" t="s">
        <v>38</v>
      </c>
      <c r="O356" s="91"/>
      <c r="P356" s="227">
        <f>O356*H356</f>
        <v>0</v>
      </c>
      <c r="Q356" s="227">
        <v>0.00316</v>
      </c>
      <c r="R356" s="227">
        <f>Q356*H356</f>
        <v>0.0056880000000000003</v>
      </c>
      <c r="S356" s="227">
        <v>0.069000000000000006</v>
      </c>
      <c r="T356" s="228">
        <f>S356*H356</f>
        <v>0.12420000000000002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199</v>
      </c>
      <c r="AT356" s="229" t="s">
        <v>123</v>
      </c>
      <c r="AU356" s="229" t="s">
        <v>83</v>
      </c>
      <c r="AY356" s="17" t="s">
        <v>119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81</v>
      </c>
      <c r="BK356" s="230">
        <f>ROUND(I356*H356,2)</f>
        <v>0</v>
      </c>
      <c r="BL356" s="17" t="s">
        <v>199</v>
      </c>
      <c r="BM356" s="229" t="s">
        <v>613</v>
      </c>
    </row>
    <row r="357" s="2" customFormat="1">
      <c r="A357" s="38"/>
      <c r="B357" s="39"/>
      <c r="C357" s="40"/>
      <c r="D357" s="231" t="s">
        <v>130</v>
      </c>
      <c r="E357" s="40"/>
      <c r="F357" s="232" t="s">
        <v>614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130</v>
      </c>
      <c r="AU357" s="17" t="s">
        <v>83</v>
      </c>
    </row>
    <row r="358" s="13" customFormat="1">
      <c r="A358" s="13"/>
      <c r="B358" s="236"/>
      <c r="C358" s="237"/>
      <c r="D358" s="238" t="s">
        <v>132</v>
      </c>
      <c r="E358" s="239" t="s">
        <v>1</v>
      </c>
      <c r="F358" s="240" t="s">
        <v>615</v>
      </c>
      <c r="G358" s="237"/>
      <c r="H358" s="239" t="s">
        <v>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132</v>
      </c>
      <c r="AU358" s="246" t="s">
        <v>83</v>
      </c>
      <c r="AV358" s="13" t="s">
        <v>81</v>
      </c>
      <c r="AW358" s="13" t="s">
        <v>30</v>
      </c>
      <c r="AX358" s="13" t="s">
        <v>73</v>
      </c>
      <c r="AY358" s="246" t="s">
        <v>119</v>
      </c>
    </row>
    <row r="359" s="13" customFormat="1">
      <c r="A359" s="13"/>
      <c r="B359" s="236"/>
      <c r="C359" s="237"/>
      <c r="D359" s="238" t="s">
        <v>132</v>
      </c>
      <c r="E359" s="239" t="s">
        <v>1</v>
      </c>
      <c r="F359" s="240" t="s">
        <v>616</v>
      </c>
      <c r="G359" s="237"/>
      <c r="H359" s="239" t="s">
        <v>1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132</v>
      </c>
      <c r="AU359" s="246" t="s">
        <v>83</v>
      </c>
      <c r="AV359" s="13" t="s">
        <v>81</v>
      </c>
      <c r="AW359" s="13" t="s">
        <v>30</v>
      </c>
      <c r="AX359" s="13" t="s">
        <v>73</v>
      </c>
      <c r="AY359" s="246" t="s">
        <v>119</v>
      </c>
    </row>
    <row r="360" s="14" customFormat="1">
      <c r="A360" s="14"/>
      <c r="B360" s="247"/>
      <c r="C360" s="248"/>
      <c r="D360" s="238" t="s">
        <v>132</v>
      </c>
      <c r="E360" s="249" t="s">
        <v>1</v>
      </c>
      <c r="F360" s="250" t="s">
        <v>617</v>
      </c>
      <c r="G360" s="248"/>
      <c r="H360" s="251">
        <v>1.8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132</v>
      </c>
      <c r="AU360" s="257" t="s">
        <v>83</v>
      </c>
      <c r="AV360" s="14" t="s">
        <v>83</v>
      </c>
      <c r="AW360" s="14" t="s">
        <v>30</v>
      </c>
      <c r="AX360" s="14" t="s">
        <v>81</v>
      </c>
      <c r="AY360" s="257" t="s">
        <v>119</v>
      </c>
    </row>
    <row r="361" s="2" customFormat="1" ht="24.15" customHeight="1">
      <c r="A361" s="38"/>
      <c r="B361" s="39"/>
      <c r="C361" s="218" t="s">
        <v>618</v>
      </c>
      <c r="D361" s="218" t="s">
        <v>123</v>
      </c>
      <c r="E361" s="219" t="s">
        <v>619</v>
      </c>
      <c r="F361" s="220" t="s">
        <v>620</v>
      </c>
      <c r="G361" s="221" t="s">
        <v>244</v>
      </c>
      <c r="H361" s="222">
        <v>36</v>
      </c>
      <c r="I361" s="223"/>
      <c r="J361" s="224">
        <f>ROUND(I361*H361,2)</f>
        <v>0</v>
      </c>
      <c r="K361" s="220" t="s">
        <v>127</v>
      </c>
      <c r="L361" s="44"/>
      <c r="M361" s="225" t="s">
        <v>1</v>
      </c>
      <c r="N361" s="226" t="s">
        <v>38</v>
      </c>
      <c r="O361" s="91"/>
      <c r="P361" s="227">
        <f>O361*H361</f>
        <v>0</v>
      </c>
      <c r="Q361" s="227">
        <v>6.0000000000000002E-05</v>
      </c>
      <c r="R361" s="227">
        <f>Q361*H361</f>
        <v>0.00216</v>
      </c>
      <c r="S361" s="227">
        <v>0.002</v>
      </c>
      <c r="T361" s="228">
        <f>S361*H361</f>
        <v>0.072000000000000008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199</v>
      </c>
      <c r="AT361" s="229" t="s">
        <v>123</v>
      </c>
      <c r="AU361" s="229" t="s">
        <v>83</v>
      </c>
      <c r="AY361" s="17" t="s">
        <v>119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81</v>
      </c>
      <c r="BK361" s="230">
        <f>ROUND(I361*H361,2)</f>
        <v>0</v>
      </c>
      <c r="BL361" s="17" t="s">
        <v>199</v>
      </c>
      <c r="BM361" s="229" t="s">
        <v>621</v>
      </c>
    </row>
    <row r="362" s="2" customFormat="1">
      <c r="A362" s="38"/>
      <c r="B362" s="39"/>
      <c r="C362" s="40"/>
      <c r="D362" s="231" t="s">
        <v>130</v>
      </c>
      <c r="E362" s="40"/>
      <c r="F362" s="232" t="s">
        <v>622</v>
      </c>
      <c r="G362" s="40"/>
      <c r="H362" s="40"/>
      <c r="I362" s="233"/>
      <c r="J362" s="40"/>
      <c r="K362" s="40"/>
      <c r="L362" s="44"/>
      <c r="M362" s="234"/>
      <c r="N362" s="23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130</v>
      </c>
      <c r="AU362" s="17" t="s">
        <v>83</v>
      </c>
    </row>
    <row r="363" s="14" customFormat="1">
      <c r="A363" s="14"/>
      <c r="B363" s="247"/>
      <c r="C363" s="248"/>
      <c r="D363" s="238" t="s">
        <v>132</v>
      </c>
      <c r="E363" s="249" t="s">
        <v>1</v>
      </c>
      <c r="F363" s="250" t="s">
        <v>623</v>
      </c>
      <c r="G363" s="248"/>
      <c r="H363" s="251">
        <v>36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132</v>
      </c>
      <c r="AU363" s="257" t="s">
        <v>83</v>
      </c>
      <c r="AV363" s="14" t="s">
        <v>83</v>
      </c>
      <c r="AW363" s="14" t="s">
        <v>30</v>
      </c>
      <c r="AX363" s="14" t="s">
        <v>81</v>
      </c>
      <c r="AY363" s="257" t="s">
        <v>119</v>
      </c>
    </row>
    <row r="364" s="2" customFormat="1" ht="37.8" customHeight="1">
      <c r="A364" s="38"/>
      <c r="B364" s="39"/>
      <c r="C364" s="218" t="s">
        <v>624</v>
      </c>
      <c r="D364" s="218" t="s">
        <v>123</v>
      </c>
      <c r="E364" s="219" t="s">
        <v>625</v>
      </c>
      <c r="F364" s="220" t="s">
        <v>626</v>
      </c>
      <c r="G364" s="221" t="s">
        <v>204</v>
      </c>
      <c r="H364" s="222">
        <v>4</v>
      </c>
      <c r="I364" s="223"/>
      <c r="J364" s="224">
        <f>ROUND(I364*H364,2)</f>
        <v>0</v>
      </c>
      <c r="K364" s="220" t="s">
        <v>127</v>
      </c>
      <c r="L364" s="44"/>
      <c r="M364" s="225" t="s">
        <v>1</v>
      </c>
      <c r="N364" s="226" t="s">
        <v>38</v>
      </c>
      <c r="O364" s="91"/>
      <c r="P364" s="227">
        <f>O364*H364</f>
        <v>0</v>
      </c>
      <c r="Q364" s="227">
        <v>3.0000000000000001E-05</v>
      </c>
      <c r="R364" s="227">
        <f>Q364*H364</f>
        <v>0.00012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199</v>
      </c>
      <c r="AT364" s="229" t="s">
        <v>123</v>
      </c>
      <c r="AU364" s="229" t="s">
        <v>83</v>
      </c>
      <c r="AY364" s="17" t="s">
        <v>119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81</v>
      </c>
      <c r="BK364" s="230">
        <f>ROUND(I364*H364,2)</f>
        <v>0</v>
      </c>
      <c r="BL364" s="17" t="s">
        <v>199</v>
      </c>
      <c r="BM364" s="229" t="s">
        <v>627</v>
      </c>
    </row>
    <row r="365" s="2" customFormat="1">
      <c r="A365" s="38"/>
      <c r="B365" s="39"/>
      <c r="C365" s="40"/>
      <c r="D365" s="231" t="s">
        <v>130</v>
      </c>
      <c r="E365" s="40"/>
      <c r="F365" s="232" t="s">
        <v>628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130</v>
      </c>
      <c r="AU365" s="17" t="s">
        <v>83</v>
      </c>
    </row>
    <row r="366" s="13" customFormat="1">
      <c r="A366" s="13"/>
      <c r="B366" s="236"/>
      <c r="C366" s="237"/>
      <c r="D366" s="238" t="s">
        <v>132</v>
      </c>
      <c r="E366" s="239" t="s">
        <v>1</v>
      </c>
      <c r="F366" s="240" t="s">
        <v>629</v>
      </c>
      <c r="G366" s="237"/>
      <c r="H366" s="239" t="s">
        <v>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132</v>
      </c>
      <c r="AU366" s="246" t="s">
        <v>83</v>
      </c>
      <c r="AV366" s="13" t="s">
        <v>81</v>
      </c>
      <c r="AW366" s="13" t="s">
        <v>30</v>
      </c>
      <c r="AX366" s="13" t="s">
        <v>73</v>
      </c>
      <c r="AY366" s="246" t="s">
        <v>119</v>
      </c>
    </row>
    <row r="367" s="14" customFormat="1">
      <c r="A367" s="14"/>
      <c r="B367" s="247"/>
      <c r="C367" s="248"/>
      <c r="D367" s="238" t="s">
        <v>132</v>
      </c>
      <c r="E367" s="249" t="s">
        <v>1</v>
      </c>
      <c r="F367" s="250" t="s">
        <v>199</v>
      </c>
      <c r="G367" s="248"/>
      <c r="H367" s="251">
        <v>4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132</v>
      </c>
      <c r="AU367" s="257" t="s">
        <v>83</v>
      </c>
      <c r="AV367" s="14" t="s">
        <v>83</v>
      </c>
      <c r="AW367" s="14" t="s">
        <v>30</v>
      </c>
      <c r="AX367" s="14" t="s">
        <v>81</v>
      </c>
      <c r="AY367" s="257" t="s">
        <v>119</v>
      </c>
    </row>
    <row r="368" s="2" customFormat="1" ht="24.15" customHeight="1">
      <c r="A368" s="38"/>
      <c r="B368" s="39"/>
      <c r="C368" s="218" t="s">
        <v>630</v>
      </c>
      <c r="D368" s="218" t="s">
        <v>123</v>
      </c>
      <c r="E368" s="219" t="s">
        <v>631</v>
      </c>
      <c r="F368" s="220" t="s">
        <v>632</v>
      </c>
      <c r="G368" s="221" t="s">
        <v>198</v>
      </c>
      <c r="H368" s="222">
        <v>33</v>
      </c>
      <c r="I368" s="223"/>
      <c r="J368" s="224">
        <f>ROUND(I368*H368,2)</f>
        <v>0</v>
      </c>
      <c r="K368" s="220" t="s">
        <v>127</v>
      </c>
      <c r="L368" s="44"/>
      <c r="M368" s="225" t="s">
        <v>1</v>
      </c>
      <c r="N368" s="226" t="s">
        <v>38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199</v>
      </c>
      <c r="AT368" s="229" t="s">
        <v>123</v>
      </c>
      <c r="AU368" s="229" t="s">
        <v>83</v>
      </c>
      <c r="AY368" s="17" t="s">
        <v>119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81</v>
      </c>
      <c r="BK368" s="230">
        <f>ROUND(I368*H368,2)</f>
        <v>0</v>
      </c>
      <c r="BL368" s="17" t="s">
        <v>199</v>
      </c>
      <c r="BM368" s="229" t="s">
        <v>633</v>
      </c>
    </row>
    <row r="369" s="2" customFormat="1">
      <c r="A369" s="38"/>
      <c r="B369" s="39"/>
      <c r="C369" s="40"/>
      <c r="D369" s="231" t="s">
        <v>130</v>
      </c>
      <c r="E369" s="40"/>
      <c r="F369" s="232" t="s">
        <v>634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130</v>
      </c>
      <c r="AU369" s="17" t="s">
        <v>83</v>
      </c>
    </row>
    <row r="370" s="13" customFormat="1">
      <c r="A370" s="13"/>
      <c r="B370" s="236"/>
      <c r="C370" s="237"/>
      <c r="D370" s="238" t="s">
        <v>132</v>
      </c>
      <c r="E370" s="239" t="s">
        <v>1</v>
      </c>
      <c r="F370" s="240" t="s">
        <v>635</v>
      </c>
      <c r="G370" s="237"/>
      <c r="H370" s="239" t="s">
        <v>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132</v>
      </c>
      <c r="AU370" s="246" t="s">
        <v>83</v>
      </c>
      <c r="AV370" s="13" t="s">
        <v>81</v>
      </c>
      <c r="AW370" s="13" t="s">
        <v>30</v>
      </c>
      <c r="AX370" s="13" t="s">
        <v>73</v>
      </c>
      <c r="AY370" s="246" t="s">
        <v>119</v>
      </c>
    </row>
    <row r="371" s="14" customFormat="1">
      <c r="A371" s="14"/>
      <c r="B371" s="247"/>
      <c r="C371" s="248"/>
      <c r="D371" s="238" t="s">
        <v>132</v>
      </c>
      <c r="E371" s="249" t="s">
        <v>1</v>
      </c>
      <c r="F371" s="250" t="s">
        <v>473</v>
      </c>
      <c r="G371" s="248"/>
      <c r="H371" s="251">
        <v>33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132</v>
      </c>
      <c r="AU371" s="257" t="s">
        <v>83</v>
      </c>
      <c r="AV371" s="14" t="s">
        <v>83</v>
      </c>
      <c r="AW371" s="14" t="s">
        <v>30</v>
      </c>
      <c r="AX371" s="14" t="s">
        <v>81</v>
      </c>
      <c r="AY371" s="257" t="s">
        <v>119</v>
      </c>
    </row>
    <row r="372" s="2" customFormat="1" ht="24.15" customHeight="1">
      <c r="A372" s="38"/>
      <c r="B372" s="39"/>
      <c r="C372" s="218" t="s">
        <v>636</v>
      </c>
      <c r="D372" s="218" t="s">
        <v>123</v>
      </c>
      <c r="E372" s="219" t="s">
        <v>637</v>
      </c>
      <c r="F372" s="220" t="s">
        <v>638</v>
      </c>
      <c r="G372" s="221" t="s">
        <v>198</v>
      </c>
      <c r="H372" s="222">
        <v>33</v>
      </c>
      <c r="I372" s="223"/>
      <c r="J372" s="224">
        <f>ROUND(I372*H372,2)</f>
        <v>0</v>
      </c>
      <c r="K372" s="220" t="s">
        <v>127</v>
      </c>
      <c r="L372" s="44"/>
      <c r="M372" s="225" t="s">
        <v>1</v>
      </c>
      <c r="N372" s="226" t="s">
        <v>38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0.077899999999999997</v>
      </c>
      <c r="T372" s="228">
        <f>S372*H372</f>
        <v>2.5707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199</v>
      </c>
      <c r="AT372" s="229" t="s">
        <v>123</v>
      </c>
      <c r="AU372" s="229" t="s">
        <v>83</v>
      </c>
      <c r="AY372" s="17" t="s">
        <v>119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81</v>
      </c>
      <c r="BK372" s="230">
        <f>ROUND(I372*H372,2)</f>
        <v>0</v>
      </c>
      <c r="BL372" s="17" t="s">
        <v>199</v>
      </c>
      <c r="BM372" s="229" t="s">
        <v>639</v>
      </c>
    </row>
    <row r="373" s="2" customFormat="1">
      <c r="A373" s="38"/>
      <c r="B373" s="39"/>
      <c r="C373" s="40"/>
      <c r="D373" s="231" t="s">
        <v>130</v>
      </c>
      <c r="E373" s="40"/>
      <c r="F373" s="232" t="s">
        <v>640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130</v>
      </c>
      <c r="AU373" s="17" t="s">
        <v>83</v>
      </c>
    </row>
    <row r="374" s="13" customFormat="1">
      <c r="A374" s="13"/>
      <c r="B374" s="236"/>
      <c r="C374" s="237"/>
      <c r="D374" s="238" t="s">
        <v>132</v>
      </c>
      <c r="E374" s="239" t="s">
        <v>1</v>
      </c>
      <c r="F374" s="240" t="s">
        <v>641</v>
      </c>
      <c r="G374" s="237"/>
      <c r="H374" s="239" t="s">
        <v>1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132</v>
      </c>
      <c r="AU374" s="246" t="s">
        <v>83</v>
      </c>
      <c r="AV374" s="13" t="s">
        <v>81</v>
      </c>
      <c r="AW374" s="13" t="s">
        <v>30</v>
      </c>
      <c r="AX374" s="13" t="s">
        <v>73</v>
      </c>
      <c r="AY374" s="246" t="s">
        <v>119</v>
      </c>
    </row>
    <row r="375" s="14" customFormat="1">
      <c r="A375" s="14"/>
      <c r="B375" s="247"/>
      <c r="C375" s="248"/>
      <c r="D375" s="238" t="s">
        <v>132</v>
      </c>
      <c r="E375" s="249" t="s">
        <v>1</v>
      </c>
      <c r="F375" s="250" t="s">
        <v>473</v>
      </c>
      <c r="G375" s="248"/>
      <c r="H375" s="251">
        <v>33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132</v>
      </c>
      <c r="AU375" s="257" t="s">
        <v>83</v>
      </c>
      <c r="AV375" s="14" t="s">
        <v>83</v>
      </c>
      <c r="AW375" s="14" t="s">
        <v>30</v>
      </c>
      <c r="AX375" s="14" t="s">
        <v>81</v>
      </c>
      <c r="AY375" s="257" t="s">
        <v>119</v>
      </c>
    </row>
    <row r="376" s="12" customFormat="1" ht="22.8" customHeight="1">
      <c r="A376" s="12"/>
      <c r="B376" s="202"/>
      <c r="C376" s="203"/>
      <c r="D376" s="204" t="s">
        <v>72</v>
      </c>
      <c r="E376" s="216" t="s">
        <v>642</v>
      </c>
      <c r="F376" s="216" t="s">
        <v>643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SUM(P377:P398)</f>
        <v>0</v>
      </c>
      <c r="Q376" s="210"/>
      <c r="R376" s="211">
        <f>SUM(R377:R398)</f>
        <v>0</v>
      </c>
      <c r="S376" s="210"/>
      <c r="T376" s="212">
        <f>SUM(T377:T398)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81</v>
      </c>
      <c r="AT376" s="214" t="s">
        <v>72</v>
      </c>
      <c r="AU376" s="214" t="s">
        <v>81</v>
      </c>
      <c r="AY376" s="213" t="s">
        <v>119</v>
      </c>
      <c r="BK376" s="215">
        <f>SUM(BK377:BK398)</f>
        <v>0</v>
      </c>
    </row>
    <row r="377" s="2" customFormat="1" ht="33" customHeight="1">
      <c r="A377" s="38"/>
      <c r="B377" s="39"/>
      <c r="C377" s="218" t="s">
        <v>644</v>
      </c>
      <c r="D377" s="218" t="s">
        <v>123</v>
      </c>
      <c r="E377" s="219" t="s">
        <v>645</v>
      </c>
      <c r="F377" s="220" t="s">
        <v>646</v>
      </c>
      <c r="G377" s="221" t="s">
        <v>335</v>
      </c>
      <c r="H377" s="222">
        <v>0.75</v>
      </c>
      <c r="I377" s="223"/>
      <c r="J377" s="224">
        <f>ROUND(I377*H377,2)</f>
        <v>0</v>
      </c>
      <c r="K377" s="220" t="s">
        <v>127</v>
      </c>
      <c r="L377" s="44"/>
      <c r="M377" s="225" t="s">
        <v>1</v>
      </c>
      <c r="N377" s="226" t="s">
        <v>38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199</v>
      </c>
      <c r="AT377" s="229" t="s">
        <v>123</v>
      </c>
      <c r="AU377" s="229" t="s">
        <v>83</v>
      </c>
      <c r="AY377" s="17" t="s">
        <v>119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81</v>
      </c>
      <c r="BK377" s="230">
        <f>ROUND(I377*H377,2)</f>
        <v>0</v>
      </c>
      <c r="BL377" s="17" t="s">
        <v>199</v>
      </c>
      <c r="BM377" s="229" t="s">
        <v>647</v>
      </c>
    </row>
    <row r="378" s="2" customFormat="1">
      <c r="A378" s="38"/>
      <c r="B378" s="39"/>
      <c r="C378" s="40"/>
      <c r="D378" s="231" t="s">
        <v>130</v>
      </c>
      <c r="E378" s="40"/>
      <c r="F378" s="232" t="s">
        <v>648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130</v>
      </c>
      <c r="AU378" s="17" t="s">
        <v>83</v>
      </c>
    </row>
    <row r="379" s="13" customFormat="1">
      <c r="A379" s="13"/>
      <c r="B379" s="236"/>
      <c r="C379" s="237"/>
      <c r="D379" s="238" t="s">
        <v>132</v>
      </c>
      <c r="E379" s="239" t="s">
        <v>1</v>
      </c>
      <c r="F379" s="240" t="s">
        <v>649</v>
      </c>
      <c r="G379" s="237"/>
      <c r="H379" s="239" t="s">
        <v>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132</v>
      </c>
      <c r="AU379" s="246" t="s">
        <v>83</v>
      </c>
      <c r="AV379" s="13" t="s">
        <v>81</v>
      </c>
      <c r="AW379" s="13" t="s">
        <v>30</v>
      </c>
      <c r="AX379" s="13" t="s">
        <v>73</v>
      </c>
      <c r="AY379" s="246" t="s">
        <v>119</v>
      </c>
    </row>
    <row r="380" s="14" customFormat="1">
      <c r="A380" s="14"/>
      <c r="B380" s="247"/>
      <c r="C380" s="248"/>
      <c r="D380" s="238" t="s">
        <v>132</v>
      </c>
      <c r="E380" s="249" t="s">
        <v>1</v>
      </c>
      <c r="F380" s="250" t="s">
        <v>650</v>
      </c>
      <c r="G380" s="248"/>
      <c r="H380" s="251">
        <v>0.75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132</v>
      </c>
      <c r="AU380" s="257" t="s">
        <v>83</v>
      </c>
      <c r="AV380" s="14" t="s">
        <v>83</v>
      </c>
      <c r="AW380" s="14" t="s">
        <v>30</v>
      </c>
      <c r="AX380" s="14" t="s">
        <v>81</v>
      </c>
      <c r="AY380" s="257" t="s">
        <v>119</v>
      </c>
    </row>
    <row r="381" s="2" customFormat="1" ht="33" customHeight="1">
      <c r="A381" s="38"/>
      <c r="B381" s="39"/>
      <c r="C381" s="218" t="s">
        <v>651</v>
      </c>
      <c r="D381" s="218" t="s">
        <v>123</v>
      </c>
      <c r="E381" s="219" t="s">
        <v>652</v>
      </c>
      <c r="F381" s="220" t="s">
        <v>653</v>
      </c>
      <c r="G381" s="221" t="s">
        <v>335</v>
      </c>
      <c r="H381" s="222">
        <v>10.065</v>
      </c>
      <c r="I381" s="223"/>
      <c r="J381" s="224">
        <f>ROUND(I381*H381,2)</f>
        <v>0</v>
      </c>
      <c r="K381" s="220" t="s">
        <v>127</v>
      </c>
      <c r="L381" s="44"/>
      <c r="M381" s="225" t="s">
        <v>1</v>
      </c>
      <c r="N381" s="226" t="s">
        <v>38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199</v>
      </c>
      <c r="AT381" s="229" t="s">
        <v>123</v>
      </c>
      <c r="AU381" s="229" t="s">
        <v>83</v>
      </c>
      <c r="AY381" s="17" t="s">
        <v>119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81</v>
      </c>
      <c r="BK381" s="230">
        <f>ROUND(I381*H381,2)</f>
        <v>0</v>
      </c>
      <c r="BL381" s="17" t="s">
        <v>199</v>
      </c>
      <c r="BM381" s="229" t="s">
        <v>654</v>
      </c>
    </row>
    <row r="382" s="2" customFormat="1">
      <c r="A382" s="38"/>
      <c r="B382" s="39"/>
      <c r="C382" s="40"/>
      <c r="D382" s="231" t="s">
        <v>130</v>
      </c>
      <c r="E382" s="40"/>
      <c r="F382" s="232" t="s">
        <v>655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130</v>
      </c>
      <c r="AU382" s="17" t="s">
        <v>83</v>
      </c>
    </row>
    <row r="383" s="2" customFormat="1" ht="37.8" customHeight="1">
      <c r="A383" s="38"/>
      <c r="B383" s="39"/>
      <c r="C383" s="218" t="s">
        <v>656</v>
      </c>
      <c r="D383" s="218" t="s">
        <v>123</v>
      </c>
      <c r="E383" s="219" t="s">
        <v>657</v>
      </c>
      <c r="F383" s="220" t="s">
        <v>658</v>
      </c>
      <c r="G383" s="221" t="s">
        <v>335</v>
      </c>
      <c r="H383" s="222">
        <v>11.831</v>
      </c>
      <c r="I383" s="223"/>
      <c r="J383" s="224">
        <f>ROUND(I383*H383,2)</f>
        <v>0</v>
      </c>
      <c r="K383" s="220" t="s">
        <v>127</v>
      </c>
      <c r="L383" s="44"/>
      <c r="M383" s="225" t="s">
        <v>1</v>
      </c>
      <c r="N383" s="226" t="s">
        <v>38</v>
      </c>
      <c r="O383" s="9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199</v>
      </c>
      <c r="AT383" s="229" t="s">
        <v>123</v>
      </c>
      <c r="AU383" s="229" t="s">
        <v>83</v>
      </c>
      <c r="AY383" s="17" t="s">
        <v>119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81</v>
      </c>
      <c r="BK383" s="230">
        <f>ROUND(I383*H383,2)</f>
        <v>0</v>
      </c>
      <c r="BL383" s="17" t="s">
        <v>199</v>
      </c>
      <c r="BM383" s="229" t="s">
        <v>659</v>
      </c>
    </row>
    <row r="384" s="2" customFormat="1">
      <c r="A384" s="38"/>
      <c r="B384" s="39"/>
      <c r="C384" s="40"/>
      <c r="D384" s="231" t="s">
        <v>130</v>
      </c>
      <c r="E384" s="40"/>
      <c r="F384" s="232" t="s">
        <v>660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130</v>
      </c>
      <c r="AU384" s="17" t="s">
        <v>83</v>
      </c>
    </row>
    <row r="385" s="14" customFormat="1">
      <c r="A385" s="14"/>
      <c r="B385" s="247"/>
      <c r="C385" s="248"/>
      <c r="D385" s="238" t="s">
        <v>132</v>
      </c>
      <c r="E385" s="249" t="s">
        <v>1</v>
      </c>
      <c r="F385" s="250" t="s">
        <v>661</v>
      </c>
      <c r="G385" s="248"/>
      <c r="H385" s="251">
        <v>11.831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132</v>
      </c>
      <c r="AU385" s="257" t="s">
        <v>83</v>
      </c>
      <c r="AV385" s="14" t="s">
        <v>83</v>
      </c>
      <c r="AW385" s="14" t="s">
        <v>30</v>
      </c>
      <c r="AX385" s="14" t="s">
        <v>81</v>
      </c>
      <c r="AY385" s="257" t="s">
        <v>119</v>
      </c>
    </row>
    <row r="386" s="2" customFormat="1" ht="44.25" customHeight="1">
      <c r="A386" s="38"/>
      <c r="B386" s="39"/>
      <c r="C386" s="218" t="s">
        <v>662</v>
      </c>
      <c r="D386" s="218" t="s">
        <v>123</v>
      </c>
      <c r="E386" s="219" t="s">
        <v>663</v>
      </c>
      <c r="F386" s="220" t="s">
        <v>664</v>
      </c>
      <c r="G386" s="221" t="s">
        <v>335</v>
      </c>
      <c r="H386" s="222">
        <v>47.688000000000002</v>
      </c>
      <c r="I386" s="223"/>
      <c r="J386" s="224">
        <f>ROUND(I386*H386,2)</f>
        <v>0</v>
      </c>
      <c r="K386" s="220" t="s">
        <v>127</v>
      </c>
      <c r="L386" s="44"/>
      <c r="M386" s="225" t="s">
        <v>1</v>
      </c>
      <c r="N386" s="226" t="s">
        <v>38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199</v>
      </c>
      <c r="AT386" s="229" t="s">
        <v>123</v>
      </c>
      <c r="AU386" s="229" t="s">
        <v>83</v>
      </c>
      <c r="AY386" s="17" t="s">
        <v>119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81</v>
      </c>
      <c r="BK386" s="230">
        <f>ROUND(I386*H386,2)</f>
        <v>0</v>
      </c>
      <c r="BL386" s="17" t="s">
        <v>199</v>
      </c>
      <c r="BM386" s="229" t="s">
        <v>665</v>
      </c>
    </row>
    <row r="387" s="2" customFormat="1">
      <c r="A387" s="38"/>
      <c r="B387" s="39"/>
      <c r="C387" s="40"/>
      <c r="D387" s="231" t="s">
        <v>130</v>
      </c>
      <c r="E387" s="40"/>
      <c r="F387" s="232" t="s">
        <v>666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130</v>
      </c>
      <c r="AU387" s="17" t="s">
        <v>83</v>
      </c>
    </row>
    <row r="388" s="14" customFormat="1">
      <c r="A388" s="14"/>
      <c r="B388" s="247"/>
      <c r="C388" s="248"/>
      <c r="D388" s="238" t="s">
        <v>132</v>
      </c>
      <c r="E388" s="249" t="s">
        <v>1</v>
      </c>
      <c r="F388" s="250" t="s">
        <v>667</v>
      </c>
      <c r="G388" s="248"/>
      <c r="H388" s="251">
        <v>34.938000000000002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132</v>
      </c>
      <c r="AU388" s="257" t="s">
        <v>83</v>
      </c>
      <c r="AV388" s="14" t="s">
        <v>83</v>
      </c>
      <c r="AW388" s="14" t="s">
        <v>30</v>
      </c>
      <c r="AX388" s="14" t="s">
        <v>73</v>
      </c>
      <c r="AY388" s="257" t="s">
        <v>119</v>
      </c>
    </row>
    <row r="389" s="14" customFormat="1">
      <c r="A389" s="14"/>
      <c r="B389" s="247"/>
      <c r="C389" s="248"/>
      <c r="D389" s="238" t="s">
        <v>132</v>
      </c>
      <c r="E389" s="249" t="s">
        <v>1</v>
      </c>
      <c r="F389" s="250" t="s">
        <v>668</v>
      </c>
      <c r="G389" s="248"/>
      <c r="H389" s="251">
        <v>12.75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132</v>
      </c>
      <c r="AU389" s="257" t="s">
        <v>83</v>
      </c>
      <c r="AV389" s="14" t="s">
        <v>83</v>
      </c>
      <c r="AW389" s="14" t="s">
        <v>30</v>
      </c>
      <c r="AX389" s="14" t="s">
        <v>73</v>
      </c>
      <c r="AY389" s="257" t="s">
        <v>119</v>
      </c>
    </row>
    <row r="390" s="15" customFormat="1">
      <c r="A390" s="15"/>
      <c r="B390" s="261"/>
      <c r="C390" s="262"/>
      <c r="D390" s="238" t="s">
        <v>132</v>
      </c>
      <c r="E390" s="263" t="s">
        <v>1</v>
      </c>
      <c r="F390" s="264" t="s">
        <v>241</v>
      </c>
      <c r="G390" s="262"/>
      <c r="H390" s="265">
        <v>47.688000000000002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1" t="s">
        <v>132</v>
      </c>
      <c r="AU390" s="271" t="s">
        <v>83</v>
      </c>
      <c r="AV390" s="15" t="s">
        <v>199</v>
      </c>
      <c r="AW390" s="15" t="s">
        <v>30</v>
      </c>
      <c r="AX390" s="15" t="s">
        <v>81</v>
      </c>
      <c r="AY390" s="271" t="s">
        <v>119</v>
      </c>
    </row>
    <row r="391" s="2" customFormat="1" ht="24.15" customHeight="1">
      <c r="A391" s="38"/>
      <c r="B391" s="39"/>
      <c r="C391" s="218" t="s">
        <v>669</v>
      </c>
      <c r="D391" s="218" t="s">
        <v>123</v>
      </c>
      <c r="E391" s="219" t="s">
        <v>670</v>
      </c>
      <c r="F391" s="220" t="s">
        <v>671</v>
      </c>
      <c r="G391" s="221" t="s">
        <v>335</v>
      </c>
      <c r="H391" s="222">
        <v>69.584000000000003</v>
      </c>
      <c r="I391" s="223"/>
      <c r="J391" s="224">
        <f>ROUND(I391*H391,2)</f>
        <v>0</v>
      </c>
      <c r="K391" s="220" t="s">
        <v>127</v>
      </c>
      <c r="L391" s="44"/>
      <c r="M391" s="225" t="s">
        <v>1</v>
      </c>
      <c r="N391" s="226" t="s">
        <v>38</v>
      </c>
      <c r="O391" s="9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199</v>
      </c>
      <c r="AT391" s="229" t="s">
        <v>123</v>
      </c>
      <c r="AU391" s="229" t="s">
        <v>83</v>
      </c>
      <c r="AY391" s="17" t="s">
        <v>119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81</v>
      </c>
      <c r="BK391" s="230">
        <f>ROUND(I391*H391,2)</f>
        <v>0</v>
      </c>
      <c r="BL391" s="17" t="s">
        <v>199</v>
      </c>
      <c r="BM391" s="229" t="s">
        <v>672</v>
      </c>
    </row>
    <row r="392" s="2" customFormat="1">
      <c r="A392" s="38"/>
      <c r="B392" s="39"/>
      <c r="C392" s="40"/>
      <c r="D392" s="231" t="s">
        <v>130</v>
      </c>
      <c r="E392" s="40"/>
      <c r="F392" s="232" t="s">
        <v>673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130</v>
      </c>
      <c r="AU392" s="17" t="s">
        <v>83</v>
      </c>
    </row>
    <row r="393" s="13" customFormat="1">
      <c r="A393" s="13"/>
      <c r="B393" s="236"/>
      <c r="C393" s="237"/>
      <c r="D393" s="238" t="s">
        <v>132</v>
      </c>
      <c r="E393" s="239" t="s">
        <v>1</v>
      </c>
      <c r="F393" s="240" t="s">
        <v>674</v>
      </c>
      <c r="G393" s="237"/>
      <c r="H393" s="239" t="s">
        <v>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132</v>
      </c>
      <c r="AU393" s="246" t="s">
        <v>83</v>
      </c>
      <c r="AV393" s="13" t="s">
        <v>81</v>
      </c>
      <c r="AW393" s="13" t="s">
        <v>30</v>
      </c>
      <c r="AX393" s="13" t="s">
        <v>73</v>
      </c>
      <c r="AY393" s="246" t="s">
        <v>119</v>
      </c>
    </row>
    <row r="394" s="14" customFormat="1">
      <c r="A394" s="14"/>
      <c r="B394" s="247"/>
      <c r="C394" s="248"/>
      <c r="D394" s="238" t="s">
        <v>132</v>
      </c>
      <c r="E394" s="249" t="s">
        <v>1</v>
      </c>
      <c r="F394" s="250" t="s">
        <v>675</v>
      </c>
      <c r="G394" s="248"/>
      <c r="H394" s="251">
        <v>69.584000000000003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132</v>
      </c>
      <c r="AU394" s="257" t="s">
        <v>83</v>
      </c>
      <c r="AV394" s="14" t="s">
        <v>83</v>
      </c>
      <c r="AW394" s="14" t="s">
        <v>30</v>
      </c>
      <c r="AX394" s="14" t="s">
        <v>81</v>
      </c>
      <c r="AY394" s="257" t="s">
        <v>119</v>
      </c>
    </row>
    <row r="395" s="2" customFormat="1" ht="24.15" customHeight="1">
      <c r="A395" s="38"/>
      <c r="B395" s="39"/>
      <c r="C395" s="218" t="s">
        <v>676</v>
      </c>
      <c r="D395" s="218" t="s">
        <v>123</v>
      </c>
      <c r="E395" s="219" t="s">
        <v>677</v>
      </c>
      <c r="F395" s="220" t="s">
        <v>678</v>
      </c>
      <c r="G395" s="221" t="s">
        <v>335</v>
      </c>
      <c r="H395" s="222">
        <v>1322.096</v>
      </c>
      <c r="I395" s="223"/>
      <c r="J395" s="224">
        <f>ROUND(I395*H395,2)</f>
        <v>0</v>
      </c>
      <c r="K395" s="220" t="s">
        <v>127</v>
      </c>
      <c r="L395" s="44"/>
      <c r="M395" s="225" t="s">
        <v>1</v>
      </c>
      <c r="N395" s="226" t="s">
        <v>38</v>
      </c>
      <c r="O395" s="9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199</v>
      </c>
      <c r="AT395" s="229" t="s">
        <v>123</v>
      </c>
      <c r="AU395" s="229" t="s">
        <v>83</v>
      </c>
      <c r="AY395" s="17" t="s">
        <v>119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81</v>
      </c>
      <c r="BK395" s="230">
        <f>ROUND(I395*H395,2)</f>
        <v>0</v>
      </c>
      <c r="BL395" s="17" t="s">
        <v>199</v>
      </c>
      <c r="BM395" s="229" t="s">
        <v>679</v>
      </c>
    </row>
    <row r="396" s="2" customFormat="1">
      <c r="A396" s="38"/>
      <c r="B396" s="39"/>
      <c r="C396" s="40"/>
      <c r="D396" s="231" t="s">
        <v>130</v>
      </c>
      <c r="E396" s="40"/>
      <c r="F396" s="232" t="s">
        <v>680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130</v>
      </c>
      <c r="AU396" s="17" t="s">
        <v>83</v>
      </c>
    </row>
    <row r="397" s="13" customFormat="1">
      <c r="A397" s="13"/>
      <c r="B397" s="236"/>
      <c r="C397" s="237"/>
      <c r="D397" s="238" t="s">
        <v>132</v>
      </c>
      <c r="E397" s="239" t="s">
        <v>1</v>
      </c>
      <c r="F397" s="240" t="s">
        <v>681</v>
      </c>
      <c r="G397" s="237"/>
      <c r="H397" s="239" t="s">
        <v>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132</v>
      </c>
      <c r="AU397" s="246" t="s">
        <v>83</v>
      </c>
      <c r="AV397" s="13" t="s">
        <v>81</v>
      </c>
      <c r="AW397" s="13" t="s">
        <v>30</v>
      </c>
      <c r="AX397" s="13" t="s">
        <v>73</v>
      </c>
      <c r="AY397" s="246" t="s">
        <v>119</v>
      </c>
    </row>
    <row r="398" s="14" customFormat="1">
      <c r="A398" s="14"/>
      <c r="B398" s="247"/>
      <c r="C398" s="248"/>
      <c r="D398" s="238" t="s">
        <v>132</v>
      </c>
      <c r="E398" s="249" t="s">
        <v>1</v>
      </c>
      <c r="F398" s="250" t="s">
        <v>682</v>
      </c>
      <c r="G398" s="248"/>
      <c r="H398" s="251">
        <v>1322.096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132</v>
      </c>
      <c r="AU398" s="257" t="s">
        <v>83</v>
      </c>
      <c r="AV398" s="14" t="s">
        <v>83</v>
      </c>
      <c r="AW398" s="14" t="s">
        <v>30</v>
      </c>
      <c r="AX398" s="14" t="s">
        <v>81</v>
      </c>
      <c r="AY398" s="257" t="s">
        <v>119</v>
      </c>
    </row>
    <row r="399" s="12" customFormat="1" ht="22.8" customHeight="1">
      <c r="A399" s="12"/>
      <c r="B399" s="202"/>
      <c r="C399" s="203"/>
      <c r="D399" s="204" t="s">
        <v>72</v>
      </c>
      <c r="E399" s="216" t="s">
        <v>683</v>
      </c>
      <c r="F399" s="216" t="s">
        <v>684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SUM(P400:P401)</f>
        <v>0</v>
      </c>
      <c r="Q399" s="210"/>
      <c r="R399" s="211">
        <f>SUM(R400:R401)</f>
        <v>0</v>
      </c>
      <c r="S399" s="210"/>
      <c r="T399" s="212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81</v>
      </c>
      <c r="AT399" s="214" t="s">
        <v>72</v>
      </c>
      <c r="AU399" s="214" t="s">
        <v>81</v>
      </c>
      <c r="AY399" s="213" t="s">
        <v>119</v>
      </c>
      <c r="BK399" s="215">
        <f>SUM(BK400:BK401)</f>
        <v>0</v>
      </c>
    </row>
    <row r="400" s="2" customFormat="1" ht="16.5" customHeight="1">
      <c r="A400" s="38"/>
      <c r="B400" s="39"/>
      <c r="C400" s="218" t="s">
        <v>685</v>
      </c>
      <c r="D400" s="218" t="s">
        <v>123</v>
      </c>
      <c r="E400" s="219" t="s">
        <v>686</v>
      </c>
      <c r="F400" s="220" t="s">
        <v>687</v>
      </c>
      <c r="G400" s="221" t="s">
        <v>335</v>
      </c>
      <c r="H400" s="222">
        <v>107.523</v>
      </c>
      <c r="I400" s="223"/>
      <c r="J400" s="224">
        <f>ROUND(I400*H400,2)</f>
        <v>0</v>
      </c>
      <c r="K400" s="220" t="s">
        <v>127</v>
      </c>
      <c r="L400" s="44"/>
      <c r="M400" s="225" t="s">
        <v>1</v>
      </c>
      <c r="N400" s="226" t="s">
        <v>38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199</v>
      </c>
      <c r="AT400" s="229" t="s">
        <v>123</v>
      </c>
      <c r="AU400" s="229" t="s">
        <v>83</v>
      </c>
      <c r="AY400" s="17" t="s">
        <v>119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81</v>
      </c>
      <c r="BK400" s="230">
        <f>ROUND(I400*H400,2)</f>
        <v>0</v>
      </c>
      <c r="BL400" s="17" t="s">
        <v>199</v>
      </c>
      <c r="BM400" s="229" t="s">
        <v>688</v>
      </c>
    </row>
    <row r="401" s="2" customFormat="1">
      <c r="A401" s="38"/>
      <c r="B401" s="39"/>
      <c r="C401" s="40"/>
      <c r="D401" s="231" t="s">
        <v>130</v>
      </c>
      <c r="E401" s="40"/>
      <c r="F401" s="232" t="s">
        <v>689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130</v>
      </c>
      <c r="AU401" s="17" t="s">
        <v>83</v>
      </c>
    </row>
    <row r="402" s="12" customFormat="1" ht="25.92" customHeight="1">
      <c r="A402" s="12"/>
      <c r="B402" s="202"/>
      <c r="C402" s="203"/>
      <c r="D402" s="204" t="s">
        <v>72</v>
      </c>
      <c r="E402" s="205" t="s">
        <v>690</v>
      </c>
      <c r="F402" s="205" t="s">
        <v>691</v>
      </c>
      <c r="G402" s="203"/>
      <c r="H402" s="203"/>
      <c r="I402" s="206"/>
      <c r="J402" s="207">
        <f>BK402</f>
        <v>0</v>
      </c>
      <c r="K402" s="203"/>
      <c r="L402" s="208"/>
      <c r="M402" s="209"/>
      <c r="N402" s="210"/>
      <c r="O402" s="210"/>
      <c r="P402" s="211">
        <f>P403</f>
        <v>0</v>
      </c>
      <c r="Q402" s="210"/>
      <c r="R402" s="211">
        <f>R403</f>
        <v>0.010240000000000001</v>
      </c>
      <c r="S402" s="210"/>
      <c r="T402" s="21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3" t="s">
        <v>83</v>
      </c>
      <c r="AT402" s="214" t="s">
        <v>72</v>
      </c>
      <c r="AU402" s="214" t="s">
        <v>73</v>
      </c>
      <c r="AY402" s="213" t="s">
        <v>119</v>
      </c>
      <c r="BK402" s="215">
        <f>BK403</f>
        <v>0</v>
      </c>
    </row>
    <row r="403" s="12" customFormat="1" ht="22.8" customHeight="1">
      <c r="A403" s="12"/>
      <c r="B403" s="202"/>
      <c r="C403" s="203"/>
      <c r="D403" s="204" t="s">
        <v>72</v>
      </c>
      <c r="E403" s="216" t="s">
        <v>692</v>
      </c>
      <c r="F403" s="216" t="s">
        <v>693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SUM(P404:P407)</f>
        <v>0</v>
      </c>
      <c r="Q403" s="210"/>
      <c r="R403" s="211">
        <f>SUM(R404:R407)</f>
        <v>0.010240000000000001</v>
      </c>
      <c r="S403" s="210"/>
      <c r="T403" s="212">
        <f>SUM(T404:T407)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83</v>
      </c>
      <c r="AT403" s="214" t="s">
        <v>72</v>
      </c>
      <c r="AU403" s="214" t="s">
        <v>81</v>
      </c>
      <c r="AY403" s="213" t="s">
        <v>119</v>
      </c>
      <c r="BK403" s="215">
        <f>SUM(BK404:BK407)</f>
        <v>0</v>
      </c>
    </row>
    <row r="404" s="2" customFormat="1" ht="24.15" customHeight="1">
      <c r="A404" s="38"/>
      <c r="B404" s="39"/>
      <c r="C404" s="218" t="s">
        <v>694</v>
      </c>
      <c r="D404" s="218" t="s">
        <v>123</v>
      </c>
      <c r="E404" s="219" t="s">
        <v>695</v>
      </c>
      <c r="F404" s="220" t="s">
        <v>696</v>
      </c>
      <c r="G404" s="221" t="s">
        <v>204</v>
      </c>
      <c r="H404" s="222">
        <v>1</v>
      </c>
      <c r="I404" s="223"/>
      <c r="J404" s="224">
        <f>ROUND(I404*H404,2)</f>
        <v>0</v>
      </c>
      <c r="K404" s="220" t="s">
        <v>127</v>
      </c>
      <c r="L404" s="44"/>
      <c r="M404" s="225" t="s">
        <v>1</v>
      </c>
      <c r="N404" s="226" t="s">
        <v>38</v>
      </c>
      <c r="O404" s="91"/>
      <c r="P404" s="227">
        <f>O404*H404</f>
        <v>0</v>
      </c>
      <c r="Q404" s="227">
        <v>0.010240000000000001</v>
      </c>
      <c r="R404" s="227">
        <f>Q404*H404</f>
        <v>0.010240000000000001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288</v>
      </c>
      <c r="AT404" s="229" t="s">
        <v>123</v>
      </c>
      <c r="AU404" s="229" t="s">
        <v>83</v>
      </c>
      <c r="AY404" s="17" t="s">
        <v>119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81</v>
      </c>
      <c r="BK404" s="230">
        <f>ROUND(I404*H404,2)</f>
        <v>0</v>
      </c>
      <c r="BL404" s="17" t="s">
        <v>288</v>
      </c>
      <c r="BM404" s="229" t="s">
        <v>697</v>
      </c>
    </row>
    <row r="405" s="2" customFormat="1">
      <c r="A405" s="38"/>
      <c r="B405" s="39"/>
      <c r="C405" s="40"/>
      <c r="D405" s="231" t="s">
        <v>130</v>
      </c>
      <c r="E405" s="40"/>
      <c r="F405" s="232" t="s">
        <v>698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130</v>
      </c>
      <c r="AU405" s="17" t="s">
        <v>83</v>
      </c>
    </row>
    <row r="406" s="2" customFormat="1" ht="24.15" customHeight="1">
      <c r="A406" s="38"/>
      <c r="B406" s="39"/>
      <c r="C406" s="218" t="s">
        <v>699</v>
      </c>
      <c r="D406" s="218" t="s">
        <v>123</v>
      </c>
      <c r="E406" s="219" t="s">
        <v>700</v>
      </c>
      <c r="F406" s="220" t="s">
        <v>701</v>
      </c>
      <c r="G406" s="221" t="s">
        <v>335</v>
      </c>
      <c r="H406" s="222">
        <v>0.01</v>
      </c>
      <c r="I406" s="223"/>
      <c r="J406" s="224">
        <f>ROUND(I406*H406,2)</f>
        <v>0</v>
      </c>
      <c r="K406" s="220" t="s">
        <v>127</v>
      </c>
      <c r="L406" s="44"/>
      <c r="M406" s="225" t="s">
        <v>1</v>
      </c>
      <c r="N406" s="226" t="s">
        <v>38</v>
      </c>
      <c r="O406" s="9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288</v>
      </c>
      <c r="AT406" s="229" t="s">
        <v>123</v>
      </c>
      <c r="AU406" s="229" t="s">
        <v>83</v>
      </c>
      <c r="AY406" s="17" t="s">
        <v>119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81</v>
      </c>
      <c r="BK406" s="230">
        <f>ROUND(I406*H406,2)</f>
        <v>0</v>
      </c>
      <c r="BL406" s="17" t="s">
        <v>288</v>
      </c>
      <c r="BM406" s="229" t="s">
        <v>702</v>
      </c>
    </row>
    <row r="407" s="2" customFormat="1">
      <c r="A407" s="38"/>
      <c r="B407" s="39"/>
      <c r="C407" s="40"/>
      <c r="D407" s="231" t="s">
        <v>130</v>
      </c>
      <c r="E407" s="40"/>
      <c r="F407" s="232" t="s">
        <v>703</v>
      </c>
      <c r="G407" s="40"/>
      <c r="H407" s="40"/>
      <c r="I407" s="233"/>
      <c r="J407" s="40"/>
      <c r="K407" s="40"/>
      <c r="L407" s="44"/>
      <c r="M407" s="283"/>
      <c r="N407" s="284"/>
      <c r="O407" s="285"/>
      <c r="P407" s="285"/>
      <c r="Q407" s="285"/>
      <c r="R407" s="285"/>
      <c r="S407" s="285"/>
      <c r="T407" s="286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130</v>
      </c>
      <c r="AU407" s="17" t="s">
        <v>83</v>
      </c>
    </row>
    <row r="408" s="2" customFormat="1" ht="6.96" customHeight="1">
      <c r="A408" s="38"/>
      <c r="B408" s="66"/>
      <c r="C408" s="67"/>
      <c r="D408" s="67"/>
      <c r="E408" s="67"/>
      <c r="F408" s="67"/>
      <c r="G408" s="67"/>
      <c r="H408" s="67"/>
      <c r="I408" s="67"/>
      <c r="J408" s="67"/>
      <c r="K408" s="67"/>
      <c r="L408" s="44"/>
      <c r="M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</sheetData>
  <sheetProtection sheet="1" autoFilter="0" formatColumns="0" formatRows="0" objects="1" scenarios="1" spinCount="100000" saltValue="w1d3DTUBjch1YHdyBBI3D02sr54izFIE9SQz+gXxT73FpOFjzQmG/gPP1mvwipPJSY8Nt0k7BAXg+Pq7dRvkWw==" hashValue="yxeMTiIhHFg104A+GtgEzF70AVbQCzJ59UjQN/OQBmTpXjjGVZ5EX64OiOMKKoiq3LPtlveK1x901MWYKFpLRQ==" algorithmName="SHA-512" password="CC35"/>
  <autoFilter ref="C128:K40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3_02/111211201"/>
    <hyperlink ref="F135" r:id="rId2" display="https://podminky.urs.cz/item/CS_URS_2023_02/112101101"/>
    <hyperlink ref="F137" r:id="rId3" display="https://podminky.urs.cz/item/CS_URS_2023_02/112155215"/>
    <hyperlink ref="F139" r:id="rId4" display="https://podminky.urs.cz/item/CS_URS_2023_02/112155311"/>
    <hyperlink ref="F141" r:id="rId5" display="https://podminky.urs.cz/item/CS_URS_2023_02/112251101"/>
    <hyperlink ref="F143" r:id="rId6" display="https://podminky.urs.cz/item/CS_URS_2023_02/113107130"/>
    <hyperlink ref="F148" r:id="rId7" display="https://podminky.urs.cz/item/CS_URS_2023_02/113107324"/>
    <hyperlink ref="F152" r:id="rId8" display="https://podminky.urs.cz/item/CS_URS_2023_02/113154264"/>
    <hyperlink ref="F159" r:id="rId9" display="https://podminky.urs.cz/item/CS_URS_2023_02/113203111"/>
    <hyperlink ref="F161" r:id="rId10" display="https://podminky.urs.cz/item/CS_URS_2023_02/114203202"/>
    <hyperlink ref="F163" r:id="rId11" display="https://podminky.urs.cz/item/CS_URS_2023_02/122111101"/>
    <hyperlink ref="F167" r:id="rId12" display="https://podminky.urs.cz/item/CS_URS_2023_02/131113701"/>
    <hyperlink ref="F171" r:id="rId13" display="https://podminky.urs.cz/item/CS_URS_2023_02/162201401"/>
    <hyperlink ref="F175" r:id="rId14" display="https://podminky.urs.cz/item/CS_URS_2023_02/162201411"/>
    <hyperlink ref="F179" r:id="rId15" display="https://podminky.urs.cz/item/CS_URS_2023_02/162201421"/>
    <hyperlink ref="F183" r:id="rId16" display="https://podminky.urs.cz/item/CS_URS_2023_02/162251102"/>
    <hyperlink ref="F187" r:id="rId17" display="https://podminky.urs.cz/item/CS_URS_2023_02/162301501"/>
    <hyperlink ref="F191" r:id="rId18" display="https://podminky.urs.cz/item/CS_URS_2023_02/162301931"/>
    <hyperlink ref="F195" r:id="rId19" display="https://podminky.urs.cz/item/CS_URS_2023_02/162301951"/>
    <hyperlink ref="F199" r:id="rId20" display="https://podminky.urs.cz/item/CS_URS_2023_02/162301971"/>
    <hyperlink ref="F203" r:id="rId21" display="https://podminky.urs.cz/item/CS_URS_2023_02/162301981"/>
    <hyperlink ref="F207" r:id="rId22" display="https://podminky.urs.cz/item/CS_URS_2023_02/162751117"/>
    <hyperlink ref="F211" r:id="rId23" display="https://podminky.urs.cz/item/CS_URS_2023_02/162751119"/>
    <hyperlink ref="F215" r:id="rId24" display="https://podminky.urs.cz/item/CS_URS_2023_02/171201231"/>
    <hyperlink ref="F218" r:id="rId25" display="https://podminky.urs.cz/item/CS_URS_2023_02/172152101"/>
    <hyperlink ref="F231" r:id="rId26" display="https://podminky.urs.cz/item/CS_URS_2023_02/175111101"/>
    <hyperlink ref="F236" r:id="rId27" display="https://podminky.urs.cz/item/CS_URS_2023_02/181411122"/>
    <hyperlink ref="F240" r:id="rId28" display="https://podminky.urs.cz/item/CS_URS_2023_02/181951112"/>
    <hyperlink ref="F245" r:id="rId29" display="https://podminky.urs.cz/item/CS_URS_2023_02/212752402"/>
    <hyperlink ref="F250" r:id="rId30" display="https://podminky.urs.cz/item/CS_URS_2023_02/321212745"/>
    <hyperlink ref="F256" r:id="rId31" display="https://podminky.urs.cz/item/CS_URS_2023_02/321222311"/>
    <hyperlink ref="F265" r:id="rId32" display="https://podminky.urs.cz/item/CS_URS_2023_02/451573111"/>
    <hyperlink ref="F269" r:id="rId33" display="https://podminky.urs.cz/item/CS_URS_2023_02/452311141"/>
    <hyperlink ref="F273" r:id="rId34" display="https://podminky.urs.cz/item/CS_URS_2023_02/452311161"/>
    <hyperlink ref="F277" r:id="rId35" display="https://podminky.urs.cz/item/CS_URS_2023_02/457542111"/>
    <hyperlink ref="F282" r:id="rId36" display="https://podminky.urs.cz/item/CS_URS_2023_02/565135101"/>
    <hyperlink ref="F285" r:id="rId37" display="https://podminky.urs.cz/item/CS_URS_2023_02/577134111"/>
    <hyperlink ref="F289" r:id="rId38" display="https://podminky.urs.cz/item/CS_URS_2023_02/628631211"/>
    <hyperlink ref="F294" r:id="rId39" display="https://podminky.urs.cz/item/CS_URS_2023_02/831312121"/>
    <hyperlink ref="F298" r:id="rId40" display="https://podminky.urs.cz/item/CS_URS_2023_02/895941341"/>
    <hyperlink ref="F301" r:id="rId41" display="https://podminky.urs.cz/item/CS_URS_2023_02/895941351"/>
    <hyperlink ref="F305" r:id="rId42" display="https://podminky.urs.cz/item/CS_URS_2023_02/895941362"/>
    <hyperlink ref="F308" r:id="rId43" display="https://podminky.urs.cz/item/CS_URS_2023_02/899104112"/>
    <hyperlink ref="F312" r:id="rId44" display="https://podminky.urs.cz/item/CS_URS_2023_02/899204112"/>
    <hyperlink ref="F316" r:id="rId45" display="https://podminky.urs.cz/item/CS_URS_2023_02/899301811"/>
    <hyperlink ref="F321" r:id="rId46" display="https://podminky.urs.cz/item/CS_URS_2023_02/911121111"/>
    <hyperlink ref="F329" r:id="rId47" display="https://podminky.urs.cz/item/CS_URS_2023_02/919121223"/>
    <hyperlink ref="F331" r:id="rId48" display="https://podminky.urs.cz/item/CS_URS_2023_02/919735113"/>
    <hyperlink ref="F333" r:id="rId49" display="https://podminky.urs.cz/item/CS_URS_2023_02/938902202"/>
    <hyperlink ref="F335" r:id="rId50" display="https://podminky.urs.cz/item/CS_URS_2023_02/938902482"/>
    <hyperlink ref="F337" r:id="rId51" display="https://podminky.urs.cz/item/CS_URS_2023_02/941111111"/>
    <hyperlink ref="F341" r:id="rId52" display="https://podminky.urs.cz/item/CS_URS_2023_02/941111211"/>
    <hyperlink ref="F345" r:id="rId53" display="https://podminky.urs.cz/item/CS_URS_2023_02/941111811"/>
    <hyperlink ref="F347" r:id="rId54" display="https://podminky.urs.cz/item/CS_URS_2023_02/962022391"/>
    <hyperlink ref="F351" r:id="rId55" display="https://podminky.urs.cz/item/CS_URS_2023_02/966005211"/>
    <hyperlink ref="F353" r:id="rId56" display="https://podminky.urs.cz/item/CS_URS_2023_02/977151123"/>
    <hyperlink ref="F357" r:id="rId57" display="https://podminky.urs.cz/item/CS_URS_2023_02/977151125"/>
    <hyperlink ref="F362" r:id="rId58" display="https://podminky.urs.cz/item/CS_URS_2023_02/977131117"/>
    <hyperlink ref="F365" r:id="rId59" display="https://podminky.urs.cz/item/CS_URS_2023_02/977213511"/>
    <hyperlink ref="F369" r:id="rId60" display="https://podminky.urs.cz/item/CS_URS_2023_02/985131111"/>
    <hyperlink ref="F373" r:id="rId61" display="https://podminky.urs.cz/item/CS_URS_2023_02/985142212"/>
    <hyperlink ref="F378" r:id="rId62" display="https://podminky.urs.cz/item/CS_URS_2023_02/997013811"/>
    <hyperlink ref="F382" r:id="rId63" display="https://podminky.urs.cz/item/CS_URS_2023_02/997221645"/>
    <hyperlink ref="F384" r:id="rId64" display="https://podminky.urs.cz/item/CS_URS_2023_02/997221861"/>
    <hyperlink ref="F387" r:id="rId65" display="https://podminky.urs.cz/item/CS_URS_2023_02/997221873"/>
    <hyperlink ref="F392" r:id="rId66" display="https://podminky.urs.cz/item/CS_URS_2023_02/997321511"/>
    <hyperlink ref="F396" r:id="rId67" display="https://podminky.urs.cz/item/CS_URS_2023_02/997321519"/>
    <hyperlink ref="F401" r:id="rId68" display="https://podminky.urs.cz/item/CS_URS_2023_02/998332011"/>
    <hyperlink ref="F405" r:id="rId69" display="https://podminky.urs.cz/item/CS_URS_2023_02/721211621"/>
    <hyperlink ref="F407" r:id="rId70" display="https://podminky.urs.cz/item/CS_URS_2023_02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hidden="1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DSJ Klenice - most, římsy, zábradlí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704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ROUND((SUM(BE127:BE285)),  2)</f>
        <v>0</v>
      </c>
      <c r="G33" s="38"/>
      <c r="H33" s="38"/>
      <c r="I33" s="155">
        <v>0.20999999999999999</v>
      </c>
      <c r="J33" s="154">
        <f>ROUND(((SUM(BE127:BE285))*I33),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39</v>
      </c>
      <c r="F34" s="154">
        <f>ROUND((SUM(BF127:BF285)),  2)</f>
        <v>0</v>
      </c>
      <c r="G34" s="38"/>
      <c r="H34" s="38"/>
      <c r="I34" s="155">
        <v>0.12</v>
      </c>
      <c r="J34" s="154">
        <f>ROUND(((SUM(BF127:BF285))*I34),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ROUND((SUM(BG127:BG285)),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ROUND((SUM(BH127:BH285)),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ROUND((SUM(BI127:BI285)),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DSJ Klenice - most, římsy, zábradlí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251b - PB římsy. zábradlí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20. 11. 2023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180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181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183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184</v>
      </c>
      <c r="E100" s="188"/>
      <c r="F100" s="188"/>
      <c r="G100" s="188"/>
      <c r="H100" s="188"/>
      <c r="I100" s="188"/>
      <c r="J100" s="189">
        <f>J191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186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188</v>
      </c>
      <c r="E102" s="188"/>
      <c r="F102" s="188"/>
      <c r="G102" s="188"/>
      <c r="H102" s="188"/>
      <c r="I102" s="188"/>
      <c r="J102" s="189">
        <f>J201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189</v>
      </c>
      <c r="E103" s="188"/>
      <c r="F103" s="188"/>
      <c r="G103" s="188"/>
      <c r="H103" s="188"/>
      <c r="I103" s="188"/>
      <c r="J103" s="189">
        <f>J239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190</v>
      </c>
      <c r="E104" s="188"/>
      <c r="F104" s="188"/>
      <c r="G104" s="188"/>
      <c r="H104" s="188"/>
      <c r="I104" s="188"/>
      <c r="J104" s="189">
        <f>J261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191</v>
      </c>
      <c r="E105" s="182"/>
      <c r="F105" s="182"/>
      <c r="G105" s="182"/>
      <c r="H105" s="182"/>
      <c r="I105" s="182"/>
      <c r="J105" s="183">
        <f>J264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705</v>
      </c>
      <c r="E106" s="188"/>
      <c r="F106" s="188"/>
      <c r="G106" s="188"/>
      <c r="H106" s="188"/>
      <c r="I106" s="188"/>
      <c r="J106" s="189">
        <f>J265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706</v>
      </c>
      <c r="E107" s="188"/>
      <c r="F107" s="188"/>
      <c r="G107" s="188"/>
      <c r="H107" s="188"/>
      <c r="I107" s="188"/>
      <c r="J107" s="189">
        <f>J270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DSJ Klenice - most, římsy, zábradlí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251b - PB římsy. zábradlí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20. 11. 2023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104</v>
      </c>
      <c r="D126" s="194" t="s">
        <v>58</v>
      </c>
      <c r="E126" s="194" t="s">
        <v>54</v>
      </c>
      <c r="F126" s="194" t="s">
        <v>55</v>
      </c>
      <c r="G126" s="194" t="s">
        <v>105</v>
      </c>
      <c r="H126" s="194" t="s">
        <v>106</v>
      </c>
      <c r="I126" s="194" t="s">
        <v>107</v>
      </c>
      <c r="J126" s="194" t="s">
        <v>95</v>
      </c>
      <c r="K126" s="195" t="s">
        <v>108</v>
      </c>
      <c r="L126" s="196"/>
      <c r="M126" s="100" t="s">
        <v>1</v>
      </c>
      <c r="N126" s="101" t="s">
        <v>37</v>
      </c>
      <c r="O126" s="101" t="s">
        <v>109</v>
      </c>
      <c r="P126" s="101" t="s">
        <v>110</v>
      </c>
      <c r="Q126" s="101" t="s">
        <v>111</v>
      </c>
      <c r="R126" s="101" t="s">
        <v>112</v>
      </c>
      <c r="S126" s="101" t="s">
        <v>113</v>
      </c>
      <c r="T126" s="102" t="s">
        <v>114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115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P128+P264</f>
        <v>0</v>
      </c>
      <c r="Q127" s="104"/>
      <c r="R127" s="199">
        <f>R128+R264</f>
        <v>2.7442198200000001</v>
      </c>
      <c r="S127" s="104"/>
      <c r="T127" s="200">
        <f>T128+T264</f>
        <v>4.0499200000000002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97</v>
      </c>
      <c r="BK127" s="201">
        <f>BK128+BK264</f>
        <v>0</v>
      </c>
    </row>
    <row r="128" s="12" customFormat="1" ht="25.92" customHeight="1">
      <c r="A128" s="12"/>
      <c r="B128" s="202"/>
      <c r="C128" s="203"/>
      <c r="D128" s="204" t="s">
        <v>72</v>
      </c>
      <c r="E128" s="205" t="s">
        <v>193</v>
      </c>
      <c r="F128" s="205" t="s">
        <v>194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P129+P178+P191+P196+P201+P239+P261</f>
        <v>0</v>
      </c>
      <c r="Q128" s="210"/>
      <c r="R128" s="211">
        <f>R129+R178+R191+R196+R201+R239+R261</f>
        <v>2.7402425200000002</v>
      </c>
      <c r="S128" s="210"/>
      <c r="T128" s="212">
        <f>T129+T178+T191+T196+T201+T239+T261</f>
        <v>4.0499200000000002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73</v>
      </c>
      <c r="AY128" s="213" t="s">
        <v>119</v>
      </c>
      <c r="BK128" s="215">
        <f>BK129+BK178+BK191+BK196+BK201+BK239+BK261</f>
        <v>0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81</v>
      </c>
      <c r="F129" s="216" t="s">
        <v>195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SUM(P130:P177)</f>
        <v>0</v>
      </c>
      <c r="Q129" s="210"/>
      <c r="R129" s="211">
        <f>SUM(R130:R177)</f>
        <v>0.00012</v>
      </c>
      <c r="S129" s="210"/>
      <c r="T129" s="212">
        <f>SUM(T130:T177)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81</v>
      </c>
      <c r="AT129" s="214" t="s">
        <v>72</v>
      </c>
      <c r="AU129" s="214" t="s">
        <v>81</v>
      </c>
      <c r="AY129" s="213" t="s">
        <v>119</v>
      </c>
      <c r="BK129" s="215">
        <f>SUM(BK130:BK177)</f>
        <v>0</v>
      </c>
    </row>
    <row r="130" s="2" customFormat="1" ht="33" customHeight="1">
      <c r="A130" s="38"/>
      <c r="B130" s="39"/>
      <c r="C130" s="218" t="s">
        <v>81</v>
      </c>
      <c r="D130" s="218" t="s">
        <v>123</v>
      </c>
      <c r="E130" s="219" t="s">
        <v>196</v>
      </c>
      <c r="F130" s="220" t="s">
        <v>197</v>
      </c>
      <c r="G130" s="221" t="s">
        <v>198</v>
      </c>
      <c r="H130" s="222">
        <v>5</v>
      </c>
      <c r="I130" s="223"/>
      <c r="J130" s="224">
        <f>ROUND(I130*H130,2)</f>
        <v>0</v>
      </c>
      <c r="K130" s="220" t="s">
        <v>127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199</v>
      </c>
      <c r="AT130" s="229" t="s">
        <v>123</v>
      </c>
      <c r="AU130" s="229" t="s">
        <v>83</v>
      </c>
      <c r="AY130" s="17" t="s">
        <v>119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199</v>
      </c>
      <c r="BM130" s="229" t="s">
        <v>707</v>
      </c>
    </row>
    <row r="131" s="2" customFormat="1">
      <c r="A131" s="38"/>
      <c r="B131" s="39"/>
      <c r="C131" s="40"/>
      <c r="D131" s="231" t="s">
        <v>130</v>
      </c>
      <c r="E131" s="40"/>
      <c r="F131" s="232" t="s">
        <v>201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83</v>
      </c>
    </row>
    <row r="132" s="14" customFormat="1">
      <c r="A132" s="14"/>
      <c r="B132" s="247"/>
      <c r="C132" s="248"/>
      <c r="D132" s="238" t="s">
        <v>132</v>
      </c>
      <c r="E132" s="249" t="s">
        <v>1</v>
      </c>
      <c r="F132" s="250" t="s">
        <v>708</v>
      </c>
      <c r="G132" s="248"/>
      <c r="H132" s="251">
        <v>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132</v>
      </c>
      <c r="AU132" s="257" t="s">
        <v>83</v>
      </c>
      <c r="AV132" s="14" t="s">
        <v>83</v>
      </c>
      <c r="AW132" s="14" t="s">
        <v>30</v>
      </c>
      <c r="AX132" s="14" t="s">
        <v>81</v>
      </c>
      <c r="AY132" s="257" t="s">
        <v>119</v>
      </c>
    </row>
    <row r="133" s="2" customFormat="1" ht="24.15" customHeight="1">
      <c r="A133" s="38"/>
      <c r="B133" s="39"/>
      <c r="C133" s="218" t="s">
        <v>83</v>
      </c>
      <c r="D133" s="218" t="s">
        <v>123</v>
      </c>
      <c r="E133" s="219" t="s">
        <v>709</v>
      </c>
      <c r="F133" s="220" t="s">
        <v>710</v>
      </c>
      <c r="G133" s="221" t="s">
        <v>198</v>
      </c>
      <c r="H133" s="222">
        <v>6</v>
      </c>
      <c r="I133" s="223"/>
      <c r="J133" s="224">
        <f>ROUND(I133*H133,2)</f>
        <v>0</v>
      </c>
      <c r="K133" s="220" t="s">
        <v>127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199</v>
      </c>
      <c r="AT133" s="229" t="s">
        <v>123</v>
      </c>
      <c r="AU133" s="229" t="s">
        <v>83</v>
      </c>
      <c r="AY133" s="17" t="s">
        <v>119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199</v>
      </c>
      <c r="BM133" s="229" t="s">
        <v>711</v>
      </c>
    </row>
    <row r="134" s="2" customFormat="1">
      <c r="A134" s="38"/>
      <c r="B134" s="39"/>
      <c r="C134" s="40"/>
      <c r="D134" s="231" t="s">
        <v>130</v>
      </c>
      <c r="E134" s="40"/>
      <c r="F134" s="232" t="s">
        <v>712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83</v>
      </c>
    </row>
    <row r="135" s="2" customFormat="1" ht="24.15" customHeight="1">
      <c r="A135" s="38"/>
      <c r="B135" s="39"/>
      <c r="C135" s="218" t="s">
        <v>145</v>
      </c>
      <c r="D135" s="218" t="s">
        <v>123</v>
      </c>
      <c r="E135" s="219" t="s">
        <v>211</v>
      </c>
      <c r="F135" s="220" t="s">
        <v>212</v>
      </c>
      <c r="G135" s="221" t="s">
        <v>198</v>
      </c>
      <c r="H135" s="222">
        <v>5</v>
      </c>
      <c r="I135" s="223"/>
      <c r="J135" s="224">
        <f>ROUND(I135*H135,2)</f>
        <v>0</v>
      </c>
      <c r="K135" s="220" t="s">
        <v>127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199</v>
      </c>
      <c r="AT135" s="229" t="s">
        <v>123</v>
      </c>
      <c r="AU135" s="229" t="s">
        <v>83</v>
      </c>
      <c r="AY135" s="17" t="s">
        <v>119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199</v>
      </c>
      <c r="BM135" s="229" t="s">
        <v>713</v>
      </c>
    </row>
    <row r="136" s="2" customFormat="1">
      <c r="A136" s="38"/>
      <c r="B136" s="39"/>
      <c r="C136" s="40"/>
      <c r="D136" s="231" t="s">
        <v>130</v>
      </c>
      <c r="E136" s="40"/>
      <c r="F136" s="232" t="s">
        <v>214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83</v>
      </c>
    </row>
    <row r="137" s="2" customFormat="1" ht="24.15" customHeight="1">
      <c r="A137" s="38"/>
      <c r="B137" s="39"/>
      <c r="C137" s="218" t="s">
        <v>199</v>
      </c>
      <c r="D137" s="218" t="s">
        <v>123</v>
      </c>
      <c r="E137" s="219" t="s">
        <v>247</v>
      </c>
      <c r="F137" s="220" t="s">
        <v>248</v>
      </c>
      <c r="G137" s="221" t="s">
        <v>249</v>
      </c>
      <c r="H137" s="222">
        <v>0.311</v>
      </c>
      <c r="I137" s="223"/>
      <c r="J137" s="224">
        <f>ROUND(I137*H137,2)</f>
        <v>0</v>
      </c>
      <c r="K137" s="220" t="s">
        <v>127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199</v>
      </c>
      <c r="AT137" s="229" t="s">
        <v>123</v>
      </c>
      <c r="AU137" s="229" t="s">
        <v>83</v>
      </c>
      <c r="AY137" s="17" t="s">
        <v>119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199</v>
      </c>
      <c r="BM137" s="229" t="s">
        <v>714</v>
      </c>
    </row>
    <row r="138" s="2" customFormat="1">
      <c r="A138" s="38"/>
      <c r="B138" s="39"/>
      <c r="C138" s="40"/>
      <c r="D138" s="231" t="s">
        <v>130</v>
      </c>
      <c r="E138" s="40"/>
      <c r="F138" s="232" t="s">
        <v>251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83</v>
      </c>
    </row>
    <row r="139" s="2" customFormat="1" ht="24.15" customHeight="1">
      <c r="A139" s="38"/>
      <c r="B139" s="39"/>
      <c r="C139" s="218" t="s">
        <v>118</v>
      </c>
      <c r="D139" s="218" t="s">
        <v>123</v>
      </c>
      <c r="E139" s="219" t="s">
        <v>253</v>
      </c>
      <c r="F139" s="220" t="s">
        <v>254</v>
      </c>
      <c r="G139" s="221" t="s">
        <v>249</v>
      </c>
      <c r="H139" s="222">
        <v>10</v>
      </c>
      <c r="I139" s="223"/>
      <c r="J139" s="224">
        <f>ROUND(I139*H139,2)</f>
        <v>0</v>
      </c>
      <c r="K139" s="220" t="s">
        <v>127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199</v>
      </c>
      <c r="AT139" s="229" t="s">
        <v>123</v>
      </c>
      <c r="AU139" s="229" t="s">
        <v>83</v>
      </c>
      <c r="AY139" s="17" t="s">
        <v>119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199</v>
      </c>
      <c r="BM139" s="229" t="s">
        <v>715</v>
      </c>
    </row>
    <row r="140" s="2" customFormat="1">
      <c r="A140" s="38"/>
      <c r="B140" s="39"/>
      <c r="C140" s="40"/>
      <c r="D140" s="231" t="s">
        <v>130</v>
      </c>
      <c r="E140" s="40"/>
      <c r="F140" s="232" t="s">
        <v>256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83</v>
      </c>
    </row>
    <row r="141" s="13" customFormat="1">
      <c r="A141" s="13"/>
      <c r="B141" s="236"/>
      <c r="C141" s="237"/>
      <c r="D141" s="238" t="s">
        <v>132</v>
      </c>
      <c r="E141" s="239" t="s">
        <v>1</v>
      </c>
      <c r="F141" s="240" t="s">
        <v>716</v>
      </c>
      <c r="G141" s="237"/>
      <c r="H141" s="239" t="s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132</v>
      </c>
      <c r="AU141" s="246" t="s">
        <v>83</v>
      </c>
      <c r="AV141" s="13" t="s">
        <v>81</v>
      </c>
      <c r="AW141" s="13" t="s">
        <v>30</v>
      </c>
      <c r="AX141" s="13" t="s">
        <v>73</v>
      </c>
      <c r="AY141" s="246" t="s">
        <v>119</v>
      </c>
    </row>
    <row r="142" s="14" customFormat="1">
      <c r="A142" s="14"/>
      <c r="B142" s="247"/>
      <c r="C142" s="248"/>
      <c r="D142" s="238" t="s">
        <v>132</v>
      </c>
      <c r="E142" s="249" t="s">
        <v>1</v>
      </c>
      <c r="F142" s="250" t="s">
        <v>173</v>
      </c>
      <c r="G142" s="248"/>
      <c r="H142" s="251">
        <v>10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132</v>
      </c>
      <c r="AU142" s="257" t="s">
        <v>83</v>
      </c>
      <c r="AV142" s="14" t="s">
        <v>83</v>
      </c>
      <c r="AW142" s="14" t="s">
        <v>30</v>
      </c>
      <c r="AX142" s="14" t="s">
        <v>81</v>
      </c>
      <c r="AY142" s="257" t="s">
        <v>119</v>
      </c>
    </row>
    <row r="143" s="2" customFormat="1" ht="33" customHeight="1">
      <c r="A143" s="38"/>
      <c r="B143" s="39"/>
      <c r="C143" s="218" t="s">
        <v>166</v>
      </c>
      <c r="D143" s="218" t="s">
        <v>123</v>
      </c>
      <c r="E143" s="219" t="s">
        <v>717</v>
      </c>
      <c r="F143" s="220" t="s">
        <v>718</v>
      </c>
      <c r="G143" s="221" t="s">
        <v>249</v>
      </c>
      <c r="H143" s="222">
        <v>0.59999999999999998</v>
      </c>
      <c r="I143" s="223"/>
      <c r="J143" s="224">
        <f>ROUND(I143*H143,2)</f>
        <v>0</v>
      </c>
      <c r="K143" s="220" t="s">
        <v>127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199</v>
      </c>
      <c r="AT143" s="229" t="s">
        <v>123</v>
      </c>
      <c r="AU143" s="229" t="s">
        <v>83</v>
      </c>
      <c r="AY143" s="17" t="s">
        <v>119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199</v>
      </c>
      <c r="BM143" s="229" t="s">
        <v>719</v>
      </c>
    </row>
    <row r="144" s="2" customFormat="1">
      <c r="A144" s="38"/>
      <c r="B144" s="39"/>
      <c r="C144" s="40"/>
      <c r="D144" s="231" t="s">
        <v>130</v>
      </c>
      <c r="E144" s="40"/>
      <c r="F144" s="232" t="s">
        <v>720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83</v>
      </c>
    </row>
    <row r="145" s="13" customFormat="1">
      <c r="A145" s="13"/>
      <c r="B145" s="236"/>
      <c r="C145" s="237"/>
      <c r="D145" s="238" t="s">
        <v>132</v>
      </c>
      <c r="E145" s="239" t="s">
        <v>1</v>
      </c>
      <c r="F145" s="240" t="s">
        <v>721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132</v>
      </c>
      <c r="AU145" s="246" t="s">
        <v>83</v>
      </c>
      <c r="AV145" s="13" t="s">
        <v>81</v>
      </c>
      <c r="AW145" s="13" t="s">
        <v>30</v>
      </c>
      <c r="AX145" s="13" t="s">
        <v>73</v>
      </c>
      <c r="AY145" s="246" t="s">
        <v>119</v>
      </c>
    </row>
    <row r="146" s="14" customFormat="1">
      <c r="A146" s="14"/>
      <c r="B146" s="247"/>
      <c r="C146" s="248"/>
      <c r="D146" s="238" t="s">
        <v>132</v>
      </c>
      <c r="E146" s="249" t="s">
        <v>1</v>
      </c>
      <c r="F146" s="250" t="s">
        <v>722</v>
      </c>
      <c r="G146" s="248"/>
      <c r="H146" s="251">
        <v>0.59999999999999998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132</v>
      </c>
      <c r="AU146" s="257" t="s">
        <v>83</v>
      </c>
      <c r="AV146" s="14" t="s">
        <v>83</v>
      </c>
      <c r="AW146" s="14" t="s">
        <v>30</v>
      </c>
      <c r="AX146" s="14" t="s">
        <v>81</v>
      </c>
      <c r="AY146" s="257" t="s">
        <v>119</v>
      </c>
    </row>
    <row r="147" s="2" customFormat="1" ht="37.8" customHeight="1">
      <c r="A147" s="38"/>
      <c r="B147" s="39"/>
      <c r="C147" s="218" t="s">
        <v>226</v>
      </c>
      <c r="D147" s="218" t="s">
        <v>123</v>
      </c>
      <c r="E147" s="219" t="s">
        <v>283</v>
      </c>
      <c r="F147" s="220" t="s">
        <v>284</v>
      </c>
      <c r="G147" s="221" t="s">
        <v>249</v>
      </c>
      <c r="H147" s="222">
        <v>0.59999999999999998</v>
      </c>
      <c r="I147" s="223"/>
      <c r="J147" s="224">
        <f>ROUND(I147*H147,2)</f>
        <v>0</v>
      </c>
      <c r="K147" s="220" t="s">
        <v>127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199</v>
      </c>
      <c r="AT147" s="229" t="s">
        <v>123</v>
      </c>
      <c r="AU147" s="229" t="s">
        <v>83</v>
      </c>
      <c r="AY147" s="17" t="s">
        <v>119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199</v>
      </c>
      <c r="BM147" s="229" t="s">
        <v>723</v>
      </c>
    </row>
    <row r="148" s="2" customFormat="1">
      <c r="A148" s="38"/>
      <c r="B148" s="39"/>
      <c r="C148" s="40"/>
      <c r="D148" s="231" t="s">
        <v>130</v>
      </c>
      <c r="E148" s="40"/>
      <c r="F148" s="232" t="s">
        <v>286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83</v>
      </c>
    </row>
    <row r="149" s="13" customFormat="1">
      <c r="A149" s="13"/>
      <c r="B149" s="236"/>
      <c r="C149" s="237"/>
      <c r="D149" s="238" t="s">
        <v>132</v>
      </c>
      <c r="E149" s="239" t="s">
        <v>1</v>
      </c>
      <c r="F149" s="240" t="s">
        <v>724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132</v>
      </c>
      <c r="AU149" s="246" t="s">
        <v>83</v>
      </c>
      <c r="AV149" s="13" t="s">
        <v>81</v>
      </c>
      <c r="AW149" s="13" t="s">
        <v>30</v>
      </c>
      <c r="AX149" s="13" t="s">
        <v>73</v>
      </c>
      <c r="AY149" s="246" t="s">
        <v>119</v>
      </c>
    </row>
    <row r="150" s="14" customFormat="1">
      <c r="A150" s="14"/>
      <c r="B150" s="247"/>
      <c r="C150" s="248"/>
      <c r="D150" s="238" t="s">
        <v>132</v>
      </c>
      <c r="E150" s="249" t="s">
        <v>1</v>
      </c>
      <c r="F150" s="250" t="s">
        <v>725</v>
      </c>
      <c r="G150" s="248"/>
      <c r="H150" s="251">
        <v>0.59999999999999998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132</v>
      </c>
      <c r="AU150" s="257" t="s">
        <v>83</v>
      </c>
      <c r="AV150" s="14" t="s">
        <v>83</v>
      </c>
      <c r="AW150" s="14" t="s">
        <v>30</v>
      </c>
      <c r="AX150" s="14" t="s">
        <v>81</v>
      </c>
      <c r="AY150" s="257" t="s">
        <v>119</v>
      </c>
    </row>
    <row r="151" s="2" customFormat="1" ht="24.15" customHeight="1">
      <c r="A151" s="38"/>
      <c r="B151" s="39"/>
      <c r="C151" s="218" t="s">
        <v>149</v>
      </c>
      <c r="D151" s="218" t="s">
        <v>123</v>
      </c>
      <c r="E151" s="219" t="s">
        <v>289</v>
      </c>
      <c r="F151" s="220" t="s">
        <v>290</v>
      </c>
      <c r="G151" s="221" t="s">
        <v>198</v>
      </c>
      <c r="H151" s="222">
        <v>5</v>
      </c>
      <c r="I151" s="223"/>
      <c r="J151" s="224">
        <f>ROUND(I151*H151,2)</f>
        <v>0</v>
      </c>
      <c r="K151" s="220" t="s">
        <v>127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199</v>
      </c>
      <c r="AT151" s="229" t="s">
        <v>123</v>
      </c>
      <c r="AU151" s="229" t="s">
        <v>83</v>
      </c>
      <c r="AY151" s="17" t="s">
        <v>119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199</v>
      </c>
      <c r="BM151" s="229" t="s">
        <v>726</v>
      </c>
    </row>
    <row r="152" s="2" customFormat="1">
      <c r="A152" s="38"/>
      <c r="B152" s="39"/>
      <c r="C152" s="40"/>
      <c r="D152" s="231" t="s">
        <v>130</v>
      </c>
      <c r="E152" s="40"/>
      <c r="F152" s="232" t="s">
        <v>292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83</v>
      </c>
    </row>
    <row r="153" s="2" customFormat="1" ht="24.15" customHeight="1">
      <c r="A153" s="38"/>
      <c r="B153" s="39"/>
      <c r="C153" s="218" t="s">
        <v>173</v>
      </c>
      <c r="D153" s="218" t="s">
        <v>123</v>
      </c>
      <c r="E153" s="219" t="s">
        <v>314</v>
      </c>
      <c r="F153" s="220" t="s">
        <v>315</v>
      </c>
      <c r="G153" s="221" t="s">
        <v>198</v>
      </c>
      <c r="H153" s="222">
        <v>90</v>
      </c>
      <c r="I153" s="223"/>
      <c r="J153" s="224">
        <f>ROUND(I153*H153,2)</f>
        <v>0</v>
      </c>
      <c r="K153" s="220" t="s">
        <v>127</v>
      </c>
      <c r="L153" s="44"/>
      <c r="M153" s="225" t="s">
        <v>1</v>
      </c>
      <c r="N153" s="226" t="s">
        <v>38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199</v>
      </c>
      <c r="AT153" s="229" t="s">
        <v>123</v>
      </c>
      <c r="AU153" s="229" t="s">
        <v>83</v>
      </c>
      <c r="AY153" s="17" t="s">
        <v>119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81</v>
      </c>
      <c r="BK153" s="230">
        <f>ROUND(I153*H153,2)</f>
        <v>0</v>
      </c>
      <c r="BL153" s="17" t="s">
        <v>199</v>
      </c>
      <c r="BM153" s="229" t="s">
        <v>727</v>
      </c>
    </row>
    <row r="154" s="2" customFormat="1">
      <c r="A154" s="38"/>
      <c r="B154" s="39"/>
      <c r="C154" s="40"/>
      <c r="D154" s="231" t="s">
        <v>130</v>
      </c>
      <c r="E154" s="40"/>
      <c r="F154" s="232" t="s">
        <v>317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130</v>
      </c>
      <c r="AU154" s="17" t="s">
        <v>83</v>
      </c>
    </row>
    <row r="155" s="13" customFormat="1">
      <c r="A155" s="13"/>
      <c r="B155" s="236"/>
      <c r="C155" s="237"/>
      <c r="D155" s="238" t="s">
        <v>132</v>
      </c>
      <c r="E155" s="239" t="s">
        <v>1</v>
      </c>
      <c r="F155" s="240" t="s">
        <v>728</v>
      </c>
      <c r="G155" s="237"/>
      <c r="H155" s="239" t="s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132</v>
      </c>
      <c r="AU155" s="246" t="s">
        <v>83</v>
      </c>
      <c r="AV155" s="13" t="s">
        <v>81</v>
      </c>
      <c r="AW155" s="13" t="s">
        <v>30</v>
      </c>
      <c r="AX155" s="13" t="s">
        <v>73</v>
      </c>
      <c r="AY155" s="246" t="s">
        <v>119</v>
      </c>
    </row>
    <row r="156" s="14" customFormat="1">
      <c r="A156" s="14"/>
      <c r="B156" s="247"/>
      <c r="C156" s="248"/>
      <c r="D156" s="238" t="s">
        <v>132</v>
      </c>
      <c r="E156" s="249" t="s">
        <v>1</v>
      </c>
      <c r="F156" s="250" t="s">
        <v>319</v>
      </c>
      <c r="G156" s="248"/>
      <c r="H156" s="251">
        <v>90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132</v>
      </c>
      <c r="AU156" s="257" t="s">
        <v>83</v>
      </c>
      <c r="AV156" s="14" t="s">
        <v>83</v>
      </c>
      <c r="AW156" s="14" t="s">
        <v>30</v>
      </c>
      <c r="AX156" s="14" t="s">
        <v>81</v>
      </c>
      <c r="AY156" s="257" t="s">
        <v>119</v>
      </c>
    </row>
    <row r="157" s="2" customFormat="1" ht="37.8" customHeight="1">
      <c r="A157" s="38"/>
      <c r="B157" s="39"/>
      <c r="C157" s="218" t="s">
        <v>252</v>
      </c>
      <c r="D157" s="218" t="s">
        <v>123</v>
      </c>
      <c r="E157" s="219" t="s">
        <v>320</v>
      </c>
      <c r="F157" s="220" t="s">
        <v>321</v>
      </c>
      <c r="G157" s="221" t="s">
        <v>249</v>
      </c>
      <c r="H157" s="222">
        <v>10</v>
      </c>
      <c r="I157" s="223"/>
      <c r="J157" s="224">
        <f>ROUND(I157*H157,2)</f>
        <v>0</v>
      </c>
      <c r="K157" s="220" t="s">
        <v>127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199</v>
      </c>
      <c r="AT157" s="229" t="s">
        <v>123</v>
      </c>
      <c r="AU157" s="229" t="s">
        <v>83</v>
      </c>
      <c r="AY157" s="17" t="s">
        <v>119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199</v>
      </c>
      <c r="BM157" s="229" t="s">
        <v>729</v>
      </c>
    </row>
    <row r="158" s="2" customFormat="1">
      <c r="A158" s="38"/>
      <c r="B158" s="39"/>
      <c r="C158" s="40"/>
      <c r="D158" s="231" t="s">
        <v>130</v>
      </c>
      <c r="E158" s="40"/>
      <c r="F158" s="232" t="s">
        <v>323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83</v>
      </c>
    </row>
    <row r="159" s="13" customFormat="1">
      <c r="A159" s="13"/>
      <c r="B159" s="236"/>
      <c r="C159" s="237"/>
      <c r="D159" s="238" t="s">
        <v>132</v>
      </c>
      <c r="E159" s="239" t="s">
        <v>1</v>
      </c>
      <c r="F159" s="240" t="s">
        <v>730</v>
      </c>
      <c r="G159" s="237"/>
      <c r="H159" s="239" t="s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132</v>
      </c>
      <c r="AU159" s="246" t="s">
        <v>83</v>
      </c>
      <c r="AV159" s="13" t="s">
        <v>81</v>
      </c>
      <c r="AW159" s="13" t="s">
        <v>30</v>
      </c>
      <c r="AX159" s="13" t="s">
        <v>73</v>
      </c>
      <c r="AY159" s="246" t="s">
        <v>119</v>
      </c>
    </row>
    <row r="160" s="14" customFormat="1">
      <c r="A160" s="14"/>
      <c r="B160" s="247"/>
      <c r="C160" s="248"/>
      <c r="D160" s="238" t="s">
        <v>132</v>
      </c>
      <c r="E160" s="249" t="s">
        <v>1</v>
      </c>
      <c r="F160" s="250" t="s">
        <v>173</v>
      </c>
      <c r="G160" s="248"/>
      <c r="H160" s="251">
        <v>10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132</v>
      </c>
      <c r="AU160" s="257" t="s">
        <v>83</v>
      </c>
      <c r="AV160" s="14" t="s">
        <v>83</v>
      </c>
      <c r="AW160" s="14" t="s">
        <v>30</v>
      </c>
      <c r="AX160" s="14" t="s">
        <v>81</v>
      </c>
      <c r="AY160" s="257" t="s">
        <v>119</v>
      </c>
    </row>
    <row r="161" s="2" customFormat="1" ht="37.8" customHeight="1">
      <c r="A161" s="38"/>
      <c r="B161" s="39"/>
      <c r="C161" s="218" t="s">
        <v>8</v>
      </c>
      <c r="D161" s="218" t="s">
        <v>123</v>
      </c>
      <c r="E161" s="219" t="s">
        <v>326</v>
      </c>
      <c r="F161" s="220" t="s">
        <v>327</v>
      </c>
      <c r="G161" s="221" t="s">
        <v>249</v>
      </c>
      <c r="H161" s="222">
        <v>100</v>
      </c>
      <c r="I161" s="223"/>
      <c r="J161" s="224">
        <f>ROUND(I161*H161,2)</f>
        <v>0</v>
      </c>
      <c r="K161" s="220" t="s">
        <v>127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199</v>
      </c>
      <c r="AT161" s="229" t="s">
        <v>123</v>
      </c>
      <c r="AU161" s="229" t="s">
        <v>83</v>
      </c>
      <c r="AY161" s="17" t="s">
        <v>119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199</v>
      </c>
      <c r="BM161" s="229" t="s">
        <v>731</v>
      </c>
    </row>
    <row r="162" s="2" customFormat="1">
      <c r="A162" s="38"/>
      <c r="B162" s="39"/>
      <c r="C162" s="40"/>
      <c r="D162" s="231" t="s">
        <v>130</v>
      </c>
      <c r="E162" s="40"/>
      <c r="F162" s="232" t="s">
        <v>329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130</v>
      </c>
      <c r="AU162" s="17" t="s">
        <v>83</v>
      </c>
    </row>
    <row r="163" s="13" customFormat="1">
      <c r="A163" s="13"/>
      <c r="B163" s="236"/>
      <c r="C163" s="237"/>
      <c r="D163" s="238" t="s">
        <v>132</v>
      </c>
      <c r="E163" s="239" t="s">
        <v>1</v>
      </c>
      <c r="F163" s="240" t="s">
        <v>732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132</v>
      </c>
      <c r="AU163" s="246" t="s">
        <v>83</v>
      </c>
      <c r="AV163" s="13" t="s">
        <v>81</v>
      </c>
      <c r="AW163" s="13" t="s">
        <v>30</v>
      </c>
      <c r="AX163" s="13" t="s">
        <v>73</v>
      </c>
      <c r="AY163" s="246" t="s">
        <v>119</v>
      </c>
    </row>
    <row r="164" s="14" customFormat="1">
      <c r="A164" s="14"/>
      <c r="B164" s="247"/>
      <c r="C164" s="248"/>
      <c r="D164" s="238" t="s">
        <v>132</v>
      </c>
      <c r="E164" s="249" t="s">
        <v>1</v>
      </c>
      <c r="F164" s="250" t="s">
        <v>733</v>
      </c>
      <c r="G164" s="248"/>
      <c r="H164" s="251">
        <v>100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132</v>
      </c>
      <c r="AU164" s="257" t="s">
        <v>83</v>
      </c>
      <c r="AV164" s="14" t="s">
        <v>83</v>
      </c>
      <c r="AW164" s="14" t="s">
        <v>30</v>
      </c>
      <c r="AX164" s="14" t="s">
        <v>81</v>
      </c>
      <c r="AY164" s="257" t="s">
        <v>119</v>
      </c>
    </row>
    <row r="165" s="2" customFormat="1" ht="33" customHeight="1">
      <c r="A165" s="38"/>
      <c r="B165" s="39"/>
      <c r="C165" s="218" t="s">
        <v>264</v>
      </c>
      <c r="D165" s="218" t="s">
        <v>123</v>
      </c>
      <c r="E165" s="219" t="s">
        <v>333</v>
      </c>
      <c r="F165" s="220" t="s">
        <v>334</v>
      </c>
      <c r="G165" s="221" t="s">
        <v>335</v>
      </c>
      <c r="H165" s="222">
        <v>20</v>
      </c>
      <c r="I165" s="223"/>
      <c r="J165" s="224">
        <f>ROUND(I165*H165,2)</f>
        <v>0</v>
      </c>
      <c r="K165" s="220" t="s">
        <v>127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199</v>
      </c>
      <c r="AT165" s="229" t="s">
        <v>123</v>
      </c>
      <c r="AU165" s="229" t="s">
        <v>83</v>
      </c>
      <c r="AY165" s="17" t="s">
        <v>119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199</v>
      </c>
      <c r="BM165" s="229" t="s">
        <v>734</v>
      </c>
    </row>
    <row r="166" s="2" customFormat="1">
      <c r="A166" s="38"/>
      <c r="B166" s="39"/>
      <c r="C166" s="40"/>
      <c r="D166" s="231" t="s">
        <v>130</v>
      </c>
      <c r="E166" s="40"/>
      <c r="F166" s="232" t="s">
        <v>337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130</v>
      </c>
      <c r="AU166" s="17" t="s">
        <v>83</v>
      </c>
    </row>
    <row r="167" s="14" customFormat="1">
      <c r="A167" s="14"/>
      <c r="B167" s="247"/>
      <c r="C167" s="248"/>
      <c r="D167" s="238" t="s">
        <v>132</v>
      </c>
      <c r="E167" s="249" t="s">
        <v>1</v>
      </c>
      <c r="F167" s="250" t="s">
        <v>356</v>
      </c>
      <c r="G167" s="248"/>
      <c r="H167" s="251">
        <v>20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132</v>
      </c>
      <c r="AU167" s="257" t="s">
        <v>83</v>
      </c>
      <c r="AV167" s="14" t="s">
        <v>83</v>
      </c>
      <c r="AW167" s="14" t="s">
        <v>30</v>
      </c>
      <c r="AX167" s="14" t="s">
        <v>81</v>
      </c>
      <c r="AY167" s="257" t="s">
        <v>119</v>
      </c>
    </row>
    <row r="168" s="2" customFormat="1" ht="24.15" customHeight="1">
      <c r="A168" s="38"/>
      <c r="B168" s="39"/>
      <c r="C168" s="218" t="s">
        <v>270</v>
      </c>
      <c r="D168" s="218" t="s">
        <v>123</v>
      </c>
      <c r="E168" s="219" t="s">
        <v>340</v>
      </c>
      <c r="F168" s="220" t="s">
        <v>341</v>
      </c>
      <c r="G168" s="221" t="s">
        <v>249</v>
      </c>
      <c r="H168" s="222">
        <v>10</v>
      </c>
      <c r="I168" s="223"/>
      <c r="J168" s="224">
        <f>ROUND(I168*H168,2)</f>
        <v>0</v>
      </c>
      <c r="K168" s="220" t="s">
        <v>127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199</v>
      </c>
      <c r="AT168" s="229" t="s">
        <v>123</v>
      </c>
      <c r="AU168" s="229" t="s">
        <v>83</v>
      </c>
      <c r="AY168" s="17" t="s">
        <v>119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199</v>
      </c>
      <c r="BM168" s="229" t="s">
        <v>735</v>
      </c>
    </row>
    <row r="169" s="2" customFormat="1">
      <c r="A169" s="38"/>
      <c r="B169" s="39"/>
      <c r="C169" s="40"/>
      <c r="D169" s="231" t="s">
        <v>130</v>
      </c>
      <c r="E169" s="40"/>
      <c r="F169" s="232" t="s">
        <v>343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130</v>
      </c>
      <c r="AU169" s="17" t="s">
        <v>83</v>
      </c>
    </row>
    <row r="170" s="13" customFormat="1">
      <c r="A170" s="13"/>
      <c r="B170" s="236"/>
      <c r="C170" s="237"/>
      <c r="D170" s="238" t="s">
        <v>132</v>
      </c>
      <c r="E170" s="239" t="s">
        <v>1</v>
      </c>
      <c r="F170" s="240" t="s">
        <v>736</v>
      </c>
      <c r="G170" s="237"/>
      <c r="H170" s="239" t="s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132</v>
      </c>
      <c r="AU170" s="246" t="s">
        <v>83</v>
      </c>
      <c r="AV170" s="13" t="s">
        <v>81</v>
      </c>
      <c r="AW170" s="13" t="s">
        <v>30</v>
      </c>
      <c r="AX170" s="13" t="s">
        <v>73</v>
      </c>
      <c r="AY170" s="246" t="s">
        <v>119</v>
      </c>
    </row>
    <row r="171" s="14" customFormat="1">
      <c r="A171" s="14"/>
      <c r="B171" s="247"/>
      <c r="C171" s="248"/>
      <c r="D171" s="238" t="s">
        <v>132</v>
      </c>
      <c r="E171" s="249" t="s">
        <v>1</v>
      </c>
      <c r="F171" s="250" t="s">
        <v>173</v>
      </c>
      <c r="G171" s="248"/>
      <c r="H171" s="251">
        <v>10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132</v>
      </c>
      <c r="AU171" s="257" t="s">
        <v>83</v>
      </c>
      <c r="AV171" s="14" t="s">
        <v>83</v>
      </c>
      <c r="AW171" s="14" t="s">
        <v>30</v>
      </c>
      <c r="AX171" s="14" t="s">
        <v>81</v>
      </c>
      <c r="AY171" s="257" t="s">
        <v>119</v>
      </c>
    </row>
    <row r="172" s="2" customFormat="1" ht="24.15" customHeight="1">
      <c r="A172" s="38"/>
      <c r="B172" s="39"/>
      <c r="C172" s="218" t="s">
        <v>301</v>
      </c>
      <c r="D172" s="218" t="s">
        <v>123</v>
      </c>
      <c r="E172" s="219" t="s">
        <v>737</v>
      </c>
      <c r="F172" s="220" t="s">
        <v>738</v>
      </c>
      <c r="G172" s="221" t="s">
        <v>198</v>
      </c>
      <c r="H172" s="222">
        <v>6</v>
      </c>
      <c r="I172" s="223"/>
      <c r="J172" s="224">
        <f>ROUND(I172*H172,2)</f>
        <v>0</v>
      </c>
      <c r="K172" s="220" t="s">
        <v>127</v>
      </c>
      <c r="L172" s="44"/>
      <c r="M172" s="225" t="s">
        <v>1</v>
      </c>
      <c r="N172" s="226" t="s">
        <v>38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199</v>
      </c>
      <c r="AT172" s="229" t="s">
        <v>123</v>
      </c>
      <c r="AU172" s="229" t="s">
        <v>83</v>
      </c>
      <c r="AY172" s="17" t="s">
        <v>119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199</v>
      </c>
      <c r="BM172" s="229" t="s">
        <v>739</v>
      </c>
    </row>
    <row r="173" s="2" customFormat="1">
      <c r="A173" s="38"/>
      <c r="B173" s="39"/>
      <c r="C173" s="40"/>
      <c r="D173" s="231" t="s">
        <v>130</v>
      </c>
      <c r="E173" s="40"/>
      <c r="F173" s="232" t="s">
        <v>740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130</v>
      </c>
      <c r="AU173" s="17" t="s">
        <v>83</v>
      </c>
    </row>
    <row r="174" s="2" customFormat="1" ht="24.15" customHeight="1">
      <c r="A174" s="38"/>
      <c r="B174" s="39"/>
      <c r="C174" s="218" t="s">
        <v>307</v>
      </c>
      <c r="D174" s="218" t="s">
        <v>123</v>
      </c>
      <c r="E174" s="219" t="s">
        <v>741</v>
      </c>
      <c r="F174" s="220" t="s">
        <v>742</v>
      </c>
      <c r="G174" s="221" t="s">
        <v>198</v>
      </c>
      <c r="H174" s="222">
        <v>6</v>
      </c>
      <c r="I174" s="223"/>
      <c r="J174" s="224">
        <f>ROUND(I174*H174,2)</f>
        <v>0</v>
      </c>
      <c r="K174" s="220" t="s">
        <v>127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199</v>
      </c>
      <c r="AT174" s="229" t="s">
        <v>123</v>
      </c>
      <c r="AU174" s="229" t="s">
        <v>83</v>
      </c>
      <c r="AY174" s="17" t="s">
        <v>119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199</v>
      </c>
      <c r="BM174" s="229" t="s">
        <v>743</v>
      </c>
    </row>
    <row r="175" s="2" customFormat="1">
      <c r="A175" s="38"/>
      <c r="B175" s="39"/>
      <c r="C175" s="40"/>
      <c r="D175" s="231" t="s">
        <v>130</v>
      </c>
      <c r="E175" s="40"/>
      <c r="F175" s="232" t="s">
        <v>744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83</v>
      </c>
    </row>
    <row r="176" s="2" customFormat="1" ht="16.5" customHeight="1">
      <c r="A176" s="38"/>
      <c r="B176" s="39"/>
      <c r="C176" s="272" t="s">
        <v>313</v>
      </c>
      <c r="D176" s="272" t="s">
        <v>346</v>
      </c>
      <c r="E176" s="273" t="s">
        <v>382</v>
      </c>
      <c r="F176" s="274" t="s">
        <v>383</v>
      </c>
      <c r="G176" s="275" t="s">
        <v>384</v>
      </c>
      <c r="H176" s="276">
        <v>0.12</v>
      </c>
      <c r="I176" s="277"/>
      <c r="J176" s="278">
        <f>ROUND(I176*H176,2)</f>
        <v>0</v>
      </c>
      <c r="K176" s="274" t="s">
        <v>127</v>
      </c>
      <c r="L176" s="279"/>
      <c r="M176" s="280" t="s">
        <v>1</v>
      </c>
      <c r="N176" s="281" t="s">
        <v>38</v>
      </c>
      <c r="O176" s="91"/>
      <c r="P176" s="227">
        <f>O176*H176</f>
        <v>0</v>
      </c>
      <c r="Q176" s="227">
        <v>0.001</v>
      </c>
      <c r="R176" s="227">
        <f>Q176*H176</f>
        <v>0.00012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122</v>
      </c>
      <c r="AT176" s="229" t="s">
        <v>346</v>
      </c>
      <c r="AU176" s="229" t="s">
        <v>83</v>
      </c>
      <c r="AY176" s="17" t="s">
        <v>119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199</v>
      </c>
      <c r="BM176" s="229" t="s">
        <v>745</v>
      </c>
    </row>
    <row r="177" s="14" customFormat="1">
      <c r="A177" s="14"/>
      <c r="B177" s="247"/>
      <c r="C177" s="248"/>
      <c r="D177" s="238" t="s">
        <v>132</v>
      </c>
      <c r="E177" s="248"/>
      <c r="F177" s="250" t="s">
        <v>746</v>
      </c>
      <c r="G177" s="248"/>
      <c r="H177" s="251">
        <v>0.12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132</v>
      </c>
      <c r="AU177" s="257" t="s">
        <v>83</v>
      </c>
      <c r="AV177" s="14" t="s">
        <v>83</v>
      </c>
      <c r="AW177" s="14" t="s">
        <v>4</v>
      </c>
      <c r="AX177" s="14" t="s">
        <v>81</v>
      </c>
      <c r="AY177" s="257" t="s">
        <v>119</v>
      </c>
    </row>
    <row r="178" s="12" customFormat="1" ht="22.8" customHeight="1">
      <c r="A178" s="12"/>
      <c r="B178" s="202"/>
      <c r="C178" s="203"/>
      <c r="D178" s="204" t="s">
        <v>72</v>
      </c>
      <c r="E178" s="216" t="s">
        <v>145</v>
      </c>
      <c r="F178" s="216" t="s">
        <v>402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SUM(P179:P190)</f>
        <v>0</v>
      </c>
      <c r="Q178" s="210"/>
      <c r="R178" s="211">
        <f>SUM(R179:R190)</f>
        <v>2.0992548600000003</v>
      </c>
      <c r="S178" s="210"/>
      <c r="T178" s="212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72</v>
      </c>
      <c r="AU178" s="214" t="s">
        <v>81</v>
      </c>
      <c r="AY178" s="213" t="s">
        <v>119</v>
      </c>
      <c r="BK178" s="215">
        <f>SUM(BK179:BK190)</f>
        <v>0</v>
      </c>
    </row>
    <row r="179" s="2" customFormat="1" ht="24.15" customHeight="1">
      <c r="A179" s="38"/>
      <c r="B179" s="39"/>
      <c r="C179" s="218" t="s">
        <v>7</v>
      </c>
      <c r="D179" s="218" t="s">
        <v>123</v>
      </c>
      <c r="E179" s="219" t="s">
        <v>404</v>
      </c>
      <c r="F179" s="220" t="s">
        <v>405</v>
      </c>
      <c r="G179" s="221" t="s">
        <v>249</v>
      </c>
      <c r="H179" s="222">
        <v>0.311</v>
      </c>
      <c r="I179" s="223"/>
      <c r="J179" s="224">
        <f>ROUND(I179*H179,2)</f>
        <v>0</v>
      </c>
      <c r="K179" s="220" t="s">
        <v>127</v>
      </c>
      <c r="L179" s="44"/>
      <c r="M179" s="225" t="s">
        <v>1</v>
      </c>
      <c r="N179" s="226" t="s">
        <v>38</v>
      </c>
      <c r="O179" s="91"/>
      <c r="P179" s="227">
        <f>O179*H179</f>
        <v>0</v>
      </c>
      <c r="Q179" s="227">
        <v>1.05524</v>
      </c>
      <c r="R179" s="227">
        <f>Q179*H179</f>
        <v>0.32817963999999999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199</v>
      </c>
      <c r="AT179" s="229" t="s">
        <v>123</v>
      </c>
      <c r="AU179" s="229" t="s">
        <v>83</v>
      </c>
      <c r="AY179" s="17" t="s">
        <v>119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199</v>
      </c>
      <c r="BM179" s="229" t="s">
        <v>747</v>
      </c>
    </row>
    <row r="180" s="2" customFormat="1">
      <c r="A180" s="38"/>
      <c r="B180" s="39"/>
      <c r="C180" s="40"/>
      <c r="D180" s="231" t="s">
        <v>130</v>
      </c>
      <c r="E180" s="40"/>
      <c r="F180" s="232" t="s">
        <v>407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130</v>
      </c>
      <c r="AU180" s="17" t="s">
        <v>83</v>
      </c>
    </row>
    <row r="181" s="13" customFormat="1">
      <c r="A181" s="13"/>
      <c r="B181" s="236"/>
      <c r="C181" s="237"/>
      <c r="D181" s="238" t="s">
        <v>132</v>
      </c>
      <c r="E181" s="239" t="s">
        <v>1</v>
      </c>
      <c r="F181" s="240" t="s">
        <v>748</v>
      </c>
      <c r="G181" s="237"/>
      <c r="H181" s="239" t="s">
        <v>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132</v>
      </c>
      <c r="AU181" s="246" t="s">
        <v>83</v>
      </c>
      <c r="AV181" s="13" t="s">
        <v>81</v>
      </c>
      <c r="AW181" s="13" t="s">
        <v>30</v>
      </c>
      <c r="AX181" s="13" t="s">
        <v>73</v>
      </c>
      <c r="AY181" s="246" t="s">
        <v>119</v>
      </c>
    </row>
    <row r="182" s="13" customFormat="1">
      <c r="A182" s="13"/>
      <c r="B182" s="236"/>
      <c r="C182" s="237"/>
      <c r="D182" s="238" t="s">
        <v>132</v>
      </c>
      <c r="E182" s="239" t="s">
        <v>1</v>
      </c>
      <c r="F182" s="240" t="s">
        <v>749</v>
      </c>
      <c r="G182" s="237"/>
      <c r="H182" s="239" t="s">
        <v>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132</v>
      </c>
      <c r="AU182" s="246" t="s">
        <v>83</v>
      </c>
      <c r="AV182" s="13" t="s">
        <v>81</v>
      </c>
      <c r="AW182" s="13" t="s">
        <v>30</v>
      </c>
      <c r="AX182" s="13" t="s">
        <v>73</v>
      </c>
      <c r="AY182" s="246" t="s">
        <v>119</v>
      </c>
    </row>
    <row r="183" s="14" customFormat="1">
      <c r="A183" s="14"/>
      <c r="B183" s="247"/>
      <c r="C183" s="248"/>
      <c r="D183" s="238" t="s">
        <v>132</v>
      </c>
      <c r="E183" s="249" t="s">
        <v>1</v>
      </c>
      <c r="F183" s="250" t="s">
        <v>750</v>
      </c>
      <c r="G183" s="248"/>
      <c r="H183" s="251">
        <v>0.311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132</v>
      </c>
      <c r="AU183" s="257" t="s">
        <v>83</v>
      </c>
      <c r="AV183" s="14" t="s">
        <v>83</v>
      </c>
      <c r="AW183" s="14" t="s">
        <v>30</v>
      </c>
      <c r="AX183" s="14" t="s">
        <v>81</v>
      </c>
      <c r="AY183" s="257" t="s">
        <v>119</v>
      </c>
    </row>
    <row r="184" s="2" customFormat="1" ht="24.15" customHeight="1">
      <c r="A184" s="38"/>
      <c r="B184" s="39"/>
      <c r="C184" s="218" t="s">
        <v>325</v>
      </c>
      <c r="D184" s="218" t="s">
        <v>123</v>
      </c>
      <c r="E184" s="219" t="s">
        <v>412</v>
      </c>
      <c r="F184" s="220" t="s">
        <v>413</v>
      </c>
      <c r="G184" s="221" t="s">
        <v>249</v>
      </c>
      <c r="H184" s="222">
        <v>0.61899999999999999</v>
      </c>
      <c r="I184" s="223"/>
      <c r="J184" s="224">
        <f>ROUND(I184*H184,2)</f>
        <v>0</v>
      </c>
      <c r="K184" s="220" t="s">
        <v>127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0.36037999999999998</v>
      </c>
      <c r="R184" s="227">
        <f>Q184*H184</f>
        <v>0.22307521999999999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199</v>
      </c>
      <c r="AT184" s="229" t="s">
        <v>123</v>
      </c>
      <c r="AU184" s="229" t="s">
        <v>83</v>
      </c>
      <c r="AY184" s="17" t="s">
        <v>119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199</v>
      </c>
      <c r="BM184" s="229" t="s">
        <v>751</v>
      </c>
    </row>
    <row r="185" s="2" customFormat="1">
      <c r="A185" s="38"/>
      <c r="B185" s="39"/>
      <c r="C185" s="40"/>
      <c r="D185" s="231" t="s">
        <v>130</v>
      </c>
      <c r="E185" s="40"/>
      <c r="F185" s="232" t="s">
        <v>415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83</v>
      </c>
    </row>
    <row r="186" s="13" customFormat="1">
      <c r="A186" s="13"/>
      <c r="B186" s="236"/>
      <c r="C186" s="237"/>
      <c r="D186" s="238" t="s">
        <v>132</v>
      </c>
      <c r="E186" s="239" t="s">
        <v>1</v>
      </c>
      <c r="F186" s="240" t="s">
        <v>752</v>
      </c>
      <c r="G186" s="237"/>
      <c r="H186" s="239" t="s">
        <v>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132</v>
      </c>
      <c r="AU186" s="246" t="s">
        <v>83</v>
      </c>
      <c r="AV186" s="13" t="s">
        <v>81</v>
      </c>
      <c r="AW186" s="13" t="s">
        <v>30</v>
      </c>
      <c r="AX186" s="13" t="s">
        <v>73</v>
      </c>
      <c r="AY186" s="246" t="s">
        <v>119</v>
      </c>
    </row>
    <row r="187" s="13" customFormat="1">
      <c r="A187" s="13"/>
      <c r="B187" s="236"/>
      <c r="C187" s="237"/>
      <c r="D187" s="238" t="s">
        <v>132</v>
      </c>
      <c r="E187" s="239" t="s">
        <v>1</v>
      </c>
      <c r="F187" s="240" t="s">
        <v>418</v>
      </c>
      <c r="G187" s="237"/>
      <c r="H187" s="239" t="s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132</v>
      </c>
      <c r="AU187" s="246" t="s">
        <v>83</v>
      </c>
      <c r="AV187" s="13" t="s">
        <v>81</v>
      </c>
      <c r="AW187" s="13" t="s">
        <v>30</v>
      </c>
      <c r="AX187" s="13" t="s">
        <v>73</v>
      </c>
      <c r="AY187" s="246" t="s">
        <v>119</v>
      </c>
    </row>
    <row r="188" s="14" customFormat="1">
      <c r="A188" s="14"/>
      <c r="B188" s="247"/>
      <c r="C188" s="248"/>
      <c r="D188" s="238" t="s">
        <v>132</v>
      </c>
      <c r="E188" s="249" t="s">
        <v>1</v>
      </c>
      <c r="F188" s="250" t="s">
        <v>753</v>
      </c>
      <c r="G188" s="248"/>
      <c r="H188" s="251">
        <v>0.61899999999999999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132</v>
      </c>
      <c r="AU188" s="257" t="s">
        <v>83</v>
      </c>
      <c r="AV188" s="14" t="s">
        <v>83</v>
      </c>
      <c r="AW188" s="14" t="s">
        <v>30</v>
      </c>
      <c r="AX188" s="14" t="s">
        <v>81</v>
      </c>
      <c r="AY188" s="257" t="s">
        <v>119</v>
      </c>
    </row>
    <row r="189" s="2" customFormat="1" ht="24.15" customHeight="1">
      <c r="A189" s="38"/>
      <c r="B189" s="39"/>
      <c r="C189" s="272" t="s">
        <v>332</v>
      </c>
      <c r="D189" s="272" t="s">
        <v>346</v>
      </c>
      <c r="E189" s="273" t="s">
        <v>421</v>
      </c>
      <c r="F189" s="274" t="s">
        <v>422</v>
      </c>
      <c r="G189" s="275" t="s">
        <v>335</v>
      </c>
      <c r="H189" s="276">
        <v>1.548</v>
      </c>
      <c r="I189" s="277"/>
      <c r="J189" s="278">
        <f>ROUND(I189*H189,2)</f>
        <v>0</v>
      </c>
      <c r="K189" s="274" t="s">
        <v>127</v>
      </c>
      <c r="L189" s="279"/>
      <c r="M189" s="280" t="s">
        <v>1</v>
      </c>
      <c r="N189" s="281" t="s">
        <v>38</v>
      </c>
      <c r="O189" s="91"/>
      <c r="P189" s="227">
        <f>O189*H189</f>
        <v>0</v>
      </c>
      <c r="Q189" s="227">
        <v>1</v>
      </c>
      <c r="R189" s="227">
        <f>Q189*H189</f>
        <v>1.548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122</v>
      </c>
      <c r="AT189" s="229" t="s">
        <v>346</v>
      </c>
      <c r="AU189" s="229" t="s">
        <v>83</v>
      </c>
      <c r="AY189" s="17" t="s">
        <v>119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199</v>
      </c>
      <c r="BM189" s="229" t="s">
        <v>754</v>
      </c>
    </row>
    <row r="190" s="14" customFormat="1">
      <c r="A190" s="14"/>
      <c r="B190" s="247"/>
      <c r="C190" s="248"/>
      <c r="D190" s="238" t="s">
        <v>132</v>
      </c>
      <c r="E190" s="249" t="s">
        <v>1</v>
      </c>
      <c r="F190" s="250" t="s">
        <v>755</v>
      </c>
      <c r="G190" s="248"/>
      <c r="H190" s="251">
        <v>1.548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132</v>
      </c>
      <c r="AU190" s="257" t="s">
        <v>83</v>
      </c>
      <c r="AV190" s="14" t="s">
        <v>83</v>
      </c>
      <c r="AW190" s="14" t="s">
        <v>30</v>
      </c>
      <c r="AX190" s="14" t="s">
        <v>81</v>
      </c>
      <c r="AY190" s="257" t="s">
        <v>119</v>
      </c>
    </row>
    <row r="191" s="12" customFormat="1" ht="22.8" customHeight="1">
      <c r="A191" s="12"/>
      <c r="B191" s="202"/>
      <c r="C191" s="203"/>
      <c r="D191" s="204" t="s">
        <v>72</v>
      </c>
      <c r="E191" s="216" t="s">
        <v>199</v>
      </c>
      <c r="F191" s="216" t="s">
        <v>425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SUM(P192:P195)</f>
        <v>0</v>
      </c>
      <c r="Q191" s="210"/>
      <c r="R191" s="211">
        <f>SUM(R192:R195)</f>
        <v>0.54540765999999996</v>
      </c>
      <c r="S191" s="210"/>
      <c r="T191" s="212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81</v>
      </c>
      <c r="AT191" s="214" t="s">
        <v>72</v>
      </c>
      <c r="AU191" s="214" t="s">
        <v>81</v>
      </c>
      <c r="AY191" s="213" t="s">
        <v>119</v>
      </c>
      <c r="BK191" s="215">
        <f>SUM(BK192:BK195)</f>
        <v>0</v>
      </c>
    </row>
    <row r="192" s="2" customFormat="1" ht="33" customHeight="1">
      <c r="A192" s="38"/>
      <c r="B192" s="39"/>
      <c r="C192" s="218" t="s">
        <v>339</v>
      </c>
      <c r="D192" s="218" t="s">
        <v>123</v>
      </c>
      <c r="E192" s="219" t="s">
        <v>440</v>
      </c>
      <c r="F192" s="220" t="s">
        <v>441</v>
      </c>
      <c r="G192" s="221" t="s">
        <v>249</v>
      </c>
      <c r="H192" s="222">
        <v>0.218</v>
      </c>
      <c r="I192" s="223"/>
      <c r="J192" s="224">
        <f>ROUND(I192*H192,2)</f>
        <v>0</v>
      </c>
      <c r="K192" s="220" t="s">
        <v>127</v>
      </c>
      <c r="L192" s="44"/>
      <c r="M192" s="225" t="s">
        <v>1</v>
      </c>
      <c r="N192" s="226" t="s">
        <v>38</v>
      </c>
      <c r="O192" s="91"/>
      <c r="P192" s="227">
        <f>O192*H192</f>
        <v>0</v>
      </c>
      <c r="Q192" s="227">
        <v>2.5018699999999998</v>
      </c>
      <c r="R192" s="227">
        <f>Q192*H192</f>
        <v>0.54540765999999996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199</v>
      </c>
      <c r="AT192" s="229" t="s">
        <v>123</v>
      </c>
      <c r="AU192" s="229" t="s">
        <v>83</v>
      </c>
      <c r="AY192" s="17" t="s">
        <v>119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199</v>
      </c>
      <c r="BM192" s="229" t="s">
        <v>756</v>
      </c>
    </row>
    <row r="193" s="2" customFormat="1">
      <c r="A193" s="38"/>
      <c r="B193" s="39"/>
      <c r="C193" s="40"/>
      <c r="D193" s="231" t="s">
        <v>130</v>
      </c>
      <c r="E193" s="40"/>
      <c r="F193" s="232" t="s">
        <v>443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83</v>
      </c>
    </row>
    <row r="194" s="13" customFormat="1">
      <c r="A194" s="13"/>
      <c r="B194" s="236"/>
      <c r="C194" s="237"/>
      <c r="D194" s="238" t="s">
        <v>132</v>
      </c>
      <c r="E194" s="239" t="s">
        <v>1</v>
      </c>
      <c r="F194" s="240" t="s">
        <v>757</v>
      </c>
      <c r="G194" s="237"/>
      <c r="H194" s="239" t="s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132</v>
      </c>
      <c r="AU194" s="246" t="s">
        <v>83</v>
      </c>
      <c r="AV194" s="13" t="s">
        <v>81</v>
      </c>
      <c r="AW194" s="13" t="s">
        <v>30</v>
      </c>
      <c r="AX194" s="13" t="s">
        <v>73</v>
      </c>
      <c r="AY194" s="246" t="s">
        <v>119</v>
      </c>
    </row>
    <row r="195" s="14" customFormat="1">
      <c r="A195" s="14"/>
      <c r="B195" s="247"/>
      <c r="C195" s="248"/>
      <c r="D195" s="238" t="s">
        <v>132</v>
      </c>
      <c r="E195" s="249" t="s">
        <v>1</v>
      </c>
      <c r="F195" s="250" t="s">
        <v>758</v>
      </c>
      <c r="G195" s="248"/>
      <c r="H195" s="251">
        <v>0.218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132</v>
      </c>
      <c r="AU195" s="257" t="s">
        <v>83</v>
      </c>
      <c r="AV195" s="14" t="s">
        <v>83</v>
      </c>
      <c r="AW195" s="14" t="s">
        <v>30</v>
      </c>
      <c r="AX195" s="14" t="s">
        <v>81</v>
      </c>
      <c r="AY195" s="257" t="s">
        <v>119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166</v>
      </c>
      <c r="F196" s="216" t="s">
        <v>466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0.08208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81</v>
      </c>
      <c r="AT196" s="214" t="s">
        <v>72</v>
      </c>
      <c r="AU196" s="214" t="s">
        <v>81</v>
      </c>
      <c r="AY196" s="213" t="s">
        <v>119</v>
      </c>
      <c r="BK196" s="215">
        <f>SUM(BK197:BK200)</f>
        <v>0</v>
      </c>
    </row>
    <row r="197" s="2" customFormat="1" ht="24.15" customHeight="1">
      <c r="A197" s="38"/>
      <c r="B197" s="39"/>
      <c r="C197" s="218" t="s">
        <v>365</v>
      </c>
      <c r="D197" s="218" t="s">
        <v>123</v>
      </c>
      <c r="E197" s="219" t="s">
        <v>468</v>
      </c>
      <c r="F197" s="220" t="s">
        <v>469</v>
      </c>
      <c r="G197" s="221" t="s">
        <v>198</v>
      </c>
      <c r="H197" s="222">
        <v>4.7999999999999998</v>
      </c>
      <c r="I197" s="223"/>
      <c r="J197" s="224">
        <f>ROUND(I197*H197,2)</f>
        <v>0</v>
      </c>
      <c r="K197" s="220" t="s">
        <v>127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0.017100000000000001</v>
      </c>
      <c r="R197" s="227">
        <f>Q197*H197</f>
        <v>0.08208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199</v>
      </c>
      <c r="AT197" s="229" t="s">
        <v>123</v>
      </c>
      <c r="AU197" s="229" t="s">
        <v>83</v>
      </c>
      <c r="AY197" s="17" t="s">
        <v>119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199</v>
      </c>
      <c r="BM197" s="229" t="s">
        <v>759</v>
      </c>
    </row>
    <row r="198" s="2" customFormat="1">
      <c r="A198" s="38"/>
      <c r="B198" s="39"/>
      <c r="C198" s="40"/>
      <c r="D198" s="231" t="s">
        <v>130</v>
      </c>
      <c r="E198" s="40"/>
      <c r="F198" s="232" t="s">
        <v>471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130</v>
      </c>
      <c r="AU198" s="17" t="s">
        <v>83</v>
      </c>
    </row>
    <row r="199" s="13" customFormat="1">
      <c r="A199" s="13"/>
      <c r="B199" s="236"/>
      <c r="C199" s="237"/>
      <c r="D199" s="238" t="s">
        <v>132</v>
      </c>
      <c r="E199" s="239" t="s">
        <v>1</v>
      </c>
      <c r="F199" s="240" t="s">
        <v>760</v>
      </c>
      <c r="G199" s="237"/>
      <c r="H199" s="239" t="s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132</v>
      </c>
      <c r="AU199" s="246" t="s">
        <v>83</v>
      </c>
      <c r="AV199" s="13" t="s">
        <v>81</v>
      </c>
      <c r="AW199" s="13" t="s">
        <v>30</v>
      </c>
      <c r="AX199" s="13" t="s">
        <v>73</v>
      </c>
      <c r="AY199" s="246" t="s">
        <v>119</v>
      </c>
    </row>
    <row r="200" s="14" customFormat="1">
      <c r="A200" s="14"/>
      <c r="B200" s="247"/>
      <c r="C200" s="248"/>
      <c r="D200" s="238" t="s">
        <v>132</v>
      </c>
      <c r="E200" s="249" t="s">
        <v>1</v>
      </c>
      <c r="F200" s="250" t="s">
        <v>761</v>
      </c>
      <c r="G200" s="248"/>
      <c r="H200" s="251">
        <v>4.7999999999999998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132</v>
      </c>
      <c r="AU200" s="257" t="s">
        <v>83</v>
      </c>
      <c r="AV200" s="14" t="s">
        <v>83</v>
      </c>
      <c r="AW200" s="14" t="s">
        <v>30</v>
      </c>
      <c r="AX200" s="14" t="s">
        <v>81</v>
      </c>
      <c r="AY200" s="257" t="s">
        <v>119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149</v>
      </c>
      <c r="F201" s="216" t="s">
        <v>538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SUM(P202:P238)</f>
        <v>0</v>
      </c>
      <c r="Q201" s="210"/>
      <c r="R201" s="211">
        <f>SUM(R202:R238)</f>
        <v>0.01338</v>
      </c>
      <c r="S201" s="210"/>
      <c r="T201" s="212">
        <f>SUM(T202:T238)</f>
        <v>4.0499200000000002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81</v>
      </c>
      <c r="AT201" s="214" t="s">
        <v>72</v>
      </c>
      <c r="AU201" s="214" t="s">
        <v>81</v>
      </c>
      <c r="AY201" s="213" t="s">
        <v>119</v>
      </c>
      <c r="BK201" s="215">
        <f>SUM(BK202:BK238)</f>
        <v>0</v>
      </c>
    </row>
    <row r="202" s="2" customFormat="1" ht="24.15" customHeight="1">
      <c r="A202" s="38"/>
      <c r="B202" s="39"/>
      <c r="C202" s="218" t="s">
        <v>372</v>
      </c>
      <c r="D202" s="218" t="s">
        <v>123</v>
      </c>
      <c r="E202" s="219" t="s">
        <v>540</v>
      </c>
      <c r="F202" s="220" t="s">
        <v>541</v>
      </c>
      <c r="G202" s="221" t="s">
        <v>244</v>
      </c>
      <c r="H202" s="222">
        <v>5.4000000000000004</v>
      </c>
      <c r="I202" s="223"/>
      <c r="J202" s="224">
        <f>ROUND(I202*H202,2)</f>
        <v>0</v>
      </c>
      <c r="K202" s="220" t="s">
        <v>127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0.00029999999999999997</v>
      </c>
      <c r="R202" s="227">
        <f>Q202*H202</f>
        <v>0.0016199999999999999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199</v>
      </c>
      <c r="AT202" s="229" t="s">
        <v>123</v>
      </c>
      <c r="AU202" s="229" t="s">
        <v>83</v>
      </c>
      <c r="AY202" s="17" t="s">
        <v>119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199</v>
      </c>
      <c r="BM202" s="229" t="s">
        <v>762</v>
      </c>
    </row>
    <row r="203" s="2" customFormat="1">
      <c r="A203" s="38"/>
      <c r="B203" s="39"/>
      <c r="C203" s="40"/>
      <c r="D203" s="231" t="s">
        <v>130</v>
      </c>
      <c r="E203" s="40"/>
      <c r="F203" s="232" t="s">
        <v>543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130</v>
      </c>
      <c r="AU203" s="17" t="s">
        <v>83</v>
      </c>
    </row>
    <row r="204" s="13" customFormat="1">
      <c r="A204" s="13"/>
      <c r="B204" s="236"/>
      <c r="C204" s="237"/>
      <c r="D204" s="238" t="s">
        <v>132</v>
      </c>
      <c r="E204" s="239" t="s">
        <v>1</v>
      </c>
      <c r="F204" s="240" t="s">
        <v>763</v>
      </c>
      <c r="G204" s="237"/>
      <c r="H204" s="239" t="s">
        <v>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132</v>
      </c>
      <c r="AU204" s="246" t="s">
        <v>83</v>
      </c>
      <c r="AV204" s="13" t="s">
        <v>81</v>
      </c>
      <c r="AW204" s="13" t="s">
        <v>30</v>
      </c>
      <c r="AX204" s="13" t="s">
        <v>73</v>
      </c>
      <c r="AY204" s="246" t="s">
        <v>119</v>
      </c>
    </row>
    <row r="205" s="13" customFormat="1">
      <c r="A205" s="13"/>
      <c r="B205" s="236"/>
      <c r="C205" s="237"/>
      <c r="D205" s="238" t="s">
        <v>132</v>
      </c>
      <c r="E205" s="239" t="s">
        <v>1</v>
      </c>
      <c r="F205" s="240" t="s">
        <v>764</v>
      </c>
      <c r="G205" s="237"/>
      <c r="H205" s="239" t="s">
        <v>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132</v>
      </c>
      <c r="AU205" s="246" t="s">
        <v>83</v>
      </c>
      <c r="AV205" s="13" t="s">
        <v>81</v>
      </c>
      <c r="AW205" s="13" t="s">
        <v>30</v>
      </c>
      <c r="AX205" s="13" t="s">
        <v>73</v>
      </c>
      <c r="AY205" s="246" t="s">
        <v>119</v>
      </c>
    </row>
    <row r="206" s="13" customFormat="1">
      <c r="A206" s="13"/>
      <c r="B206" s="236"/>
      <c r="C206" s="237"/>
      <c r="D206" s="238" t="s">
        <v>132</v>
      </c>
      <c r="E206" s="239" t="s">
        <v>1</v>
      </c>
      <c r="F206" s="240" t="s">
        <v>546</v>
      </c>
      <c r="G206" s="237"/>
      <c r="H206" s="239" t="s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132</v>
      </c>
      <c r="AU206" s="246" t="s">
        <v>83</v>
      </c>
      <c r="AV206" s="13" t="s">
        <v>81</v>
      </c>
      <c r="AW206" s="13" t="s">
        <v>30</v>
      </c>
      <c r="AX206" s="13" t="s">
        <v>73</v>
      </c>
      <c r="AY206" s="246" t="s">
        <v>119</v>
      </c>
    </row>
    <row r="207" s="14" customFormat="1">
      <c r="A207" s="14"/>
      <c r="B207" s="247"/>
      <c r="C207" s="248"/>
      <c r="D207" s="238" t="s">
        <v>132</v>
      </c>
      <c r="E207" s="249" t="s">
        <v>1</v>
      </c>
      <c r="F207" s="250" t="s">
        <v>765</v>
      </c>
      <c r="G207" s="248"/>
      <c r="H207" s="251">
        <v>5.4000000000000004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132</v>
      </c>
      <c r="AU207" s="257" t="s">
        <v>83</v>
      </c>
      <c r="AV207" s="14" t="s">
        <v>83</v>
      </c>
      <c r="AW207" s="14" t="s">
        <v>30</v>
      </c>
      <c r="AX207" s="14" t="s">
        <v>81</v>
      </c>
      <c r="AY207" s="257" t="s">
        <v>119</v>
      </c>
    </row>
    <row r="208" s="2" customFormat="1" ht="16.5" customHeight="1">
      <c r="A208" s="38"/>
      <c r="B208" s="39"/>
      <c r="C208" s="272" t="s">
        <v>376</v>
      </c>
      <c r="D208" s="272" t="s">
        <v>346</v>
      </c>
      <c r="E208" s="273" t="s">
        <v>548</v>
      </c>
      <c r="F208" s="274" t="s">
        <v>549</v>
      </c>
      <c r="G208" s="275" t="s">
        <v>204</v>
      </c>
      <c r="H208" s="276">
        <v>20</v>
      </c>
      <c r="I208" s="277"/>
      <c r="J208" s="278">
        <f>ROUND(I208*H208,2)</f>
        <v>0</v>
      </c>
      <c r="K208" s="274" t="s">
        <v>127</v>
      </c>
      <c r="L208" s="279"/>
      <c r="M208" s="280" t="s">
        <v>1</v>
      </c>
      <c r="N208" s="281" t="s">
        <v>38</v>
      </c>
      <c r="O208" s="91"/>
      <c r="P208" s="227">
        <f>O208*H208</f>
        <v>0</v>
      </c>
      <c r="Q208" s="227">
        <v>0.00056999999999999998</v>
      </c>
      <c r="R208" s="227">
        <f>Q208*H208</f>
        <v>0.0114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122</v>
      </c>
      <c r="AT208" s="229" t="s">
        <v>346</v>
      </c>
      <c r="AU208" s="229" t="s">
        <v>83</v>
      </c>
      <c r="AY208" s="17" t="s">
        <v>119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81</v>
      </c>
      <c r="BK208" s="230">
        <f>ROUND(I208*H208,2)</f>
        <v>0</v>
      </c>
      <c r="BL208" s="17" t="s">
        <v>199</v>
      </c>
      <c r="BM208" s="229" t="s">
        <v>766</v>
      </c>
    </row>
    <row r="209" s="14" customFormat="1">
      <c r="A209" s="14"/>
      <c r="B209" s="247"/>
      <c r="C209" s="248"/>
      <c r="D209" s="238" t="s">
        <v>132</v>
      </c>
      <c r="E209" s="249" t="s">
        <v>1</v>
      </c>
      <c r="F209" s="250" t="s">
        <v>767</v>
      </c>
      <c r="G209" s="248"/>
      <c r="H209" s="251">
        <v>20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132</v>
      </c>
      <c r="AU209" s="257" t="s">
        <v>83</v>
      </c>
      <c r="AV209" s="14" t="s">
        <v>83</v>
      </c>
      <c r="AW209" s="14" t="s">
        <v>30</v>
      </c>
      <c r="AX209" s="14" t="s">
        <v>81</v>
      </c>
      <c r="AY209" s="257" t="s">
        <v>119</v>
      </c>
    </row>
    <row r="210" s="2" customFormat="1" ht="24.15" customHeight="1">
      <c r="A210" s="38"/>
      <c r="B210" s="39"/>
      <c r="C210" s="218" t="s">
        <v>381</v>
      </c>
      <c r="D210" s="218" t="s">
        <v>123</v>
      </c>
      <c r="E210" s="219" t="s">
        <v>563</v>
      </c>
      <c r="F210" s="220" t="s">
        <v>564</v>
      </c>
      <c r="G210" s="221" t="s">
        <v>244</v>
      </c>
      <c r="H210" s="222">
        <v>7</v>
      </c>
      <c r="I210" s="223"/>
      <c r="J210" s="224">
        <f>ROUND(I210*H210,2)</f>
        <v>0</v>
      </c>
      <c r="K210" s="220" t="s">
        <v>127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0.17199999999999999</v>
      </c>
      <c r="T210" s="228">
        <f>S210*H210</f>
        <v>1.204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199</v>
      </c>
      <c r="AT210" s="229" t="s">
        <v>123</v>
      </c>
      <c r="AU210" s="229" t="s">
        <v>83</v>
      </c>
      <c r="AY210" s="17" t="s">
        <v>119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199</v>
      </c>
      <c r="BM210" s="229" t="s">
        <v>768</v>
      </c>
    </row>
    <row r="211" s="2" customFormat="1">
      <c r="A211" s="38"/>
      <c r="B211" s="39"/>
      <c r="C211" s="40"/>
      <c r="D211" s="231" t="s">
        <v>130</v>
      </c>
      <c r="E211" s="40"/>
      <c r="F211" s="232" t="s">
        <v>566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130</v>
      </c>
      <c r="AU211" s="17" t="s">
        <v>83</v>
      </c>
    </row>
    <row r="212" s="2" customFormat="1" ht="37.8" customHeight="1">
      <c r="A212" s="38"/>
      <c r="B212" s="39"/>
      <c r="C212" s="218" t="s">
        <v>387</v>
      </c>
      <c r="D212" s="218" t="s">
        <v>123</v>
      </c>
      <c r="E212" s="219" t="s">
        <v>573</v>
      </c>
      <c r="F212" s="220" t="s">
        <v>574</v>
      </c>
      <c r="G212" s="221" t="s">
        <v>198</v>
      </c>
      <c r="H212" s="222">
        <v>13.75</v>
      </c>
      <c r="I212" s="223"/>
      <c r="J212" s="224">
        <f>ROUND(I212*H212,2)</f>
        <v>0</v>
      </c>
      <c r="K212" s="220" t="s">
        <v>127</v>
      </c>
      <c r="L212" s="44"/>
      <c r="M212" s="225" t="s">
        <v>1</v>
      </c>
      <c r="N212" s="226" t="s">
        <v>38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199</v>
      </c>
      <c r="AT212" s="229" t="s">
        <v>123</v>
      </c>
      <c r="AU212" s="229" t="s">
        <v>83</v>
      </c>
      <c r="AY212" s="17" t="s">
        <v>119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81</v>
      </c>
      <c r="BK212" s="230">
        <f>ROUND(I212*H212,2)</f>
        <v>0</v>
      </c>
      <c r="BL212" s="17" t="s">
        <v>199</v>
      </c>
      <c r="BM212" s="229" t="s">
        <v>769</v>
      </c>
    </row>
    <row r="213" s="2" customFormat="1">
      <c r="A213" s="38"/>
      <c r="B213" s="39"/>
      <c r="C213" s="40"/>
      <c r="D213" s="231" t="s">
        <v>130</v>
      </c>
      <c r="E213" s="40"/>
      <c r="F213" s="232" t="s">
        <v>576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130</v>
      </c>
      <c r="AU213" s="17" t="s">
        <v>83</v>
      </c>
    </row>
    <row r="214" s="13" customFormat="1">
      <c r="A214" s="13"/>
      <c r="B214" s="236"/>
      <c r="C214" s="237"/>
      <c r="D214" s="238" t="s">
        <v>132</v>
      </c>
      <c r="E214" s="239" t="s">
        <v>1</v>
      </c>
      <c r="F214" s="240" t="s">
        <v>770</v>
      </c>
      <c r="G214" s="237"/>
      <c r="H214" s="239" t="s">
        <v>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132</v>
      </c>
      <c r="AU214" s="246" t="s">
        <v>83</v>
      </c>
      <c r="AV214" s="13" t="s">
        <v>81</v>
      </c>
      <c r="AW214" s="13" t="s">
        <v>30</v>
      </c>
      <c r="AX214" s="13" t="s">
        <v>73</v>
      </c>
      <c r="AY214" s="246" t="s">
        <v>119</v>
      </c>
    </row>
    <row r="215" s="14" customFormat="1">
      <c r="A215" s="14"/>
      <c r="B215" s="247"/>
      <c r="C215" s="248"/>
      <c r="D215" s="238" t="s">
        <v>132</v>
      </c>
      <c r="E215" s="249" t="s">
        <v>1</v>
      </c>
      <c r="F215" s="250" t="s">
        <v>771</v>
      </c>
      <c r="G215" s="248"/>
      <c r="H215" s="251">
        <v>13.75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132</v>
      </c>
      <c r="AU215" s="257" t="s">
        <v>83</v>
      </c>
      <c r="AV215" s="14" t="s">
        <v>83</v>
      </c>
      <c r="AW215" s="14" t="s">
        <v>30</v>
      </c>
      <c r="AX215" s="14" t="s">
        <v>81</v>
      </c>
      <c r="AY215" s="257" t="s">
        <v>119</v>
      </c>
    </row>
    <row r="216" s="2" customFormat="1" ht="37.8" customHeight="1">
      <c r="A216" s="38"/>
      <c r="B216" s="39"/>
      <c r="C216" s="218" t="s">
        <v>395</v>
      </c>
      <c r="D216" s="218" t="s">
        <v>123</v>
      </c>
      <c r="E216" s="219" t="s">
        <v>580</v>
      </c>
      <c r="F216" s="220" t="s">
        <v>581</v>
      </c>
      <c r="G216" s="221" t="s">
        <v>198</v>
      </c>
      <c r="H216" s="222">
        <v>412.5</v>
      </c>
      <c r="I216" s="223"/>
      <c r="J216" s="224">
        <f>ROUND(I216*H216,2)</f>
        <v>0</v>
      </c>
      <c r="K216" s="220" t="s">
        <v>127</v>
      </c>
      <c r="L216" s="44"/>
      <c r="M216" s="225" t="s">
        <v>1</v>
      </c>
      <c r="N216" s="226" t="s">
        <v>38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199</v>
      </c>
      <c r="AT216" s="229" t="s">
        <v>123</v>
      </c>
      <c r="AU216" s="229" t="s">
        <v>83</v>
      </c>
      <c r="AY216" s="17" t="s">
        <v>119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81</v>
      </c>
      <c r="BK216" s="230">
        <f>ROUND(I216*H216,2)</f>
        <v>0</v>
      </c>
      <c r="BL216" s="17" t="s">
        <v>199</v>
      </c>
      <c r="BM216" s="229" t="s">
        <v>772</v>
      </c>
    </row>
    <row r="217" s="2" customFormat="1">
      <c r="A217" s="38"/>
      <c r="B217" s="39"/>
      <c r="C217" s="40"/>
      <c r="D217" s="231" t="s">
        <v>130</v>
      </c>
      <c r="E217" s="40"/>
      <c r="F217" s="232" t="s">
        <v>583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83</v>
      </c>
    </row>
    <row r="218" s="14" customFormat="1">
      <c r="A218" s="14"/>
      <c r="B218" s="247"/>
      <c r="C218" s="248"/>
      <c r="D218" s="238" t="s">
        <v>132</v>
      </c>
      <c r="E218" s="249" t="s">
        <v>1</v>
      </c>
      <c r="F218" s="250" t="s">
        <v>773</v>
      </c>
      <c r="G218" s="248"/>
      <c r="H218" s="251">
        <v>412.5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132</v>
      </c>
      <c r="AU218" s="257" t="s">
        <v>83</v>
      </c>
      <c r="AV218" s="14" t="s">
        <v>83</v>
      </c>
      <c r="AW218" s="14" t="s">
        <v>30</v>
      </c>
      <c r="AX218" s="14" t="s">
        <v>81</v>
      </c>
      <c r="AY218" s="257" t="s">
        <v>119</v>
      </c>
    </row>
    <row r="219" s="2" customFormat="1" ht="37.8" customHeight="1">
      <c r="A219" s="38"/>
      <c r="B219" s="39"/>
      <c r="C219" s="218" t="s">
        <v>403</v>
      </c>
      <c r="D219" s="218" t="s">
        <v>123</v>
      </c>
      <c r="E219" s="219" t="s">
        <v>587</v>
      </c>
      <c r="F219" s="220" t="s">
        <v>588</v>
      </c>
      <c r="G219" s="221" t="s">
        <v>198</v>
      </c>
      <c r="H219" s="222">
        <v>13.75</v>
      </c>
      <c r="I219" s="223"/>
      <c r="J219" s="224">
        <f>ROUND(I219*H219,2)</f>
        <v>0</v>
      </c>
      <c r="K219" s="220" t="s">
        <v>127</v>
      </c>
      <c r="L219" s="44"/>
      <c r="M219" s="225" t="s">
        <v>1</v>
      </c>
      <c r="N219" s="226" t="s">
        <v>38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199</v>
      </c>
      <c r="AT219" s="229" t="s">
        <v>123</v>
      </c>
      <c r="AU219" s="229" t="s">
        <v>83</v>
      </c>
      <c r="AY219" s="17" t="s">
        <v>119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199</v>
      </c>
      <c r="BM219" s="229" t="s">
        <v>774</v>
      </c>
    </row>
    <row r="220" s="2" customFormat="1">
      <c r="A220" s="38"/>
      <c r="B220" s="39"/>
      <c r="C220" s="40"/>
      <c r="D220" s="231" t="s">
        <v>130</v>
      </c>
      <c r="E220" s="40"/>
      <c r="F220" s="232" t="s">
        <v>590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130</v>
      </c>
      <c r="AU220" s="17" t="s">
        <v>83</v>
      </c>
    </row>
    <row r="221" s="2" customFormat="1" ht="24.15" customHeight="1">
      <c r="A221" s="38"/>
      <c r="B221" s="39"/>
      <c r="C221" s="218" t="s">
        <v>411</v>
      </c>
      <c r="D221" s="218" t="s">
        <v>123</v>
      </c>
      <c r="E221" s="219" t="s">
        <v>592</v>
      </c>
      <c r="F221" s="220" t="s">
        <v>593</v>
      </c>
      <c r="G221" s="221" t="s">
        <v>249</v>
      </c>
      <c r="H221" s="222">
        <v>0.93000000000000005</v>
      </c>
      <c r="I221" s="223"/>
      <c r="J221" s="224">
        <f>ROUND(I221*H221,2)</f>
        <v>0</v>
      </c>
      <c r="K221" s="220" t="s">
        <v>127</v>
      </c>
      <c r="L221" s="44"/>
      <c r="M221" s="225" t="s">
        <v>1</v>
      </c>
      <c r="N221" s="226" t="s">
        <v>38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2.5</v>
      </c>
      <c r="T221" s="228">
        <f>S221*H221</f>
        <v>2.3250000000000002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199</v>
      </c>
      <c r="AT221" s="229" t="s">
        <v>123</v>
      </c>
      <c r="AU221" s="229" t="s">
        <v>83</v>
      </c>
      <c r="AY221" s="17" t="s">
        <v>119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199</v>
      </c>
      <c r="BM221" s="229" t="s">
        <v>775</v>
      </c>
    </row>
    <row r="222" s="2" customFormat="1">
      <c r="A222" s="38"/>
      <c r="B222" s="39"/>
      <c r="C222" s="40"/>
      <c r="D222" s="231" t="s">
        <v>130</v>
      </c>
      <c r="E222" s="40"/>
      <c r="F222" s="232" t="s">
        <v>595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130</v>
      </c>
      <c r="AU222" s="17" t="s">
        <v>83</v>
      </c>
    </row>
    <row r="223" s="13" customFormat="1">
      <c r="A223" s="13"/>
      <c r="B223" s="236"/>
      <c r="C223" s="237"/>
      <c r="D223" s="238" t="s">
        <v>132</v>
      </c>
      <c r="E223" s="239" t="s">
        <v>1</v>
      </c>
      <c r="F223" s="240" t="s">
        <v>776</v>
      </c>
      <c r="G223" s="237"/>
      <c r="H223" s="239" t="s">
        <v>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132</v>
      </c>
      <c r="AU223" s="246" t="s">
        <v>83</v>
      </c>
      <c r="AV223" s="13" t="s">
        <v>81</v>
      </c>
      <c r="AW223" s="13" t="s">
        <v>30</v>
      </c>
      <c r="AX223" s="13" t="s">
        <v>73</v>
      </c>
      <c r="AY223" s="246" t="s">
        <v>119</v>
      </c>
    </row>
    <row r="224" s="14" customFormat="1">
      <c r="A224" s="14"/>
      <c r="B224" s="247"/>
      <c r="C224" s="248"/>
      <c r="D224" s="238" t="s">
        <v>132</v>
      </c>
      <c r="E224" s="249" t="s">
        <v>1</v>
      </c>
      <c r="F224" s="250" t="s">
        <v>777</v>
      </c>
      <c r="G224" s="248"/>
      <c r="H224" s="251">
        <v>0.93000000000000005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132</v>
      </c>
      <c r="AU224" s="257" t="s">
        <v>83</v>
      </c>
      <c r="AV224" s="14" t="s">
        <v>83</v>
      </c>
      <c r="AW224" s="14" t="s">
        <v>30</v>
      </c>
      <c r="AX224" s="14" t="s">
        <v>81</v>
      </c>
      <c r="AY224" s="257" t="s">
        <v>119</v>
      </c>
    </row>
    <row r="225" s="2" customFormat="1" ht="24.15" customHeight="1">
      <c r="A225" s="38"/>
      <c r="B225" s="39"/>
      <c r="C225" s="218" t="s">
        <v>420</v>
      </c>
      <c r="D225" s="218" t="s">
        <v>123</v>
      </c>
      <c r="E225" s="219" t="s">
        <v>599</v>
      </c>
      <c r="F225" s="220" t="s">
        <v>600</v>
      </c>
      <c r="G225" s="221" t="s">
        <v>244</v>
      </c>
      <c r="H225" s="222">
        <v>5.4000000000000004</v>
      </c>
      <c r="I225" s="223"/>
      <c r="J225" s="224">
        <f>ROUND(I225*H225,2)</f>
        <v>0</v>
      </c>
      <c r="K225" s="220" t="s">
        <v>127</v>
      </c>
      <c r="L225" s="44"/>
      <c r="M225" s="225" t="s">
        <v>1</v>
      </c>
      <c r="N225" s="226" t="s">
        <v>38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0.025000000000000001</v>
      </c>
      <c r="T225" s="228">
        <f>S225*H225</f>
        <v>0.13500000000000001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199</v>
      </c>
      <c r="AT225" s="229" t="s">
        <v>123</v>
      </c>
      <c r="AU225" s="229" t="s">
        <v>83</v>
      </c>
      <c r="AY225" s="17" t="s">
        <v>119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199</v>
      </c>
      <c r="BM225" s="229" t="s">
        <v>778</v>
      </c>
    </row>
    <row r="226" s="2" customFormat="1">
      <c r="A226" s="38"/>
      <c r="B226" s="39"/>
      <c r="C226" s="40"/>
      <c r="D226" s="231" t="s">
        <v>130</v>
      </c>
      <c r="E226" s="40"/>
      <c r="F226" s="232" t="s">
        <v>602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130</v>
      </c>
      <c r="AU226" s="17" t="s">
        <v>83</v>
      </c>
    </row>
    <row r="227" s="2" customFormat="1" ht="24.15" customHeight="1">
      <c r="A227" s="38"/>
      <c r="B227" s="39"/>
      <c r="C227" s="218" t="s">
        <v>426</v>
      </c>
      <c r="D227" s="218" t="s">
        <v>123</v>
      </c>
      <c r="E227" s="219" t="s">
        <v>619</v>
      </c>
      <c r="F227" s="220" t="s">
        <v>620</v>
      </c>
      <c r="G227" s="221" t="s">
        <v>244</v>
      </c>
      <c r="H227" s="222">
        <v>6</v>
      </c>
      <c r="I227" s="223"/>
      <c r="J227" s="224">
        <f>ROUND(I227*H227,2)</f>
        <v>0</v>
      </c>
      <c r="K227" s="220" t="s">
        <v>127</v>
      </c>
      <c r="L227" s="44"/>
      <c r="M227" s="225" t="s">
        <v>1</v>
      </c>
      <c r="N227" s="226" t="s">
        <v>38</v>
      </c>
      <c r="O227" s="91"/>
      <c r="P227" s="227">
        <f>O227*H227</f>
        <v>0</v>
      </c>
      <c r="Q227" s="227">
        <v>6.0000000000000002E-05</v>
      </c>
      <c r="R227" s="227">
        <f>Q227*H227</f>
        <v>0.00036000000000000002</v>
      </c>
      <c r="S227" s="227">
        <v>0.002</v>
      </c>
      <c r="T227" s="228">
        <f>S227*H227</f>
        <v>0.012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199</v>
      </c>
      <c r="AT227" s="229" t="s">
        <v>123</v>
      </c>
      <c r="AU227" s="229" t="s">
        <v>83</v>
      </c>
      <c r="AY227" s="17" t="s">
        <v>119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199</v>
      </c>
      <c r="BM227" s="229" t="s">
        <v>779</v>
      </c>
    </row>
    <row r="228" s="2" customFormat="1">
      <c r="A228" s="38"/>
      <c r="B228" s="39"/>
      <c r="C228" s="40"/>
      <c r="D228" s="231" t="s">
        <v>130</v>
      </c>
      <c r="E228" s="40"/>
      <c r="F228" s="232" t="s">
        <v>622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130</v>
      </c>
      <c r="AU228" s="17" t="s">
        <v>83</v>
      </c>
    </row>
    <row r="229" s="13" customFormat="1">
      <c r="A229" s="13"/>
      <c r="B229" s="236"/>
      <c r="C229" s="237"/>
      <c r="D229" s="238" t="s">
        <v>132</v>
      </c>
      <c r="E229" s="239" t="s">
        <v>1</v>
      </c>
      <c r="F229" s="240" t="s">
        <v>780</v>
      </c>
      <c r="G229" s="237"/>
      <c r="H229" s="239" t="s">
        <v>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132</v>
      </c>
      <c r="AU229" s="246" t="s">
        <v>83</v>
      </c>
      <c r="AV229" s="13" t="s">
        <v>81</v>
      </c>
      <c r="AW229" s="13" t="s">
        <v>30</v>
      </c>
      <c r="AX229" s="13" t="s">
        <v>73</v>
      </c>
      <c r="AY229" s="246" t="s">
        <v>119</v>
      </c>
    </row>
    <row r="230" s="14" customFormat="1">
      <c r="A230" s="14"/>
      <c r="B230" s="247"/>
      <c r="C230" s="248"/>
      <c r="D230" s="238" t="s">
        <v>132</v>
      </c>
      <c r="E230" s="249" t="s">
        <v>1</v>
      </c>
      <c r="F230" s="250" t="s">
        <v>781</v>
      </c>
      <c r="G230" s="248"/>
      <c r="H230" s="251">
        <v>6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132</v>
      </c>
      <c r="AU230" s="257" t="s">
        <v>83</v>
      </c>
      <c r="AV230" s="14" t="s">
        <v>83</v>
      </c>
      <c r="AW230" s="14" t="s">
        <v>30</v>
      </c>
      <c r="AX230" s="14" t="s">
        <v>81</v>
      </c>
      <c r="AY230" s="257" t="s">
        <v>119</v>
      </c>
    </row>
    <row r="231" s="2" customFormat="1" ht="24.15" customHeight="1">
      <c r="A231" s="38"/>
      <c r="B231" s="39"/>
      <c r="C231" s="218" t="s">
        <v>432</v>
      </c>
      <c r="D231" s="218" t="s">
        <v>123</v>
      </c>
      <c r="E231" s="219" t="s">
        <v>631</v>
      </c>
      <c r="F231" s="220" t="s">
        <v>632</v>
      </c>
      <c r="G231" s="221" t="s">
        <v>198</v>
      </c>
      <c r="H231" s="222">
        <v>4.7999999999999998</v>
      </c>
      <c r="I231" s="223"/>
      <c r="J231" s="224">
        <f>ROUND(I231*H231,2)</f>
        <v>0</v>
      </c>
      <c r="K231" s="220" t="s">
        <v>127</v>
      </c>
      <c r="L231" s="44"/>
      <c r="M231" s="225" t="s">
        <v>1</v>
      </c>
      <c r="N231" s="226" t="s">
        <v>38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199</v>
      </c>
      <c r="AT231" s="229" t="s">
        <v>123</v>
      </c>
      <c r="AU231" s="229" t="s">
        <v>83</v>
      </c>
      <c r="AY231" s="17" t="s">
        <v>119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199</v>
      </c>
      <c r="BM231" s="229" t="s">
        <v>782</v>
      </c>
    </row>
    <row r="232" s="2" customFormat="1">
      <c r="A232" s="38"/>
      <c r="B232" s="39"/>
      <c r="C232" s="40"/>
      <c r="D232" s="231" t="s">
        <v>130</v>
      </c>
      <c r="E232" s="40"/>
      <c r="F232" s="232" t="s">
        <v>634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130</v>
      </c>
      <c r="AU232" s="17" t="s">
        <v>83</v>
      </c>
    </row>
    <row r="233" s="13" customFormat="1">
      <c r="A233" s="13"/>
      <c r="B233" s="236"/>
      <c r="C233" s="237"/>
      <c r="D233" s="238" t="s">
        <v>132</v>
      </c>
      <c r="E233" s="239" t="s">
        <v>1</v>
      </c>
      <c r="F233" s="240" t="s">
        <v>783</v>
      </c>
      <c r="G233" s="237"/>
      <c r="H233" s="239" t="s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132</v>
      </c>
      <c r="AU233" s="246" t="s">
        <v>83</v>
      </c>
      <c r="AV233" s="13" t="s">
        <v>81</v>
      </c>
      <c r="AW233" s="13" t="s">
        <v>30</v>
      </c>
      <c r="AX233" s="13" t="s">
        <v>73</v>
      </c>
      <c r="AY233" s="246" t="s">
        <v>119</v>
      </c>
    </row>
    <row r="234" s="14" customFormat="1">
      <c r="A234" s="14"/>
      <c r="B234" s="247"/>
      <c r="C234" s="248"/>
      <c r="D234" s="238" t="s">
        <v>132</v>
      </c>
      <c r="E234" s="249" t="s">
        <v>1</v>
      </c>
      <c r="F234" s="250" t="s">
        <v>761</v>
      </c>
      <c r="G234" s="248"/>
      <c r="H234" s="251">
        <v>4.7999999999999998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132</v>
      </c>
      <c r="AU234" s="257" t="s">
        <v>83</v>
      </c>
      <c r="AV234" s="14" t="s">
        <v>83</v>
      </c>
      <c r="AW234" s="14" t="s">
        <v>30</v>
      </c>
      <c r="AX234" s="14" t="s">
        <v>81</v>
      </c>
      <c r="AY234" s="257" t="s">
        <v>119</v>
      </c>
    </row>
    <row r="235" s="2" customFormat="1" ht="24.15" customHeight="1">
      <c r="A235" s="38"/>
      <c r="B235" s="39"/>
      <c r="C235" s="218" t="s">
        <v>439</v>
      </c>
      <c r="D235" s="218" t="s">
        <v>123</v>
      </c>
      <c r="E235" s="219" t="s">
        <v>637</v>
      </c>
      <c r="F235" s="220" t="s">
        <v>638</v>
      </c>
      <c r="G235" s="221" t="s">
        <v>198</v>
      </c>
      <c r="H235" s="222">
        <v>4.7999999999999998</v>
      </c>
      <c r="I235" s="223"/>
      <c r="J235" s="224">
        <f>ROUND(I235*H235,2)</f>
        <v>0</v>
      </c>
      <c r="K235" s="220" t="s">
        <v>127</v>
      </c>
      <c r="L235" s="44"/>
      <c r="M235" s="225" t="s">
        <v>1</v>
      </c>
      <c r="N235" s="226" t="s">
        <v>38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0.077899999999999997</v>
      </c>
      <c r="T235" s="228">
        <f>S235*H235</f>
        <v>0.37391999999999997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199</v>
      </c>
      <c r="AT235" s="229" t="s">
        <v>123</v>
      </c>
      <c r="AU235" s="229" t="s">
        <v>83</v>
      </c>
      <c r="AY235" s="17" t="s">
        <v>119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81</v>
      </c>
      <c r="BK235" s="230">
        <f>ROUND(I235*H235,2)</f>
        <v>0</v>
      </c>
      <c r="BL235" s="17" t="s">
        <v>199</v>
      </c>
      <c r="BM235" s="229" t="s">
        <v>784</v>
      </c>
    </row>
    <row r="236" s="2" customFormat="1">
      <c r="A236" s="38"/>
      <c r="B236" s="39"/>
      <c r="C236" s="40"/>
      <c r="D236" s="231" t="s">
        <v>130</v>
      </c>
      <c r="E236" s="40"/>
      <c r="F236" s="232" t="s">
        <v>640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130</v>
      </c>
      <c r="AU236" s="17" t="s">
        <v>83</v>
      </c>
    </row>
    <row r="237" s="13" customFormat="1">
      <c r="A237" s="13"/>
      <c r="B237" s="236"/>
      <c r="C237" s="237"/>
      <c r="D237" s="238" t="s">
        <v>132</v>
      </c>
      <c r="E237" s="239" t="s">
        <v>1</v>
      </c>
      <c r="F237" s="240" t="s">
        <v>641</v>
      </c>
      <c r="G237" s="237"/>
      <c r="H237" s="239" t="s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132</v>
      </c>
      <c r="AU237" s="246" t="s">
        <v>83</v>
      </c>
      <c r="AV237" s="13" t="s">
        <v>81</v>
      </c>
      <c r="AW237" s="13" t="s">
        <v>30</v>
      </c>
      <c r="AX237" s="13" t="s">
        <v>73</v>
      </c>
      <c r="AY237" s="246" t="s">
        <v>119</v>
      </c>
    </row>
    <row r="238" s="14" customFormat="1">
      <c r="A238" s="14"/>
      <c r="B238" s="247"/>
      <c r="C238" s="248"/>
      <c r="D238" s="238" t="s">
        <v>132</v>
      </c>
      <c r="E238" s="249" t="s">
        <v>1</v>
      </c>
      <c r="F238" s="250" t="s">
        <v>761</v>
      </c>
      <c r="G238" s="248"/>
      <c r="H238" s="251">
        <v>4.7999999999999998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132</v>
      </c>
      <c r="AU238" s="257" t="s">
        <v>83</v>
      </c>
      <c r="AV238" s="14" t="s">
        <v>83</v>
      </c>
      <c r="AW238" s="14" t="s">
        <v>30</v>
      </c>
      <c r="AX238" s="14" t="s">
        <v>81</v>
      </c>
      <c r="AY238" s="257" t="s">
        <v>119</v>
      </c>
    </row>
    <row r="239" s="12" customFormat="1" ht="22.8" customHeight="1">
      <c r="A239" s="12"/>
      <c r="B239" s="202"/>
      <c r="C239" s="203"/>
      <c r="D239" s="204" t="s">
        <v>72</v>
      </c>
      <c r="E239" s="216" t="s">
        <v>642</v>
      </c>
      <c r="F239" s="216" t="s">
        <v>643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SUM(P240:P260)</f>
        <v>0</v>
      </c>
      <c r="Q239" s="210"/>
      <c r="R239" s="211">
        <f>SUM(R240:R260)</f>
        <v>0</v>
      </c>
      <c r="S239" s="210"/>
      <c r="T239" s="212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81</v>
      </c>
      <c r="AT239" s="214" t="s">
        <v>72</v>
      </c>
      <c r="AU239" s="214" t="s">
        <v>81</v>
      </c>
      <c r="AY239" s="213" t="s">
        <v>119</v>
      </c>
      <c r="BK239" s="215">
        <f>SUM(BK240:BK260)</f>
        <v>0</v>
      </c>
    </row>
    <row r="240" s="2" customFormat="1" ht="37.8" customHeight="1">
      <c r="A240" s="38"/>
      <c r="B240" s="39"/>
      <c r="C240" s="218" t="s">
        <v>446</v>
      </c>
      <c r="D240" s="218" t="s">
        <v>123</v>
      </c>
      <c r="E240" s="219" t="s">
        <v>657</v>
      </c>
      <c r="F240" s="220" t="s">
        <v>658</v>
      </c>
      <c r="G240" s="221" t="s">
        <v>335</v>
      </c>
      <c r="H240" s="222">
        <v>0.38600000000000001</v>
      </c>
      <c r="I240" s="223"/>
      <c r="J240" s="224">
        <f>ROUND(I240*H240,2)</f>
        <v>0</v>
      </c>
      <c r="K240" s="220" t="s">
        <v>127</v>
      </c>
      <c r="L240" s="44"/>
      <c r="M240" s="225" t="s">
        <v>1</v>
      </c>
      <c r="N240" s="226" t="s">
        <v>38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199</v>
      </c>
      <c r="AT240" s="229" t="s">
        <v>123</v>
      </c>
      <c r="AU240" s="229" t="s">
        <v>83</v>
      </c>
      <c r="AY240" s="17" t="s">
        <v>119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81</v>
      </c>
      <c r="BK240" s="230">
        <f>ROUND(I240*H240,2)</f>
        <v>0</v>
      </c>
      <c r="BL240" s="17" t="s">
        <v>199</v>
      </c>
      <c r="BM240" s="229" t="s">
        <v>785</v>
      </c>
    </row>
    <row r="241" s="2" customFormat="1">
      <c r="A241" s="38"/>
      <c r="B241" s="39"/>
      <c r="C241" s="40"/>
      <c r="D241" s="231" t="s">
        <v>130</v>
      </c>
      <c r="E241" s="40"/>
      <c r="F241" s="232" t="s">
        <v>660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130</v>
      </c>
      <c r="AU241" s="17" t="s">
        <v>83</v>
      </c>
    </row>
    <row r="242" s="14" customFormat="1">
      <c r="A242" s="14"/>
      <c r="B242" s="247"/>
      <c r="C242" s="248"/>
      <c r="D242" s="238" t="s">
        <v>132</v>
      </c>
      <c r="E242" s="249" t="s">
        <v>1</v>
      </c>
      <c r="F242" s="250" t="s">
        <v>786</v>
      </c>
      <c r="G242" s="248"/>
      <c r="H242" s="251">
        <v>0.38600000000000001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132</v>
      </c>
      <c r="AU242" s="257" t="s">
        <v>83</v>
      </c>
      <c r="AV242" s="14" t="s">
        <v>83</v>
      </c>
      <c r="AW242" s="14" t="s">
        <v>30</v>
      </c>
      <c r="AX242" s="14" t="s">
        <v>81</v>
      </c>
      <c r="AY242" s="257" t="s">
        <v>119</v>
      </c>
    </row>
    <row r="243" s="2" customFormat="1" ht="44.25" customHeight="1">
      <c r="A243" s="38"/>
      <c r="B243" s="39"/>
      <c r="C243" s="218" t="s">
        <v>454</v>
      </c>
      <c r="D243" s="218" t="s">
        <v>123</v>
      </c>
      <c r="E243" s="219" t="s">
        <v>663</v>
      </c>
      <c r="F243" s="220" t="s">
        <v>664</v>
      </c>
      <c r="G243" s="221" t="s">
        <v>335</v>
      </c>
      <c r="H243" s="222">
        <v>2.7519999999999998</v>
      </c>
      <c r="I243" s="223"/>
      <c r="J243" s="224">
        <f>ROUND(I243*H243,2)</f>
        <v>0</v>
      </c>
      <c r="K243" s="220" t="s">
        <v>127</v>
      </c>
      <c r="L243" s="44"/>
      <c r="M243" s="225" t="s">
        <v>1</v>
      </c>
      <c r="N243" s="226" t="s">
        <v>38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199</v>
      </c>
      <c r="AT243" s="229" t="s">
        <v>123</v>
      </c>
      <c r="AU243" s="229" t="s">
        <v>83</v>
      </c>
      <c r="AY243" s="17" t="s">
        <v>119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81</v>
      </c>
      <c r="BK243" s="230">
        <f>ROUND(I243*H243,2)</f>
        <v>0</v>
      </c>
      <c r="BL243" s="17" t="s">
        <v>199</v>
      </c>
      <c r="BM243" s="229" t="s">
        <v>787</v>
      </c>
    </row>
    <row r="244" s="2" customFormat="1">
      <c r="A244" s="38"/>
      <c r="B244" s="39"/>
      <c r="C244" s="40"/>
      <c r="D244" s="231" t="s">
        <v>130</v>
      </c>
      <c r="E244" s="40"/>
      <c r="F244" s="232" t="s">
        <v>666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130</v>
      </c>
      <c r="AU244" s="17" t="s">
        <v>83</v>
      </c>
    </row>
    <row r="245" s="14" customFormat="1">
      <c r="A245" s="14"/>
      <c r="B245" s="247"/>
      <c r="C245" s="248"/>
      <c r="D245" s="238" t="s">
        <v>132</v>
      </c>
      <c r="E245" s="249" t="s">
        <v>1</v>
      </c>
      <c r="F245" s="250" t="s">
        <v>788</v>
      </c>
      <c r="G245" s="248"/>
      <c r="H245" s="251">
        <v>1.204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132</v>
      </c>
      <c r="AU245" s="257" t="s">
        <v>83</v>
      </c>
      <c r="AV245" s="14" t="s">
        <v>83</v>
      </c>
      <c r="AW245" s="14" t="s">
        <v>30</v>
      </c>
      <c r="AX245" s="14" t="s">
        <v>73</v>
      </c>
      <c r="AY245" s="257" t="s">
        <v>119</v>
      </c>
    </row>
    <row r="246" s="14" customFormat="1">
      <c r="A246" s="14"/>
      <c r="B246" s="247"/>
      <c r="C246" s="248"/>
      <c r="D246" s="238" t="s">
        <v>132</v>
      </c>
      <c r="E246" s="249" t="s">
        <v>1</v>
      </c>
      <c r="F246" s="250" t="s">
        <v>789</v>
      </c>
      <c r="G246" s="248"/>
      <c r="H246" s="251">
        <v>1.548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132</v>
      </c>
      <c r="AU246" s="257" t="s">
        <v>83</v>
      </c>
      <c r="AV246" s="14" t="s">
        <v>83</v>
      </c>
      <c r="AW246" s="14" t="s">
        <v>30</v>
      </c>
      <c r="AX246" s="14" t="s">
        <v>73</v>
      </c>
      <c r="AY246" s="257" t="s">
        <v>119</v>
      </c>
    </row>
    <row r="247" s="15" customFormat="1">
      <c r="A247" s="15"/>
      <c r="B247" s="261"/>
      <c r="C247" s="262"/>
      <c r="D247" s="238" t="s">
        <v>132</v>
      </c>
      <c r="E247" s="263" t="s">
        <v>1</v>
      </c>
      <c r="F247" s="264" t="s">
        <v>241</v>
      </c>
      <c r="G247" s="262"/>
      <c r="H247" s="265">
        <v>2.7519999999999998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1" t="s">
        <v>132</v>
      </c>
      <c r="AU247" s="271" t="s">
        <v>83</v>
      </c>
      <c r="AV247" s="15" t="s">
        <v>199</v>
      </c>
      <c r="AW247" s="15" t="s">
        <v>30</v>
      </c>
      <c r="AX247" s="15" t="s">
        <v>81</v>
      </c>
      <c r="AY247" s="271" t="s">
        <v>119</v>
      </c>
    </row>
    <row r="248" s="2" customFormat="1" ht="24.15" customHeight="1">
      <c r="A248" s="38"/>
      <c r="B248" s="39"/>
      <c r="C248" s="218" t="s">
        <v>460</v>
      </c>
      <c r="D248" s="218" t="s">
        <v>123</v>
      </c>
      <c r="E248" s="219" t="s">
        <v>670</v>
      </c>
      <c r="F248" s="220" t="s">
        <v>671</v>
      </c>
      <c r="G248" s="221" t="s">
        <v>335</v>
      </c>
      <c r="H248" s="222">
        <v>3.1389999999999998</v>
      </c>
      <c r="I248" s="223"/>
      <c r="J248" s="224">
        <f>ROUND(I248*H248,2)</f>
        <v>0</v>
      </c>
      <c r="K248" s="220" t="s">
        <v>127</v>
      </c>
      <c r="L248" s="44"/>
      <c r="M248" s="225" t="s">
        <v>1</v>
      </c>
      <c r="N248" s="226" t="s">
        <v>38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199</v>
      </c>
      <c r="AT248" s="229" t="s">
        <v>123</v>
      </c>
      <c r="AU248" s="229" t="s">
        <v>83</v>
      </c>
      <c r="AY248" s="17" t="s">
        <v>119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81</v>
      </c>
      <c r="BK248" s="230">
        <f>ROUND(I248*H248,2)</f>
        <v>0</v>
      </c>
      <c r="BL248" s="17" t="s">
        <v>199</v>
      </c>
      <c r="BM248" s="229" t="s">
        <v>790</v>
      </c>
    </row>
    <row r="249" s="2" customFormat="1">
      <c r="A249" s="38"/>
      <c r="B249" s="39"/>
      <c r="C249" s="40"/>
      <c r="D249" s="231" t="s">
        <v>130</v>
      </c>
      <c r="E249" s="40"/>
      <c r="F249" s="232" t="s">
        <v>673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130</v>
      </c>
      <c r="AU249" s="17" t="s">
        <v>83</v>
      </c>
    </row>
    <row r="250" s="13" customFormat="1">
      <c r="A250" s="13"/>
      <c r="B250" s="236"/>
      <c r="C250" s="237"/>
      <c r="D250" s="238" t="s">
        <v>132</v>
      </c>
      <c r="E250" s="239" t="s">
        <v>1</v>
      </c>
      <c r="F250" s="240" t="s">
        <v>791</v>
      </c>
      <c r="G250" s="237"/>
      <c r="H250" s="239" t="s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132</v>
      </c>
      <c r="AU250" s="246" t="s">
        <v>83</v>
      </c>
      <c r="AV250" s="13" t="s">
        <v>81</v>
      </c>
      <c r="AW250" s="13" t="s">
        <v>30</v>
      </c>
      <c r="AX250" s="13" t="s">
        <v>73</v>
      </c>
      <c r="AY250" s="246" t="s">
        <v>119</v>
      </c>
    </row>
    <row r="251" s="14" customFormat="1">
      <c r="A251" s="14"/>
      <c r="B251" s="247"/>
      <c r="C251" s="248"/>
      <c r="D251" s="238" t="s">
        <v>132</v>
      </c>
      <c r="E251" s="249" t="s">
        <v>1</v>
      </c>
      <c r="F251" s="250" t="s">
        <v>792</v>
      </c>
      <c r="G251" s="248"/>
      <c r="H251" s="251">
        <v>0.38700000000000001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132</v>
      </c>
      <c r="AU251" s="257" t="s">
        <v>83</v>
      </c>
      <c r="AV251" s="14" t="s">
        <v>83</v>
      </c>
      <c r="AW251" s="14" t="s">
        <v>30</v>
      </c>
      <c r="AX251" s="14" t="s">
        <v>73</v>
      </c>
      <c r="AY251" s="257" t="s">
        <v>119</v>
      </c>
    </row>
    <row r="252" s="13" customFormat="1">
      <c r="A252" s="13"/>
      <c r="B252" s="236"/>
      <c r="C252" s="237"/>
      <c r="D252" s="238" t="s">
        <v>132</v>
      </c>
      <c r="E252" s="239" t="s">
        <v>1</v>
      </c>
      <c r="F252" s="240" t="s">
        <v>793</v>
      </c>
      <c r="G252" s="237"/>
      <c r="H252" s="239" t="s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132</v>
      </c>
      <c r="AU252" s="246" t="s">
        <v>83</v>
      </c>
      <c r="AV252" s="13" t="s">
        <v>81</v>
      </c>
      <c r="AW252" s="13" t="s">
        <v>30</v>
      </c>
      <c r="AX252" s="13" t="s">
        <v>73</v>
      </c>
      <c r="AY252" s="246" t="s">
        <v>119</v>
      </c>
    </row>
    <row r="253" s="14" customFormat="1">
      <c r="A253" s="14"/>
      <c r="B253" s="247"/>
      <c r="C253" s="248"/>
      <c r="D253" s="238" t="s">
        <v>132</v>
      </c>
      <c r="E253" s="249" t="s">
        <v>1</v>
      </c>
      <c r="F253" s="250" t="s">
        <v>788</v>
      </c>
      <c r="G253" s="248"/>
      <c r="H253" s="251">
        <v>1.204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132</v>
      </c>
      <c r="AU253" s="257" t="s">
        <v>83</v>
      </c>
      <c r="AV253" s="14" t="s">
        <v>83</v>
      </c>
      <c r="AW253" s="14" t="s">
        <v>30</v>
      </c>
      <c r="AX253" s="14" t="s">
        <v>73</v>
      </c>
      <c r="AY253" s="257" t="s">
        <v>119</v>
      </c>
    </row>
    <row r="254" s="13" customFormat="1">
      <c r="A254" s="13"/>
      <c r="B254" s="236"/>
      <c r="C254" s="237"/>
      <c r="D254" s="238" t="s">
        <v>132</v>
      </c>
      <c r="E254" s="239" t="s">
        <v>1</v>
      </c>
      <c r="F254" s="240" t="s">
        <v>794</v>
      </c>
      <c r="G254" s="237"/>
      <c r="H254" s="239" t="s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132</v>
      </c>
      <c r="AU254" s="246" t="s">
        <v>83</v>
      </c>
      <c r="AV254" s="13" t="s">
        <v>81</v>
      </c>
      <c r="AW254" s="13" t="s">
        <v>30</v>
      </c>
      <c r="AX254" s="13" t="s">
        <v>73</v>
      </c>
      <c r="AY254" s="246" t="s">
        <v>119</v>
      </c>
    </row>
    <row r="255" s="14" customFormat="1">
      <c r="A255" s="14"/>
      <c r="B255" s="247"/>
      <c r="C255" s="248"/>
      <c r="D255" s="238" t="s">
        <v>132</v>
      </c>
      <c r="E255" s="249" t="s">
        <v>1</v>
      </c>
      <c r="F255" s="250" t="s">
        <v>795</v>
      </c>
      <c r="G255" s="248"/>
      <c r="H255" s="251">
        <v>1.548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132</v>
      </c>
      <c r="AU255" s="257" t="s">
        <v>83</v>
      </c>
      <c r="AV255" s="14" t="s">
        <v>83</v>
      </c>
      <c r="AW255" s="14" t="s">
        <v>30</v>
      </c>
      <c r="AX255" s="14" t="s">
        <v>73</v>
      </c>
      <c r="AY255" s="257" t="s">
        <v>119</v>
      </c>
    </row>
    <row r="256" s="15" customFormat="1">
      <c r="A256" s="15"/>
      <c r="B256" s="261"/>
      <c r="C256" s="262"/>
      <c r="D256" s="238" t="s">
        <v>132</v>
      </c>
      <c r="E256" s="263" t="s">
        <v>1</v>
      </c>
      <c r="F256" s="264" t="s">
        <v>241</v>
      </c>
      <c r="G256" s="262"/>
      <c r="H256" s="265">
        <v>3.1389999999999998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1" t="s">
        <v>132</v>
      </c>
      <c r="AU256" s="271" t="s">
        <v>83</v>
      </c>
      <c r="AV256" s="15" t="s">
        <v>199</v>
      </c>
      <c r="AW256" s="15" t="s">
        <v>30</v>
      </c>
      <c r="AX256" s="15" t="s">
        <v>81</v>
      </c>
      <c r="AY256" s="271" t="s">
        <v>119</v>
      </c>
    </row>
    <row r="257" s="2" customFormat="1" ht="24.15" customHeight="1">
      <c r="A257" s="38"/>
      <c r="B257" s="39"/>
      <c r="C257" s="218" t="s">
        <v>467</v>
      </c>
      <c r="D257" s="218" t="s">
        <v>123</v>
      </c>
      <c r="E257" s="219" t="s">
        <v>677</v>
      </c>
      <c r="F257" s="220" t="s">
        <v>678</v>
      </c>
      <c r="G257" s="221" t="s">
        <v>335</v>
      </c>
      <c r="H257" s="222">
        <v>59.640999999999998</v>
      </c>
      <c r="I257" s="223"/>
      <c r="J257" s="224">
        <f>ROUND(I257*H257,2)</f>
        <v>0</v>
      </c>
      <c r="K257" s="220" t="s">
        <v>127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199</v>
      </c>
      <c r="AT257" s="229" t="s">
        <v>123</v>
      </c>
      <c r="AU257" s="229" t="s">
        <v>83</v>
      </c>
      <c r="AY257" s="17" t="s">
        <v>119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199</v>
      </c>
      <c r="BM257" s="229" t="s">
        <v>796</v>
      </c>
    </row>
    <row r="258" s="2" customFormat="1">
      <c r="A258" s="38"/>
      <c r="B258" s="39"/>
      <c r="C258" s="40"/>
      <c r="D258" s="231" t="s">
        <v>130</v>
      </c>
      <c r="E258" s="40"/>
      <c r="F258" s="232" t="s">
        <v>680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130</v>
      </c>
      <c r="AU258" s="17" t="s">
        <v>83</v>
      </c>
    </row>
    <row r="259" s="13" customFormat="1">
      <c r="A259" s="13"/>
      <c r="B259" s="236"/>
      <c r="C259" s="237"/>
      <c r="D259" s="238" t="s">
        <v>132</v>
      </c>
      <c r="E259" s="239" t="s">
        <v>1</v>
      </c>
      <c r="F259" s="240" t="s">
        <v>797</v>
      </c>
      <c r="G259" s="237"/>
      <c r="H259" s="239" t="s">
        <v>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132</v>
      </c>
      <c r="AU259" s="246" t="s">
        <v>83</v>
      </c>
      <c r="AV259" s="13" t="s">
        <v>81</v>
      </c>
      <c r="AW259" s="13" t="s">
        <v>30</v>
      </c>
      <c r="AX259" s="13" t="s">
        <v>73</v>
      </c>
      <c r="AY259" s="246" t="s">
        <v>119</v>
      </c>
    </row>
    <row r="260" s="14" customFormat="1">
      <c r="A260" s="14"/>
      <c r="B260" s="247"/>
      <c r="C260" s="248"/>
      <c r="D260" s="238" t="s">
        <v>132</v>
      </c>
      <c r="E260" s="249" t="s">
        <v>1</v>
      </c>
      <c r="F260" s="250" t="s">
        <v>798</v>
      </c>
      <c r="G260" s="248"/>
      <c r="H260" s="251">
        <v>59.640999999999998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132</v>
      </c>
      <c r="AU260" s="257" t="s">
        <v>83</v>
      </c>
      <c r="AV260" s="14" t="s">
        <v>83</v>
      </c>
      <c r="AW260" s="14" t="s">
        <v>30</v>
      </c>
      <c r="AX260" s="14" t="s">
        <v>81</v>
      </c>
      <c r="AY260" s="257" t="s">
        <v>119</v>
      </c>
    </row>
    <row r="261" s="12" customFormat="1" ht="22.8" customHeight="1">
      <c r="A261" s="12"/>
      <c r="B261" s="202"/>
      <c r="C261" s="203"/>
      <c r="D261" s="204" t="s">
        <v>72</v>
      </c>
      <c r="E261" s="216" t="s">
        <v>683</v>
      </c>
      <c r="F261" s="216" t="s">
        <v>684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SUM(P262:P263)</f>
        <v>0</v>
      </c>
      <c r="Q261" s="210"/>
      <c r="R261" s="211">
        <f>SUM(R262:R263)</f>
        <v>0</v>
      </c>
      <c r="S261" s="210"/>
      <c r="T261" s="212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81</v>
      </c>
      <c r="AT261" s="214" t="s">
        <v>72</v>
      </c>
      <c r="AU261" s="214" t="s">
        <v>81</v>
      </c>
      <c r="AY261" s="213" t="s">
        <v>119</v>
      </c>
      <c r="BK261" s="215">
        <f>SUM(BK262:BK263)</f>
        <v>0</v>
      </c>
    </row>
    <row r="262" s="2" customFormat="1" ht="16.5" customHeight="1">
      <c r="A262" s="38"/>
      <c r="B262" s="39"/>
      <c r="C262" s="218" t="s">
        <v>475</v>
      </c>
      <c r="D262" s="218" t="s">
        <v>123</v>
      </c>
      <c r="E262" s="219" t="s">
        <v>686</v>
      </c>
      <c r="F262" s="220" t="s">
        <v>687</v>
      </c>
      <c r="G262" s="221" t="s">
        <v>335</v>
      </c>
      <c r="H262" s="222">
        <v>2.7400000000000002</v>
      </c>
      <c r="I262" s="223"/>
      <c r="J262" s="224">
        <f>ROUND(I262*H262,2)</f>
        <v>0</v>
      </c>
      <c r="K262" s="220" t="s">
        <v>127</v>
      </c>
      <c r="L262" s="44"/>
      <c r="M262" s="225" t="s">
        <v>1</v>
      </c>
      <c r="N262" s="226" t="s">
        <v>38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199</v>
      </c>
      <c r="AT262" s="229" t="s">
        <v>123</v>
      </c>
      <c r="AU262" s="229" t="s">
        <v>83</v>
      </c>
      <c r="AY262" s="17" t="s">
        <v>119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81</v>
      </c>
      <c r="BK262" s="230">
        <f>ROUND(I262*H262,2)</f>
        <v>0</v>
      </c>
      <c r="BL262" s="17" t="s">
        <v>199</v>
      </c>
      <c r="BM262" s="229" t="s">
        <v>799</v>
      </c>
    </row>
    <row r="263" s="2" customFormat="1">
      <c r="A263" s="38"/>
      <c r="B263" s="39"/>
      <c r="C263" s="40"/>
      <c r="D263" s="231" t="s">
        <v>130</v>
      </c>
      <c r="E263" s="40"/>
      <c r="F263" s="232" t="s">
        <v>689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130</v>
      </c>
      <c r="AU263" s="17" t="s">
        <v>83</v>
      </c>
    </row>
    <row r="264" s="12" customFormat="1" ht="25.92" customHeight="1">
      <c r="A264" s="12"/>
      <c r="B264" s="202"/>
      <c r="C264" s="203"/>
      <c r="D264" s="204" t="s">
        <v>72</v>
      </c>
      <c r="E264" s="205" t="s">
        <v>690</v>
      </c>
      <c r="F264" s="205" t="s">
        <v>691</v>
      </c>
      <c r="G264" s="203"/>
      <c r="H264" s="203"/>
      <c r="I264" s="206"/>
      <c r="J264" s="207">
        <f>BK264</f>
        <v>0</v>
      </c>
      <c r="K264" s="203"/>
      <c r="L264" s="208"/>
      <c r="M264" s="209"/>
      <c r="N264" s="210"/>
      <c r="O264" s="210"/>
      <c r="P264" s="211">
        <f>P265+P270</f>
        <v>0</v>
      </c>
      <c r="Q264" s="210"/>
      <c r="R264" s="211">
        <f>R265+R270</f>
        <v>0.0039772999999999996</v>
      </c>
      <c r="S264" s="210"/>
      <c r="T264" s="212">
        <f>T265+T270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83</v>
      </c>
      <c r="AT264" s="214" t="s">
        <v>72</v>
      </c>
      <c r="AU264" s="214" t="s">
        <v>73</v>
      </c>
      <c r="AY264" s="213" t="s">
        <v>119</v>
      </c>
      <c r="BK264" s="215">
        <f>BK265+BK270</f>
        <v>0</v>
      </c>
    </row>
    <row r="265" s="12" customFormat="1" ht="22.8" customHeight="1">
      <c r="A265" s="12"/>
      <c r="B265" s="202"/>
      <c r="C265" s="203"/>
      <c r="D265" s="204" t="s">
        <v>72</v>
      </c>
      <c r="E265" s="216" t="s">
        <v>800</v>
      </c>
      <c r="F265" s="216" t="s">
        <v>801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SUM(P266:P269)</f>
        <v>0</v>
      </c>
      <c r="Q265" s="210"/>
      <c r="R265" s="211">
        <f>SUM(R266:R269)</f>
        <v>0.0012960000000000001</v>
      </c>
      <c r="S265" s="210"/>
      <c r="T265" s="212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83</v>
      </c>
      <c r="AT265" s="214" t="s">
        <v>72</v>
      </c>
      <c r="AU265" s="214" t="s">
        <v>81</v>
      </c>
      <c r="AY265" s="213" t="s">
        <v>119</v>
      </c>
      <c r="BK265" s="215">
        <f>SUM(BK266:BK269)</f>
        <v>0</v>
      </c>
    </row>
    <row r="266" s="2" customFormat="1" ht="24.15" customHeight="1">
      <c r="A266" s="38"/>
      <c r="B266" s="39"/>
      <c r="C266" s="218" t="s">
        <v>364</v>
      </c>
      <c r="D266" s="218" t="s">
        <v>123</v>
      </c>
      <c r="E266" s="219" t="s">
        <v>802</v>
      </c>
      <c r="F266" s="220" t="s">
        <v>803</v>
      </c>
      <c r="G266" s="221" t="s">
        <v>244</v>
      </c>
      <c r="H266" s="222">
        <v>5.4000000000000004</v>
      </c>
      <c r="I266" s="223"/>
      <c r="J266" s="224">
        <f>ROUND(I266*H266,2)</f>
        <v>0</v>
      </c>
      <c r="K266" s="220" t="s">
        <v>127</v>
      </c>
      <c r="L266" s="44"/>
      <c r="M266" s="225" t="s">
        <v>1</v>
      </c>
      <c r="N266" s="226" t="s">
        <v>38</v>
      </c>
      <c r="O266" s="91"/>
      <c r="P266" s="227">
        <f>O266*H266</f>
        <v>0</v>
      </c>
      <c r="Q266" s="227">
        <v>0.00024000000000000001</v>
      </c>
      <c r="R266" s="227">
        <f>Q266*H266</f>
        <v>0.0012960000000000001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288</v>
      </c>
      <c r="AT266" s="229" t="s">
        <v>123</v>
      </c>
      <c r="AU266" s="229" t="s">
        <v>83</v>
      </c>
      <c r="AY266" s="17" t="s">
        <v>119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81</v>
      </c>
      <c r="BK266" s="230">
        <f>ROUND(I266*H266,2)</f>
        <v>0</v>
      </c>
      <c r="BL266" s="17" t="s">
        <v>288</v>
      </c>
      <c r="BM266" s="229" t="s">
        <v>804</v>
      </c>
    </row>
    <row r="267" s="2" customFormat="1">
      <c r="A267" s="38"/>
      <c r="B267" s="39"/>
      <c r="C267" s="40"/>
      <c r="D267" s="231" t="s">
        <v>130</v>
      </c>
      <c r="E267" s="40"/>
      <c r="F267" s="232" t="s">
        <v>805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130</v>
      </c>
      <c r="AU267" s="17" t="s">
        <v>83</v>
      </c>
    </row>
    <row r="268" s="2" customFormat="1" ht="24.15" customHeight="1">
      <c r="A268" s="38"/>
      <c r="B268" s="39"/>
      <c r="C268" s="218" t="s">
        <v>806</v>
      </c>
      <c r="D268" s="218" t="s">
        <v>123</v>
      </c>
      <c r="E268" s="219" t="s">
        <v>807</v>
      </c>
      <c r="F268" s="220" t="s">
        <v>808</v>
      </c>
      <c r="G268" s="221" t="s">
        <v>335</v>
      </c>
      <c r="H268" s="222">
        <v>0.001</v>
      </c>
      <c r="I268" s="223"/>
      <c r="J268" s="224">
        <f>ROUND(I268*H268,2)</f>
        <v>0</v>
      </c>
      <c r="K268" s="220" t="s">
        <v>127</v>
      </c>
      <c r="L268" s="44"/>
      <c r="M268" s="225" t="s">
        <v>1</v>
      </c>
      <c r="N268" s="226" t="s">
        <v>38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288</v>
      </c>
      <c r="AT268" s="229" t="s">
        <v>123</v>
      </c>
      <c r="AU268" s="229" t="s">
        <v>83</v>
      </c>
      <c r="AY268" s="17" t="s">
        <v>119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288</v>
      </c>
      <c r="BM268" s="229" t="s">
        <v>809</v>
      </c>
    </row>
    <row r="269" s="2" customFormat="1">
      <c r="A269" s="38"/>
      <c r="B269" s="39"/>
      <c r="C269" s="40"/>
      <c r="D269" s="231" t="s">
        <v>130</v>
      </c>
      <c r="E269" s="40"/>
      <c r="F269" s="232" t="s">
        <v>810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130</v>
      </c>
      <c r="AU269" s="17" t="s">
        <v>83</v>
      </c>
    </row>
    <row r="270" s="12" customFormat="1" ht="22.8" customHeight="1">
      <c r="A270" s="12"/>
      <c r="B270" s="202"/>
      <c r="C270" s="203"/>
      <c r="D270" s="204" t="s">
        <v>72</v>
      </c>
      <c r="E270" s="216" t="s">
        <v>811</v>
      </c>
      <c r="F270" s="216" t="s">
        <v>812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SUM(P271:P285)</f>
        <v>0</v>
      </c>
      <c r="Q270" s="210"/>
      <c r="R270" s="211">
        <f>SUM(R271:R285)</f>
        <v>0.0026812999999999997</v>
      </c>
      <c r="S270" s="210"/>
      <c r="T270" s="212">
        <f>SUM(T271:T285)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83</v>
      </c>
      <c r="AT270" s="214" t="s">
        <v>72</v>
      </c>
      <c r="AU270" s="214" t="s">
        <v>81</v>
      </c>
      <c r="AY270" s="213" t="s">
        <v>119</v>
      </c>
      <c r="BK270" s="215">
        <f>SUM(BK271:BK285)</f>
        <v>0</v>
      </c>
    </row>
    <row r="271" s="2" customFormat="1" ht="24.15" customHeight="1">
      <c r="A271" s="38"/>
      <c r="B271" s="39"/>
      <c r="C271" s="218" t="s">
        <v>401</v>
      </c>
      <c r="D271" s="218" t="s">
        <v>123</v>
      </c>
      <c r="E271" s="219" t="s">
        <v>813</v>
      </c>
      <c r="F271" s="220" t="s">
        <v>814</v>
      </c>
      <c r="G271" s="221" t="s">
        <v>198</v>
      </c>
      <c r="H271" s="222">
        <v>4.2699999999999996</v>
      </c>
      <c r="I271" s="223"/>
      <c r="J271" s="224">
        <f>ROUND(I271*H271,2)</f>
        <v>0</v>
      </c>
      <c r="K271" s="220" t="s">
        <v>127</v>
      </c>
      <c r="L271" s="44"/>
      <c r="M271" s="225" t="s">
        <v>1</v>
      </c>
      <c r="N271" s="226" t="s">
        <v>38</v>
      </c>
      <c r="O271" s="91"/>
      <c r="P271" s="227">
        <f>O271*H271</f>
        <v>0</v>
      </c>
      <c r="Q271" s="227">
        <v>0.00011</v>
      </c>
      <c r="R271" s="227">
        <f>Q271*H271</f>
        <v>0.00046969999999999998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288</v>
      </c>
      <c r="AT271" s="229" t="s">
        <v>123</v>
      </c>
      <c r="AU271" s="229" t="s">
        <v>83</v>
      </c>
      <c r="AY271" s="17" t="s">
        <v>119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81</v>
      </c>
      <c r="BK271" s="230">
        <f>ROUND(I271*H271,2)</f>
        <v>0</v>
      </c>
      <c r="BL271" s="17" t="s">
        <v>288</v>
      </c>
      <c r="BM271" s="229" t="s">
        <v>815</v>
      </c>
    </row>
    <row r="272" s="2" customFormat="1">
      <c r="A272" s="38"/>
      <c r="B272" s="39"/>
      <c r="C272" s="40"/>
      <c r="D272" s="231" t="s">
        <v>130</v>
      </c>
      <c r="E272" s="40"/>
      <c r="F272" s="232" t="s">
        <v>816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130</v>
      </c>
      <c r="AU272" s="17" t="s">
        <v>83</v>
      </c>
    </row>
    <row r="273" s="2" customFormat="1" ht="24.15" customHeight="1">
      <c r="A273" s="38"/>
      <c r="B273" s="39"/>
      <c r="C273" s="218" t="s">
        <v>488</v>
      </c>
      <c r="D273" s="218" t="s">
        <v>123</v>
      </c>
      <c r="E273" s="219" t="s">
        <v>817</v>
      </c>
      <c r="F273" s="220" t="s">
        <v>818</v>
      </c>
      <c r="G273" s="221" t="s">
        <v>198</v>
      </c>
      <c r="H273" s="222">
        <v>4.2699999999999996</v>
      </c>
      <c r="I273" s="223"/>
      <c r="J273" s="224">
        <f>ROUND(I273*H273,2)</f>
        <v>0</v>
      </c>
      <c r="K273" s="220" t="s">
        <v>127</v>
      </c>
      <c r="L273" s="44"/>
      <c r="M273" s="225" t="s">
        <v>1</v>
      </c>
      <c r="N273" s="226" t="s">
        <v>38</v>
      </c>
      <c r="O273" s="91"/>
      <c r="P273" s="227">
        <f>O273*H273</f>
        <v>0</v>
      </c>
      <c r="Q273" s="227">
        <v>0.00017000000000000001</v>
      </c>
      <c r="R273" s="227">
        <f>Q273*H273</f>
        <v>0.00072590000000000003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288</v>
      </c>
      <c r="AT273" s="229" t="s">
        <v>123</v>
      </c>
      <c r="AU273" s="229" t="s">
        <v>83</v>
      </c>
      <c r="AY273" s="17" t="s">
        <v>119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81</v>
      </c>
      <c r="BK273" s="230">
        <f>ROUND(I273*H273,2)</f>
        <v>0</v>
      </c>
      <c r="BL273" s="17" t="s">
        <v>288</v>
      </c>
      <c r="BM273" s="229" t="s">
        <v>819</v>
      </c>
    </row>
    <row r="274" s="2" customFormat="1">
      <c r="A274" s="38"/>
      <c r="B274" s="39"/>
      <c r="C274" s="40"/>
      <c r="D274" s="231" t="s">
        <v>130</v>
      </c>
      <c r="E274" s="40"/>
      <c r="F274" s="232" t="s">
        <v>820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130</v>
      </c>
      <c r="AU274" s="17" t="s">
        <v>83</v>
      </c>
    </row>
    <row r="275" s="13" customFormat="1">
      <c r="A275" s="13"/>
      <c r="B275" s="236"/>
      <c r="C275" s="237"/>
      <c r="D275" s="238" t="s">
        <v>132</v>
      </c>
      <c r="E275" s="239" t="s">
        <v>1</v>
      </c>
      <c r="F275" s="240" t="s">
        <v>764</v>
      </c>
      <c r="G275" s="237"/>
      <c r="H275" s="239" t="s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132</v>
      </c>
      <c r="AU275" s="246" t="s">
        <v>83</v>
      </c>
      <c r="AV275" s="13" t="s">
        <v>81</v>
      </c>
      <c r="AW275" s="13" t="s">
        <v>30</v>
      </c>
      <c r="AX275" s="13" t="s">
        <v>73</v>
      </c>
      <c r="AY275" s="246" t="s">
        <v>119</v>
      </c>
    </row>
    <row r="276" s="13" customFormat="1">
      <c r="A276" s="13"/>
      <c r="B276" s="236"/>
      <c r="C276" s="237"/>
      <c r="D276" s="238" t="s">
        <v>132</v>
      </c>
      <c r="E276" s="239" t="s">
        <v>1</v>
      </c>
      <c r="F276" s="240" t="s">
        <v>546</v>
      </c>
      <c r="G276" s="237"/>
      <c r="H276" s="239" t="s">
        <v>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132</v>
      </c>
      <c r="AU276" s="246" t="s">
        <v>83</v>
      </c>
      <c r="AV276" s="13" t="s">
        <v>81</v>
      </c>
      <c r="AW276" s="13" t="s">
        <v>30</v>
      </c>
      <c r="AX276" s="13" t="s">
        <v>73</v>
      </c>
      <c r="AY276" s="246" t="s">
        <v>119</v>
      </c>
    </row>
    <row r="277" s="14" customFormat="1">
      <c r="A277" s="14"/>
      <c r="B277" s="247"/>
      <c r="C277" s="248"/>
      <c r="D277" s="238" t="s">
        <v>132</v>
      </c>
      <c r="E277" s="249" t="s">
        <v>1</v>
      </c>
      <c r="F277" s="250" t="s">
        <v>821</v>
      </c>
      <c r="G277" s="248"/>
      <c r="H277" s="251">
        <v>4.2699999999999996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132</v>
      </c>
      <c r="AU277" s="257" t="s">
        <v>83</v>
      </c>
      <c r="AV277" s="14" t="s">
        <v>83</v>
      </c>
      <c r="AW277" s="14" t="s">
        <v>30</v>
      </c>
      <c r="AX277" s="14" t="s">
        <v>81</v>
      </c>
      <c r="AY277" s="257" t="s">
        <v>119</v>
      </c>
    </row>
    <row r="278" s="2" customFormat="1" ht="24.15" customHeight="1">
      <c r="A278" s="38"/>
      <c r="B278" s="39"/>
      <c r="C278" s="218" t="s">
        <v>492</v>
      </c>
      <c r="D278" s="218" t="s">
        <v>123</v>
      </c>
      <c r="E278" s="219" t="s">
        <v>822</v>
      </c>
      <c r="F278" s="220" t="s">
        <v>823</v>
      </c>
      <c r="G278" s="221" t="s">
        <v>198</v>
      </c>
      <c r="H278" s="222">
        <v>4.2699999999999996</v>
      </c>
      <c r="I278" s="223"/>
      <c r="J278" s="224">
        <f>ROUND(I278*H278,2)</f>
        <v>0</v>
      </c>
      <c r="K278" s="220" t="s">
        <v>127</v>
      </c>
      <c r="L278" s="44"/>
      <c r="M278" s="225" t="s">
        <v>1</v>
      </c>
      <c r="N278" s="226" t="s">
        <v>38</v>
      </c>
      <c r="O278" s="91"/>
      <c r="P278" s="227">
        <f>O278*H278</f>
        <v>0</v>
      </c>
      <c r="Q278" s="227">
        <v>0.00012</v>
      </c>
      <c r="R278" s="227">
        <f>Q278*H278</f>
        <v>0.00051239999999999999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288</v>
      </c>
      <c r="AT278" s="229" t="s">
        <v>123</v>
      </c>
      <c r="AU278" s="229" t="s">
        <v>83</v>
      </c>
      <c r="AY278" s="17" t="s">
        <v>119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81</v>
      </c>
      <c r="BK278" s="230">
        <f>ROUND(I278*H278,2)</f>
        <v>0</v>
      </c>
      <c r="BL278" s="17" t="s">
        <v>288</v>
      </c>
      <c r="BM278" s="229" t="s">
        <v>824</v>
      </c>
    </row>
    <row r="279" s="2" customFormat="1">
      <c r="A279" s="38"/>
      <c r="B279" s="39"/>
      <c r="C279" s="40"/>
      <c r="D279" s="231" t="s">
        <v>130</v>
      </c>
      <c r="E279" s="40"/>
      <c r="F279" s="232" t="s">
        <v>825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130</v>
      </c>
      <c r="AU279" s="17" t="s">
        <v>83</v>
      </c>
    </row>
    <row r="280" s="2" customFormat="1" ht="24.15" customHeight="1">
      <c r="A280" s="38"/>
      <c r="B280" s="39"/>
      <c r="C280" s="218" t="s">
        <v>497</v>
      </c>
      <c r="D280" s="218" t="s">
        <v>123</v>
      </c>
      <c r="E280" s="219" t="s">
        <v>826</v>
      </c>
      <c r="F280" s="220" t="s">
        <v>827</v>
      </c>
      <c r="G280" s="221" t="s">
        <v>198</v>
      </c>
      <c r="H280" s="222">
        <v>4.2699999999999996</v>
      </c>
      <c r="I280" s="223"/>
      <c r="J280" s="224">
        <f>ROUND(I280*H280,2)</f>
        <v>0</v>
      </c>
      <c r="K280" s="220" t="s">
        <v>127</v>
      </c>
      <c r="L280" s="44"/>
      <c r="M280" s="225" t="s">
        <v>1</v>
      </c>
      <c r="N280" s="226" t="s">
        <v>38</v>
      </c>
      <c r="O280" s="91"/>
      <c r="P280" s="227">
        <f>O280*H280</f>
        <v>0</v>
      </c>
      <c r="Q280" s="227">
        <v>0.00012</v>
      </c>
      <c r="R280" s="227">
        <f>Q280*H280</f>
        <v>0.00051239999999999999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288</v>
      </c>
      <c r="AT280" s="229" t="s">
        <v>123</v>
      </c>
      <c r="AU280" s="229" t="s">
        <v>83</v>
      </c>
      <c r="AY280" s="17" t="s">
        <v>119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81</v>
      </c>
      <c r="BK280" s="230">
        <f>ROUND(I280*H280,2)</f>
        <v>0</v>
      </c>
      <c r="BL280" s="17" t="s">
        <v>288</v>
      </c>
      <c r="BM280" s="229" t="s">
        <v>828</v>
      </c>
    </row>
    <row r="281" s="2" customFormat="1">
      <c r="A281" s="38"/>
      <c r="B281" s="39"/>
      <c r="C281" s="40"/>
      <c r="D281" s="231" t="s">
        <v>130</v>
      </c>
      <c r="E281" s="40"/>
      <c r="F281" s="232" t="s">
        <v>829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130</v>
      </c>
      <c r="AU281" s="17" t="s">
        <v>83</v>
      </c>
    </row>
    <row r="282" s="2" customFormat="1" ht="24.15" customHeight="1">
      <c r="A282" s="38"/>
      <c r="B282" s="39"/>
      <c r="C282" s="218" t="s">
        <v>505</v>
      </c>
      <c r="D282" s="218" t="s">
        <v>123</v>
      </c>
      <c r="E282" s="219" t="s">
        <v>830</v>
      </c>
      <c r="F282" s="220" t="s">
        <v>831</v>
      </c>
      <c r="G282" s="221" t="s">
        <v>198</v>
      </c>
      <c r="H282" s="222">
        <v>4.2699999999999996</v>
      </c>
      <c r="I282" s="223"/>
      <c r="J282" s="224">
        <f>ROUND(I282*H282,2)</f>
        <v>0</v>
      </c>
      <c r="K282" s="220" t="s">
        <v>127</v>
      </c>
      <c r="L282" s="44"/>
      <c r="M282" s="225" t="s">
        <v>1</v>
      </c>
      <c r="N282" s="226" t="s">
        <v>38</v>
      </c>
      <c r="O282" s="91"/>
      <c r="P282" s="227">
        <f>O282*H282</f>
        <v>0</v>
      </c>
      <c r="Q282" s="227">
        <v>6.9999999999999994E-05</v>
      </c>
      <c r="R282" s="227">
        <f>Q282*H282</f>
        <v>0.00029889999999999995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288</v>
      </c>
      <c r="AT282" s="229" t="s">
        <v>123</v>
      </c>
      <c r="AU282" s="229" t="s">
        <v>83</v>
      </c>
      <c r="AY282" s="17" t="s">
        <v>119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81</v>
      </c>
      <c r="BK282" s="230">
        <f>ROUND(I282*H282,2)</f>
        <v>0</v>
      </c>
      <c r="BL282" s="17" t="s">
        <v>288</v>
      </c>
      <c r="BM282" s="229" t="s">
        <v>832</v>
      </c>
    </row>
    <row r="283" s="2" customFormat="1">
      <c r="A283" s="38"/>
      <c r="B283" s="39"/>
      <c r="C283" s="40"/>
      <c r="D283" s="231" t="s">
        <v>130</v>
      </c>
      <c r="E283" s="40"/>
      <c r="F283" s="232" t="s">
        <v>833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130</v>
      </c>
      <c r="AU283" s="17" t="s">
        <v>83</v>
      </c>
    </row>
    <row r="284" s="2" customFormat="1" ht="24.15" customHeight="1">
      <c r="A284" s="38"/>
      <c r="B284" s="39"/>
      <c r="C284" s="218" t="s">
        <v>510</v>
      </c>
      <c r="D284" s="218" t="s">
        <v>123</v>
      </c>
      <c r="E284" s="219" t="s">
        <v>834</v>
      </c>
      <c r="F284" s="220" t="s">
        <v>835</v>
      </c>
      <c r="G284" s="221" t="s">
        <v>244</v>
      </c>
      <c r="H284" s="222">
        <v>5.4000000000000004</v>
      </c>
      <c r="I284" s="223"/>
      <c r="J284" s="224">
        <f>ROUND(I284*H284,2)</f>
        <v>0</v>
      </c>
      <c r="K284" s="220" t="s">
        <v>127</v>
      </c>
      <c r="L284" s="44"/>
      <c r="M284" s="225" t="s">
        <v>1</v>
      </c>
      <c r="N284" s="226" t="s">
        <v>38</v>
      </c>
      <c r="O284" s="91"/>
      <c r="P284" s="227">
        <f>O284*H284</f>
        <v>0</v>
      </c>
      <c r="Q284" s="227">
        <v>3.0000000000000001E-05</v>
      </c>
      <c r="R284" s="227">
        <f>Q284*H284</f>
        <v>0.00016200000000000001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288</v>
      </c>
      <c r="AT284" s="229" t="s">
        <v>123</v>
      </c>
      <c r="AU284" s="229" t="s">
        <v>83</v>
      </c>
      <c r="AY284" s="17" t="s">
        <v>119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81</v>
      </c>
      <c r="BK284" s="230">
        <f>ROUND(I284*H284,2)</f>
        <v>0</v>
      </c>
      <c r="BL284" s="17" t="s">
        <v>288</v>
      </c>
      <c r="BM284" s="229" t="s">
        <v>836</v>
      </c>
    </row>
    <row r="285" s="2" customFormat="1">
      <c r="A285" s="38"/>
      <c r="B285" s="39"/>
      <c r="C285" s="40"/>
      <c r="D285" s="231" t="s">
        <v>130</v>
      </c>
      <c r="E285" s="40"/>
      <c r="F285" s="232" t="s">
        <v>837</v>
      </c>
      <c r="G285" s="40"/>
      <c r="H285" s="40"/>
      <c r="I285" s="233"/>
      <c r="J285" s="40"/>
      <c r="K285" s="40"/>
      <c r="L285" s="44"/>
      <c r="M285" s="283"/>
      <c r="N285" s="284"/>
      <c r="O285" s="285"/>
      <c r="P285" s="285"/>
      <c r="Q285" s="285"/>
      <c r="R285" s="285"/>
      <c r="S285" s="285"/>
      <c r="T285" s="286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130</v>
      </c>
      <c r="AU285" s="17" t="s">
        <v>83</v>
      </c>
    </row>
    <row r="286" s="2" customFormat="1" ht="6.96" customHeight="1">
      <c r="A286" s="38"/>
      <c r="B286" s="66"/>
      <c r="C286" s="67"/>
      <c r="D286" s="67"/>
      <c r="E286" s="67"/>
      <c r="F286" s="67"/>
      <c r="G286" s="67"/>
      <c r="H286" s="67"/>
      <c r="I286" s="67"/>
      <c r="J286" s="67"/>
      <c r="K286" s="67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n0hPHedIPUMa7RQEsCK0f1ZCpM8m9R1J8atbohNvS3YijTrwOkws/lcuN5eXwutRJpipvvmJD7v05p2ne+lNmQ==" hashValue="XefM8Mtom7nL4WeBJ0YxxSbRgDIy4phOpvR1Ui4PkOupYDP/lfso18t1UXkjuxOV4BjZqFJ8bs+oeXz2A8aHWw==" algorithmName="SHA-512" password="CC35"/>
  <autoFilter ref="C126:K28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3_02/111211201"/>
    <hyperlink ref="F134" r:id="rId2" display="https://podminky.urs.cz/item/CS_URS_2023_02/111301111"/>
    <hyperlink ref="F136" r:id="rId3" display="https://podminky.urs.cz/item/CS_URS_2023_02/112155311"/>
    <hyperlink ref="F138" r:id="rId4" display="https://podminky.urs.cz/item/CS_URS_2023_02/114203202"/>
    <hyperlink ref="F140" r:id="rId5" display="https://podminky.urs.cz/item/CS_URS_2023_02/122111101"/>
    <hyperlink ref="F144" r:id="rId6" display="https://podminky.urs.cz/item/CS_URS_2023_02/122151401"/>
    <hyperlink ref="F148" r:id="rId7" display="https://podminky.urs.cz/item/CS_URS_2023_02/162251102"/>
    <hyperlink ref="F152" r:id="rId8" display="https://podminky.urs.cz/item/CS_URS_2023_02/162301501"/>
    <hyperlink ref="F154" r:id="rId9" display="https://podminky.urs.cz/item/CS_URS_2023_02/162301981"/>
    <hyperlink ref="F158" r:id="rId10" display="https://podminky.urs.cz/item/CS_URS_2023_02/162751117"/>
    <hyperlink ref="F162" r:id="rId11" display="https://podminky.urs.cz/item/CS_URS_2023_02/162751119"/>
    <hyperlink ref="F166" r:id="rId12" display="https://podminky.urs.cz/item/CS_URS_2023_02/171201231"/>
    <hyperlink ref="F169" r:id="rId13" display="https://podminky.urs.cz/item/CS_URS_2023_02/172152101"/>
    <hyperlink ref="F173" r:id="rId14" display="https://podminky.urs.cz/item/CS_URS_2023_02/181311103"/>
    <hyperlink ref="F175" r:id="rId15" display="https://podminky.urs.cz/item/CS_URS_2023_02/181411121"/>
    <hyperlink ref="F180" r:id="rId16" display="https://podminky.urs.cz/item/CS_URS_2023_02/321212745"/>
    <hyperlink ref="F185" r:id="rId17" display="https://podminky.urs.cz/item/CS_URS_2023_02/321222311"/>
    <hyperlink ref="F193" r:id="rId18" display="https://podminky.urs.cz/item/CS_URS_2023_02/452311161"/>
    <hyperlink ref="F198" r:id="rId19" display="https://podminky.urs.cz/item/CS_URS_2023_02/628631211"/>
    <hyperlink ref="F203" r:id="rId20" display="https://podminky.urs.cz/item/CS_URS_2023_02/911121111"/>
    <hyperlink ref="F211" r:id="rId21" display="https://podminky.urs.cz/item/CS_URS_2023_02/938902202"/>
    <hyperlink ref="F213" r:id="rId22" display="https://podminky.urs.cz/item/CS_URS_2023_02/941111111"/>
    <hyperlink ref="F217" r:id="rId23" display="https://podminky.urs.cz/item/CS_URS_2023_02/941111211"/>
    <hyperlink ref="F220" r:id="rId24" display="https://podminky.urs.cz/item/CS_URS_2023_02/941111811"/>
    <hyperlink ref="F222" r:id="rId25" display="https://podminky.urs.cz/item/CS_URS_2023_02/962022391"/>
    <hyperlink ref="F226" r:id="rId26" display="https://podminky.urs.cz/item/CS_URS_2023_02/966005211"/>
    <hyperlink ref="F228" r:id="rId27" display="https://podminky.urs.cz/item/CS_URS_2023_02/977131117"/>
    <hyperlink ref="F232" r:id="rId28" display="https://podminky.urs.cz/item/CS_URS_2023_02/985131111"/>
    <hyperlink ref="F236" r:id="rId29" display="https://podminky.urs.cz/item/CS_URS_2023_02/985142212"/>
    <hyperlink ref="F241" r:id="rId30" display="https://podminky.urs.cz/item/CS_URS_2023_02/997221861"/>
    <hyperlink ref="F244" r:id="rId31" display="https://podminky.urs.cz/item/CS_URS_2023_02/997221873"/>
    <hyperlink ref="F249" r:id="rId32" display="https://podminky.urs.cz/item/CS_URS_2023_02/997321511"/>
    <hyperlink ref="F258" r:id="rId33" display="https://podminky.urs.cz/item/CS_URS_2023_02/997321519"/>
    <hyperlink ref="F263" r:id="rId34" display="https://podminky.urs.cz/item/CS_URS_2023_02/998332011"/>
    <hyperlink ref="F267" r:id="rId35" display="https://podminky.urs.cz/item/CS_URS_2023_02/767991911"/>
    <hyperlink ref="F269" r:id="rId36" display="https://podminky.urs.cz/item/CS_URS_2023_02/998767101"/>
    <hyperlink ref="F272" r:id="rId37" display="https://podminky.urs.cz/item/CS_URS_2023_02/783306807"/>
    <hyperlink ref="F274" r:id="rId38" display="https://podminky.urs.cz/item/CS_URS_2023_02/783314201"/>
    <hyperlink ref="F279" r:id="rId39" display="https://podminky.urs.cz/item/CS_URS_2023_02/783315101"/>
    <hyperlink ref="F281" r:id="rId40" display="https://podminky.urs.cz/item/CS_URS_2023_02/783317101"/>
    <hyperlink ref="F283" r:id="rId41" display="https://podminky.urs.cz/item/CS_URS_2023_02/783401303"/>
    <hyperlink ref="F285" r:id="rId42" display="https://podminky.urs.cz/item/CS_URS_2023_02/78344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KARLOVA\karlova</dc:creator>
  <cp:lastModifiedBy>KARLOVA\karlova</cp:lastModifiedBy>
  <dcterms:created xsi:type="dcterms:W3CDTF">2024-02-29T11:56:10Z</dcterms:created>
  <dcterms:modified xsi:type="dcterms:W3CDTF">2024-02-29T11:56:17Z</dcterms:modified>
</cp:coreProperties>
</file>