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5. Rozpočet s výkazem výměr a p" sheetId="1" r:id="rId1"/>
  </sheets>
  <definedNames>
    <definedName name="_xlnm.Print_Titles" localSheetId="0">'5. Rozpočet s výkazem výměr a p'!$1:$12</definedName>
  </definedNames>
  <calcPr fullCalcOnLoad="1"/>
</workbook>
</file>

<file path=xl/sharedStrings.xml><?xml version="1.0" encoding="utf-8"?>
<sst xmlns="http://schemas.openxmlformats.org/spreadsheetml/2006/main" count="242" uniqueCount="170">
  <si>
    <t>ROZPOČET S VÝKAZEM VÝMĚR</t>
  </si>
  <si>
    <t>Stavba:   VD Střekov, oprava stěn a dna obtoků VPK</t>
  </si>
  <si>
    <t xml:space="preserve">Objekt:   </t>
  </si>
  <si>
    <t>Objednatel:   Povodí Labe, s.p.</t>
  </si>
  <si>
    <t xml:space="preserve">Zhotovitel:   </t>
  </si>
  <si>
    <t>Zpracoval:   MD</t>
  </si>
  <si>
    <t>Místo:   VD Střekov</t>
  </si>
  <si>
    <t>Datum:   19. 4. 2024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</si>
  <si>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</si>
  <si>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</si>
  <si>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</si>
  <si>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</si>
  <si>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</si>
  <si>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</si>
  <si>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</si>
  <si>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</si>
  <si>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</si>
  <si>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</si>
  <si>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</si>
  <si>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</si>
  <si>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</si>
  <si>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</si>
  <si>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</si>
  <si>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</si>
  <si>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</si>
  <si>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</si>
  <si>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</si>
  <si>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</si>
  <si>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115101201</t>
  </si>
  <si>
    <t xml:space="preserve">Čerpání vody na dopravní výšku do 10 m průměrný přítok do 500 l/min   </t>
  </si>
  <si>
    <t>hod</t>
  </si>
  <si>
    <t>171201232</t>
  </si>
  <si>
    <t xml:space="preserve">Poplatek za uložení stavebních sutí na recyklační skládce, rep. skládce SIO (skládkovné) kód odpadu 17 01 01, 17 09 04)   </t>
  </si>
  <si>
    <t>t</t>
  </si>
  <si>
    <t xml:space="preserve">Svislé a kompletní konstrukce   </t>
  </si>
  <si>
    <t>321</t>
  </si>
  <si>
    <t>321311116</t>
  </si>
  <si>
    <t xml:space="preserve">Konstrukce vodních staveb z betonu prostého mrazuvzdorného tř. C 30/37   </t>
  </si>
  <si>
    <t>m3</t>
  </si>
  <si>
    <t xml:space="preserve">(88,4+29,8)*0,07   </t>
  </si>
  <si>
    <t>321366111</t>
  </si>
  <si>
    <t xml:space="preserve">Výztuž železobetonových konstrukcí vodních staveb z oceli 10 505 D do 12 mm   </t>
  </si>
  <si>
    <t>9</t>
  </si>
  <si>
    <t xml:space="preserve">Ostatní konstrukce a práce, bourání   </t>
  </si>
  <si>
    <t>R</t>
  </si>
  <si>
    <t>900R001</t>
  </si>
  <si>
    <t xml:space="preserve">Dopčasná jímka uvnitř obtoku - zřízení   </t>
  </si>
  <si>
    <t xml:space="preserve">- přehrazení obtoku pro zajištění suchého stavebního prostoru opravy 
- zřízení konstrukce + trvalé dotěsňování
- konstrukce - hrázka, pytlová jímka, apod.
   </t>
  </si>
  <si>
    <t xml:space="preserve">28*0,18   </t>
  </si>
  <si>
    <t>900R002</t>
  </si>
  <si>
    <t xml:space="preserve">Dopčasná jímka uvnitř obtoku - rozebrání   </t>
  </si>
  <si>
    <t xml:space="preserve">- přehrazení obtoku pro zajištění suchého stavebního prostoru opravy 
- rozebrání konstrukce + trvalé dotěsňování
- konstrukce - hrázka, pytlová jímka, apod.   </t>
  </si>
  <si>
    <t xml:space="preserve">0,18*28   </t>
  </si>
  <si>
    <t>931626212</t>
  </si>
  <si>
    <t xml:space="preserve">Úprava dilatační spáry těžkými asfaltovými pásy   </t>
  </si>
  <si>
    <t>m2</t>
  </si>
  <si>
    <t xml:space="preserve">2*(2,4+0,99)   </t>
  </si>
  <si>
    <t>693</t>
  </si>
  <si>
    <t>69331002</t>
  </si>
  <si>
    <t xml:space="preserve">geokompozit drenážní - geosíť z HDPE jednostranně laminovaná geotextilií   </t>
  </si>
  <si>
    <t xml:space="preserve">6,78 * 1,1   </t>
  </si>
  <si>
    <t>003</t>
  </si>
  <si>
    <t>941211111</t>
  </si>
  <si>
    <t xml:space="preserve">Montáž lešení řadového rámového lehkého zatížení do 200 kg/m2 š od 0,6 do 0,9 m v do 10 m   </t>
  </si>
  <si>
    <t>941211211</t>
  </si>
  <si>
    <t xml:space="preserve">Příplatek k lešení řadovému rámovému lehkému do 200 kg/m2 š od 0,6 do 0,9 m v do 10 m za každý den použití   </t>
  </si>
  <si>
    <t xml:space="preserve">320 * 40   </t>
  </si>
  <si>
    <t>941211811</t>
  </si>
  <si>
    <t xml:space="preserve">Demontáž lešení řadového rámového lehkého zatížení do 200 kg/m2 š od 0,6 do 0,9 m v do 10 m   </t>
  </si>
  <si>
    <t>943211112</t>
  </si>
  <si>
    <t xml:space="preserve">Montáž lešení prostorového rámového lehkého s podlahami zatížení do 200 kg/m2 v přes 10 do 25 m   </t>
  </si>
  <si>
    <t>943211119</t>
  </si>
  <si>
    <t xml:space="preserve">Příplatek k lešení prostorovému rámovému lehkému s podlahami za půdorysnou plochu do 6 m2   </t>
  </si>
  <si>
    <t>943211212</t>
  </si>
  <si>
    <t xml:space="preserve">Příplatek k lešení prostorovému rámovému lehkému s podlahami do 200 kg/m2 v přes 10 do 25 m za každý den použití   </t>
  </si>
  <si>
    <t xml:space="preserve">- 3 měsice   </t>
  </si>
  <si>
    <t xml:space="preserve">3*30*35   </t>
  </si>
  <si>
    <t>943211812</t>
  </si>
  <si>
    <t xml:space="preserve">Demontáž lešení prostorového rámového lehkého s podlahami zatížení do 200 kg/m2 v přes 10 do 25 m   </t>
  </si>
  <si>
    <t>949101111</t>
  </si>
  <si>
    <t xml:space="preserve">Lešení pomocné pro objekty pozemních staveb s lešeňovou podlahou v do 1,9 m zatížení do 150 kg/m2   </t>
  </si>
  <si>
    <t>013</t>
  </si>
  <si>
    <t>977311111</t>
  </si>
  <si>
    <t xml:space="preserve">Řezání stávajících betonových mazanin nevyztužených hl do 50 mm   </t>
  </si>
  <si>
    <t>m</t>
  </si>
  <si>
    <t xml:space="preserve">118,6+45,66   </t>
  </si>
  <si>
    <t>977311112</t>
  </si>
  <si>
    <t xml:space="preserve">Řezání stávajících betonových mazanin nevyztužených hl do 100 mm   </t>
  </si>
  <si>
    <t xml:space="preserve">79,04+30,44   </t>
  </si>
  <si>
    <t>005</t>
  </si>
  <si>
    <t>985111231</t>
  </si>
  <si>
    <t xml:space="preserve">Odsekání betonu rubu kleneb a podlah tl do 80 mm   </t>
  </si>
  <si>
    <t xml:space="preserve">46,27+14,57   </t>
  </si>
  <si>
    <t>985112132</t>
  </si>
  <si>
    <t xml:space="preserve">Odsekání degradovaného betonu rubu kleneb a podlah tl přes 10 do 30 mm   </t>
  </si>
  <si>
    <t xml:space="preserve">30,84+9,72   </t>
  </si>
  <si>
    <t>985113111</t>
  </si>
  <si>
    <t xml:space="preserve">Pemrlování povrchu betonu stěn   </t>
  </si>
  <si>
    <t xml:space="preserve">- konečná úprava povrchu římsy na licí spáře   </t>
  </si>
  <si>
    <t>985121121</t>
  </si>
  <si>
    <t xml:space="preserve">Tryskání degradovaného betonu stěn a rubu kleneb vodou pod tlakem do 300 barů   </t>
  </si>
  <si>
    <t xml:space="preserve">218,22+48,58   </t>
  </si>
  <si>
    <t>985241110</t>
  </si>
  <si>
    <t xml:space="preserve">Plombování zdiva betonem s upěchováním včetně vybourání narušeného zdiva do 1 m3   </t>
  </si>
  <si>
    <t xml:space="preserve">- závěrečná oprava kaveren nad římsou poruchy 9L   </t>
  </si>
  <si>
    <t>985311114</t>
  </si>
  <si>
    <t xml:space="preserve">Reprofilace stěn cementovou sanační maltou tl přes 30 do 40 mm   </t>
  </si>
  <si>
    <t xml:space="preserve">21,16+10,68   </t>
  </si>
  <si>
    <t>985312131</t>
  </si>
  <si>
    <t xml:space="preserve">Stěrka k vyrovnání betonových ploch rubu kleneb a podlah tl do 2 mm   </t>
  </si>
  <si>
    <t>985411111</t>
  </si>
  <si>
    <t xml:space="preserve">Beztlakové zalití trhlin a dutin ve zdivu aktivovanou maltou   </t>
  </si>
  <si>
    <t>985562511</t>
  </si>
  <si>
    <t xml:space="preserve">Výztuž stříkaného betonu stěn z kompozitních sítí jednovrstvých D drátu 2,2 mm velikost ok do 100 mm   </t>
  </si>
  <si>
    <t xml:space="preserve">- v položce je obsažena i dodávka kotev kompozitní sítě
- minimální kotvení je 60 mm do pevného podkladu
- množství osazených kotev dle doporučení výrobce sítí
   </t>
  </si>
  <si>
    <t xml:space="preserve">21,92+8,1   </t>
  </si>
  <si>
    <t>985562518</t>
  </si>
  <si>
    <t xml:space="preserve">Výztuž stříkaného betonu rubu kleneb z kompozitních sítí jednovrstvých D drátu 3 mm oka do 100 mm   </t>
  </si>
  <si>
    <t xml:space="preserve">87,68+32,38   </t>
  </si>
  <si>
    <t>985564112</t>
  </si>
  <si>
    <t xml:space="preserve">Kotvičky pro výztuž stříkaného betonu hl do 200 mm z oceli D přes 6 do 8 mm do cementové malty   </t>
  </si>
  <si>
    <t>kus</t>
  </si>
  <si>
    <t xml:space="preserve">- kotvičky v délce 79 m ve dvou řadách ve sponu 0,3 m   </t>
  </si>
  <si>
    <t>985675111</t>
  </si>
  <si>
    <t xml:space="preserve">Bednění ztužujících věnců - zřízení   </t>
  </si>
  <si>
    <t>M001</t>
  </si>
  <si>
    <t xml:space="preserve">Bednící forma pro betonovou římsu zdi vřčetně spoj.mat   </t>
  </si>
  <si>
    <t>ks</t>
  </si>
  <si>
    <t xml:space="preserve">- vyrobená z plechu (nerezového)
- délka 2,5-3 m
- upravená pro montáž do drážky na zeď
- váha 1 ks cca 20 kg
   </t>
  </si>
  <si>
    <t>985675121</t>
  </si>
  <si>
    <t xml:space="preserve">Bednění ztužujících věnců - odstranění   </t>
  </si>
  <si>
    <t>997</t>
  </si>
  <si>
    <t xml:space="preserve">Přesun sutě   </t>
  </si>
  <si>
    <t>997321211</t>
  </si>
  <si>
    <t xml:space="preserve">Svislá doprava suti a vybouraných hmot v do 4 m   </t>
  </si>
  <si>
    <t>997321219</t>
  </si>
  <si>
    <t xml:space="preserve">Příplatek ZKD v 4 m svislé dopravy suti a vybouraných hmot   </t>
  </si>
  <si>
    <t xml:space="preserve">20 * 2   </t>
  </si>
  <si>
    <t>997321511</t>
  </si>
  <si>
    <t xml:space="preserve">Vodorovná doprava suti a vybouraných hmot po suchu do 1 km   </t>
  </si>
  <si>
    <t>997321519</t>
  </si>
  <si>
    <t xml:space="preserve">Příplatek ZKD 1 km vodorovné dopravy suti a vybouraných hmot po suchu   </t>
  </si>
  <si>
    <t xml:space="preserve">20 * 9   </t>
  </si>
  <si>
    <t>998</t>
  </si>
  <si>
    <t xml:space="preserve">Přesun hmot   </t>
  </si>
  <si>
    <t>998325011</t>
  </si>
  <si>
    <t xml:space="preserve">Přesun hmot pro objekty plavební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</si>
  <si>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</si>
  <si>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</si>
  <si>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</si>
  <si>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</si>
  <si>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</si>
  <si>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010001000</t>
  </si>
  <si>
    <t xml:space="preserve">- pasport současného stavu (po dovodnění)
- fotodokumentace po odbourání a vyčištění
- fotodokumentave skutečně provedených prací
- plan povodňový a havarijní
- dokumentace DSPS
   </t>
  </si>
  <si>
    <t>VRN3</t>
  </si>
  <si>
    <t xml:space="preserve">Zařízení staveniště   </t>
  </si>
  <si>
    <t>030001000</t>
  </si>
  <si>
    <t xml:space="preserve">- běžné objekty zařízení staveniště (ZS)
- ohraničení ZS
- zajištění příručního skladu
- zabezpečení materiálu proti klimatickým podmínkám   </t>
  </si>
  <si>
    <t>VRN6</t>
  </si>
  <si>
    <t xml:space="preserve">Územní vlivy   </t>
  </si>
  <si>
    <t>060001000</t>
  </si>
  <si>
    <t>kpl</t>
  </si>
  <si>
    <t xml:space="preserve">- zvyýšené náklady na dopravu materiálu a přístup do obtoků PK
- práce ve stísněném prostoru 
- zajištěné osvětlení úracoviště, větrání   </t>
  </si>
  <si>
    <t>VRN7</t>
  </si>
  <si>
    <t xml:space="preserve">Provozní vlivy   </t>
  </si>
  <si>
    <t>070001000</t>
  </si>
  <si>
    <t>…</t>
  </si>
  <si>
    <t xml:space="preserve">- zajištění bezpečnosti provozu VD ve vztahu k realizaci opravy (označení stavebního prostoru, komunikační trasy)
- koordinace prací uvnitř VPK (jiné akce)   </t>
  </si>
  <si>
    <t xml:space="preserve">Celkem 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</si>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</sst>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</numFmts>
  <fonts count="5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6" fontId="7" fillId="0" borderId="0" xfId="0" applyNumberFormat="1" applyFont="1" applyAlignment="1" applyProtection="1">
      <alignment horizontal="right"/>
      <protection/>
    </xf>
    <xf numFmtId="39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6" fontId="8" fillId="0" borderId="0" xfId="0" applyNumberFormat="1" applyFont="1" applyAlignment="1" applyProtection="1">
      <alignment horizontal="right"/>
      <protection/>
    </xf>
    <xf numFmtId="39" fontId="8" fillId="0" borderId="0" xfId="0" applyNumberFormat="1" applyFont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wrapText="1"/>
      <protection/>
    </xf>
    <xf numFmtId="166" fontId="4" fillId="0" borderId="11" xfId="0" applyNumberFormat="1" applyFont="1" applyBorder="1" applyAlignment="1" applyProtection="1">
      <alignment horizontal="right"/>
      <protection/>
    </xf>
    <xf numFmtId="39" fontId="4" fillId="0" borderId="11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6" fontId="9" fillId="0" borderId="0" xfId="0" applyNumberFormat="1" applyFont="1" applyAlignment="1" applyProtection="1">
      <alignment horizontal="right"/>
      <protection/>
    </xf>
    <xf numFmtId="39" fontId="9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horizontal="righ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wrapText="1"/>
      <protection/>
    </xf>
    <xf numFmtId="166" fontId="11" fillId="0" borderId="11" xfId="0" applyNumberFormat="1" applyFont="1" applyBorder="1" applyAlignment="1" applyProtection="1">
      <alignment horizontal="right"/>
      <protection/>
    </xf>
    <xf numFmtId="39" fontId="11" fillId="0" borderId="11" xfId="0" applyNumberFormat="1" applyFont="1" applyBorder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6" fontId="12" fillId="0" borderId="0" xfId="0" applyNumberFormat="1" applyFont="1" applyAlignment="1" applyProtection="1">
      <alignment horizontal="right"/>
      <protection/>
    </xf>
    <xf numFmtId="39" fontId="12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6" fontId="13" fillId="0" borderId="0" xfId="0" applyNumberFormat="1" applyFont="1" applyAlignment="1" applyProtection="1">
      <alignment horizontal="right"/>
      <protection/>
    </xf>
    <xf numFmtId="39" fontId="13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6" fontId="0" fillId="0" borderId="0" xfId="0" applyNumberFormat="1" applyAlignment="1" applyProtection="1">
      <alignment horizontal="right" vertical="top"/>
      <protection/>
    </xf>
    <xf numFmtId="39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39" fontId="4" fillId="34" borderId="11" xfId="0" applyNumberFormat="1" applyFont="1" applyFill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 vertical="center"/>
      <protection locked="0"/>
    </xf>
    <xf numFmtId="39" fontId="11" fillId="34" borderId="11" xfId="0" applyNumberFormat="1" applyFont="1" applyFill="1" applyBorder="1" applyAlignment="1" applyProtection="1">
      <alignment horizontal="right"/>
      <protection locked="0"/>
    </xf>
    <xf numFmtId="39" fontId="12" fillId="0" borderId="0" xfId="0" applyNumberFormat="1" applyFont="1" applyAlignment="1" applyProtection="1">
      <alignment horizontal="right"/>
      <protection locked="0"/>
    </xf>
    <xf numFmtId="39" fontId="7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tabSelected="1" zoomScalePageLayoutView="0" workbookViewId="0" topLeftCell="A1">
      <pane ySplit="12" topLeftCell="A15" activePane="bottomLeft" state="frozen"/>
      <selection pane="topLeft" activeCell="A1" sqref="A1"/>
      <selection pane="bottomLeft" activeCell="L23" sqref="L23"/>
    </sheetView>
  </sheetViews>
  <sheetFormatPr defaultColWidth="10.5" defaultRowHeight="12" customHeight="1"/>
  <cols>
    <col min="1" max="1" width="7" style="48" customWidth="1"/>
    <col min="2" max="2" width="8.66015625" style="49" customWidth="1"/>
    <col min="3" max="3" width="15.5" style="49" customWidth="1"/>
    <col min="4" max="4" width="46.83203125" style="49" customWidth="1"/>
    <col min="5" max="5" width="5.5" style="49" customWidth="1"/>
    <col min="6" max="6" width="11.16015625" style="50" customWidth="1"/>
    <col min="7" max="7" width="13.33203125" style="51" customWidth="1"/>
    <col min="8" max="8" width="21.16015625" style="51" customWidth="1"/>
    <col min="9" max="16384" width="10.5" style="52" customWidth="1"/>
  </cols>
  <sheetData>
    <row r="1" spans="1:8" s="15" customFormat="1" ht="27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5" customFormat="1" ht="12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15" customFormat="1" ht="12.7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s="15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5" customFormat="1" ht="6.75" customHeight="1">
      <c r="A5" s="3"/>
      <c r="B5" s="4"/>
      <c r="C5" s="5"/>
      <c r="D5" s="4"/>
      <c r="E5" s="4"/>
      <c r="F5" s="6"/>
      <c r="G5" s="7"/>
      <c r="H5" s="7"/>
    </row>
    <row r="6" spans="1:8" s="15" customFormat="1" ht="12.75" customHeight="1">
      <c r="A6" s="8" t="s">
        <v>3</v>
      </c>
      <c r="B6" s="8"/>
      <c r="C6" s="8"/>
      <c r="D6" s="8"/>
      <c r="E6" s="8"/>
      <c r="F6" s="8"/>
      <c r="G6" s="8"/>
      <c r="H6" s="8"/>
    </row>
    <row r="7" spans="1:8" s="15" customFormat="1" ht="13.5" customHeight="1">
      <c r="A7" s="8" t="s">
        <v>4</v>
      </c>
      <c r="B7" s="8"/>
      <c r="C7" s="8"/>
      <c r="D7" s="8"/>
      <c r="E7" s="8"/>
      <c r="F7" s="8"/>
      <c r="G7" s="8" t="s">
        <v>5</v>
      </c>
      <c r="H7" s="8"/>
    </row>
    <row r="8" spans="1:8" s="15" customFormat="1" ht="13.5" customHeight="1">
      <c r="A8" s="8" t="s">
        <v>6</v>
      </c>
      <c r="B8" s="9"/>
      <c r="C8" s="9"/>
      <c r="D8" s="9"/>
      <c r="E8" s="9"/>
      <c r="F8" s="10"/>
      <c r="G8" s="8" t="s">
        <v>7</v>
      </c>
      <c r="H8" s="11"/>
    </row>
    <row r="9" spans="1:8" s="15" customFormat="1" ht="6" customHeight="1">
      <c r="A9" s="12"/>
      <c r="B9" s="12"/>
      <c r="C9" s="12"/>
      <c r="D9" s="12"/>
      <c r="E9" s="12"/>
      <c r="F9" s="12"/>
      <c r="G9" s="12"/>
      <c r="H9" s="12"/>
    </row>
    <row r="10" spans="1:8" s="15" customFormat="1" ht="25.5" customHeight="1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</row>
    <row r="11" spans="1:8" s="15" customFormat="1" ht="12.75" customHeight="1" hidden="1">
      <c r="A11" s="13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</row>
    <row r="12" spans="1:8" s="15" customFormat="1" ht="4.5" customHeight="1">
      <c r="A12" s="12"/>
      <c r="B12" s="12"/>
      <c r="C12" s="12"/>
      <c r="D12" s="12"/>
      <c r="E12" s="12"/>
      <c r="F12" s="12"/>
      <c r="G12" s="12"/>
      <c r="H12" s="12"/>
    </row>
    <row r="13" spans="1:8" s="15" customFormat="1" ht="30.75" customHeight="1">
      <c r="A13" s="16"/>
      <c r="B13" s="17"/>
      <c r="C13" s="17" t="s">
        <v>24</v>
      </c>
      <c r="D13" s="17" t="s">
        <v>25</v>
      </c>
      <c r="E13" s="17"/>
      <c r="F13" s="18"/>
      <c r="G13" s="19"/>
      <c r="H13" s="19">
        <f>H14+H17+H21+H74+H81</f>
        <v>0</v>
      </c>
    </row>
    <row r="14" spans="1:8" s="15" customFormat="1" ht="28.5" customHeight="1">
      <c r="A14" s="20"/>
      <c r="B14" s="21"/>
      <c r="C14" s="21" t="s">
        <v>16</v>
      </c>
      <c r="D14" s="21" t="s">
        <v>26</v>
      </c>
      <c r="E14" s="21"/>
      <c r="F14" s="22"/>
      <c r="G14" s="23"/>
      <c r="H14" s="23">
        <f>SUM(H15:H16)</f>
        <v>0</v>
      </c>
    </row>
    <row r="15" spans="1:8" s="15" customFormat="1" ht="24" customHeight="1">
      <c r="A15" s="24">
        <v>1</v>
      </c>
      <c r="B15" s="25" t="s">
        <v>27</v>
      </c>
      <c r="C15" s="25" t="s">
        <v>28</v>
      </c>
      <c r="D15" s="25" t="s">
        <v>29</v>
      </c>
      <c r="E15" s="25" t="s">
        <v>30</v>
      </c>
      <c r="F15" s="26">
        <v>160</v>
      </c>
      <c r="G15" s="53">
        <v>0</v>
      </c>
      <c r="H15" s="27">
        <f>F15*G15</f>
        <v>0</v>
      </c>
    </row>
    <row r="16" spans="1:8" s="15" customFormat="1" ht="34.5" customHeight="1">
      <c r="A16" s="24">
        <v>2</v>
      </c>
      <c r="B16" s="25" t="s">
        <v>27</v>
      </c>
      <c r="C16" s="25" t="s">
        <v>31</v>
      </c>
      <c r="D16" s="25" t="s">
        <v>32</v>
      </c>
      <c r="E16" s="25" t="s">
        <v>33</v>
      </c>
      <c r="F16" s="26">
        <v>20</v>
      </c>
      <c r="G16" s="53">
        <v>0</v>
      </c>
      <c r="H16" s="27">
        <f>F16*G16</f>
        <v>0</v>
      </c>
    </row>
    <row r="17" spans="1:8" s="15" customFormat="1" ht="28.5" customHeight="1">
      <c r="A17" s="20"/>
      <c r="B17" s="21"/>
      <c r="C17" s="21" t="s">
        <v>18</v>
      </c>
      <c r="D17" s="21" t="s">
        <v>34</v>
      </c>
      <c r="E17" s="21"/>
      <c r="F17" s="22"/>
      <c r="G17" s="54"/>
      <c r="H17" s="23">
        <f>SUM(H18:H20)</f>
        <v>0</v>
      </c>
    </row>
    <row r="18" spans="1:8" s="15" customFormat="1" ht="24" customHeight="1">
      <c r="A18" s="24">
        <v>3</v>
      </c>
      <c r="B18" s="25" t="s">
        <v>35</v>
      </c>
      <c r="C18" s="25" t="s">
        <v>36</v>
      </c>
      <c r="D18" s="25" t="s">
        <v>37</v>
      </c>
      <c r="E18" s="25" t="s">
        <v>38</v>
      </c>
      <c r="F18" s="26">
        <v>8.274</v>
      </c>
      <c r="G18" s="53">
        <v>0</v>
      </c>
      <c r="H18" s="27">
        <f>F18*G18</f>
        <v>0</v>
      </c>
    </row>
    <row r="19" spans="1:8" s="15" customFormat="1" ht="13.5" customHeight="1">
      <c r="A19" s="28"/>
      <c r="B19" s="29"/>
      <c r="C19" s="29"/>
      <c r="D19" s="29" t="s">
        <v>39</v>
      </c>
      <c r="E19" s="29"/>
      <c r="F19" s="30">
        <v>8.274</v>
      </c>
      <c r="G19" s="55"/>
      <c r="H19" s="31"/>
    </row>
    <row r="20" spans="1:8" s="15" customFormat="1" ht="24" customHeight="1">
      <c r="A20" s="24">
        <v>4</v>
      </c>
      <c r="B20" s="25" t="s">
        <v>35</v>
      </c>
      <c r="C20" s="25" t="s">
        <v>40</v>
      </c>
      <c r="D20" s="25" t="s">
        <v>41</v>
      </c>
      <c r="E20" s="25" t="s">
        <v>33</v>
      </c>
      <c r="F20" s="26">
        <v>0.1</v>
      </c>
      <c r="G20" s="53">
        <v>0</v>
      </c>
      <c r="H20" s="27">
        <f>F20*G20</f>
        <v>0</v>
      </c>
    </row>
    <row r="21" spans="1:8" s="15" customFormat="1" ht="28.5" customHeight="1">
      <c r="A21" s="20"/>
      <c r="B21" s="21"/>
      <c r="C21" s="21" t="s">
        <v>42</v>
      </c>
      <c r="D21" s="21" t="s">
        <v>43</v>
      </c>
      <c r="E21" s="21"/>
      <c r="F21" s="22"/>
      <c r="G21" s="54"/>
      <c r="H21" s="23">
        <f>SUM(H22:H73)</f>
        <v>0</v>
      </c>
    </row>
    <row r="22" spans="1:8" s="15" customFormat="1" ht="13.5" customHeight="1">
      <c r="A22" s="24">
        <v>5</v>
      </c>
      <c r="B22" s="25" t="s">
        <v>44</v>
      </c>
      <c r="C22" s="25" t="s">
        <v>45</v>
      </c>
      <c r="D22" s="25" t="s">
        <v>46</v>
      </c>
      <c r="E22" s="25" t="s">
        <v>38</v>
      </c>
      <c r="F22" s="26">
        <v>5.04</v>
      </c>
      <c r="G22" s="53">
        <v>0</v>
      </c>
      <c r="H22" s="27">
        <f>F22*G22</f>
        <v>0</v>
      </c>
    </row>
    <row r="23" spans="1:8" s="15" customFormat="1" ht="48" customHeight="1">
      <c r="A23" s="32"/>
      <c r="B23" s="33"/>
      <c r="C23" s="33"/>
      <c r="D23" s="33" t="s">
        <v>47</v>
      </c>
      <c r="E23" s="33"/>
      <c r="F23" s="34"/>
      <c r="G23" s="56"/>
      <c r="H23" s="35"/>
    </row>
    <row r="24" spans="1:8" s="15" customFormat="1" ht="13.5" customHeight="1">
      <c r="A24" s="28"/>
      <c r="B24" s="29"/>
      <c r="C24" s="29"/>
      <c r="D24" s="29" t="s">
        <v>48</v>
      </c>
      <c r="E24" s="29"/>
      <c r="F24" s="30">
        <v>5.04</v>
      </c>
      <c r="G24" s="55"/>
      <c r="H24" s="31"/>
    </row>
    <row r="25" spans="1:8" s="15" customFormat="1" ht="13.5" customHeight="1">
      <c r="A25" s="24">
        <v>6</v>
      </c>
      <c r="B25" s="25" t="s">
        <v>44</v>
      </c>
      <c r="C25" s="25" t="s">
        <v>49</v>
      </c>
      <c r="D25" s="25" t="s">
        <v>50</v>
      </c>
      <c r="E25" s="25" t="s">
        <v>38</v>
      </c>
      <c r="F25" s="26">
        <v>5.04</v>
      </c>
      <c r="G25" s="53">
        <v>0</v>
      </c>
      <c r="H25" s="27">
        <f>F25*G25</f>
        <v>0</v>
      </c>
    </row>
    <row r="26" spans="1:8" s="15" customFormat="1" ht="39" customHeight="1">
      <c r="A26" s="32"/>
      <c r="B26" s="33"/>
      <c r="C26" s="33"/>
      <c r="D26" s="33" t="s">
        <v>51</v>
      </c>
      <c r="E26" s="33"/>
      <c r="F26" s="34"/>
      <c r="G26" s="56"/>
      <c r="H26" s="35"/>
    </row>
    <row r="27" spans="1:8" s="15" customFormat="1" ht="13.5" customHeight="1">
      <c r="A27" s="28"/>
      <c r="B27" s="29"/>
      <c r="C27" s="29"/>
      <c r="D27" s="29" t="s">
        <v>52</v>
      </c>
      <c r="E27" s="29"/>
      <c r="F27" s="30">
        <v>5.04</v>
      </c>
      <c r="G27" s="55"/>
      <c r="H27" s="31"/>
    </row>
    <row r="28" spans="1:8" s="15" customFormat="1" ht="13.5" customHeight="1">
      <c r="A28" s="24">
        <v>7</v>
      </c>
      <c r="B28" s="25" t="s">
        <v>35</v>
      </c>
      <c r="C28" s="25" t="s">
        <v>53</v>
      </c>
      <c r="D28" s="25" t="s">
        <v>54</v>
      </c>
      <c r="E28" s="25" t="s">
        <v>55</v>
      </c>
      <c r="F28" s="26">
        <v>6.78</v>
      </c>
      <c r="G28" s="53">
        <v>0</v>
      </c>
      <c r="H28" s="27">
        <f>F28*G28</f>
        <v>0</v>
      </c>
    </row>
    <row r="29" spans="1:8" s="15" customFormat="1" ht="13.5" customHeight="1">
      <c r="A29" s="28"/>
      <c r="B29" s="29"/>
      <c r="C29" s="29"/>
      <c r="D29" s="29" t="s">
        <v>56</v>
      </c>
      <c r="E29" s="29"/>
      <c r="F29" s="30">
        <v>6.78</v>
      </c>
      <c r="G29" s="55"/>
      <c r="H29" s="31"/>
    </row>
    <row r="30" spans="1:8" s="15" customFormat="1" ht="24" customHeight="1">
      <c r="A30" s="36">
        <v>8</v>
      </c>
      <c r="B30" s="37" t="s">
        <v>57</v>
      </c>
      <c r="C30" s="37" t="s">
        <v>58</v>
      </c>
      <c r="D30" s="37" t="s">
        <v>59</v>
      </c>
      <c r="E30" s="37" t="s">
        <v>55</v>
      </c>
      <c r="F30" s="38">
        <v>7.458</v>
      </c>
      <c r="G30" s="57">
        <v>0</v>
      </c>
      <c r="H30" s="39">
        <f>F30*G30</f>
        <v>0</v>
      </c>
    </row>
    <row r="31" spans="1:8" s="15" customFormat="1" ht="13.5" customHeight="1">
      <c r="A31" s="40"/>
      <c r="B31" s="41"/>
      <c r="C31" s="41"/>
      <c r="D31" s="41" t="s">
        <v>60</v>
      </c>
      <c r="E31" s="41"/>
      <c r="F31" s="42">
        <v>7.458</v>
      </c>
      <c r="G31" s="58"/>
      <c r="H31" s="43"/>
    </row>
    <row r="32" spans="1:8" s="15" customFormat="1" ht="24" customHeight="1">
      <c r="A32" s="24">
        <v>9</v>
      </c>
      <c r="B32" s="25" t="s">
        <v>61</v>
      </c>
      <c r="C32" s="25" t="s">
        <v>62</v>
      </c>
      <c r="D32" s="25" t="s">
        <v>63</v>
      </c>
      <c r="E32" s="25" t="s">
        <v>55</v>
      </c>
      <c r="F32" s="26">
        <v>320</v>
      </c>
      <c r="G32" s="53">
        <v>0</v>
      </c>
      <c r="H32" s="27">
        <f>F32*G32</f>
        <v>0</v>
      </c>
    </row>
    <row r="33" spans="1:8" s="15" customFormat="1" ht="24" customHeight="1">
      <c r="A33" s="24">
        <v>10</v>
      </c>
      <c r="B33" s="25" t="s">
        <v>61</v>
      </c>
      <c r="C33" s="25" t="s">
        <v>64</v>
      </c>
      <c r="D33" s="25" t="s">
        <v>65</v>
      </c>
      <c r="E33" s="25" t="s">
        <v>55</v>
      </c>
      <c r="F33" s="26">
        <v>12800</v>
      </c>
      <c r="G33" s="53">
        <v>0</v>
      </c>
      <c r="H33" s="27">
        <f>F33*G33</f>
        <v>0</v>
      </c>
    </row>
    <row r="34" spans="1:8" s="15" customFormat="1" ht="13.5" customHeight="1">
      <c r="A34" s="40"/>
      <c r="B34" s="41"/>
      <c r="C34" s="41"/>
      <c r="D34" s="41" t="s">
        <v>66</v>
      </c>
      <c r="E34" s="41"/>
      <c r="F34" s="42">
        <v>12800</v>
      </c>
      <c r="G34" s="58"/>
      <c r="H34" s="43"/>
    </row>
    <row r="35" spans="1:8" s="15" customFormat="1" ht="24" customHeight="1">
      <c r="A35" s="24">
        <v>11</v>
      </c>
      <c r="B35" s="25" t="s">
        <v>61</v>
      </c>
      <c r="C35" s="25" t="s">
        <v>67</v>
      </c>
      <c r="D35" s="25" t="s">
        <v>68</v>
      </c>
      <c r="E35" s="25" t="s">
        <v>55</v>
      </c>
      <c r="F35" s="26">
        <v>320</v>
      </c>
      <c r="G35" s="53">
        <v>0</v>
      </c>
      <c r="H35" s="27">
        <f>F35*G35</f>
        <v>0</v>
      </c>
    </row>
    <row r="36" spans="1:8" s="15" customFormat="1" ht="24" customHeight="1">
      <c r="A36" s="24">
        <v>12</v>
      </c>
      <c r="B36" s="25" t="s">
        <v>61</v>
      </c>
      <c r="C36" s="25" t="s">
        <v>69</v>
      </c>
      <c r="D36" s="25" t="s">
        <v>70</v>
      </c>
      <c r="E36" s="25" t="s">
        <v>38</v>
      </c>
      <c r="F36" s="26">
        <v>35</v>
      </c>
      <c r="G36" s="53">
        <v>0</v>
      </c>
      <c r="H36" s="27">
        <f>F36*G36</f>
        <v>0</v>
      </c>
    </row>
    <row r="37" spans="1:8" s="15" customFormat="1" ht="24" customHeight="1">
      <c r="A37" s="24">
        <v>13</v>
      </c>
      <c r="B37" s="25" t="s">
        <v>61</v>
      </c>
      <c r="C37" s="25" t="s">
        <v>71</v>
      </c>
      <c r="D37" s="25" t="s">
        <v>72</v>
      </c>
      <c r="E37" s="25" t="s">
        <v>38</v>
      </c>
      <c r="F37" s="26">
        <v>35</v>
      </c>
      <c r="G37" s="53">
        <v>0</v>
      </c>
      <c r="H37" s="27">
        <f>F37*G37</f>
        <v>0</v>
      </c>
    </row>
    <row r="38" spans="1:8" s="15" customFormat="1" ht="34.5" customHeight="1">
      <c r="A38" s="24">
        <v>14</v>
      </c>
      <c r="B38" s="25" t="s">
        <v>61</v>
      </c>
      <c r="C38" s="25" t="s">
        <v>73</v>
      </c>
      <c r="D38" s="25" t="s">
        <v>74</v>
      </c>
      <c r="E38" s="25" t="s">
        <v>38</v>
      </c>
      <c r="F38" s="26">
        <v>3150</v>
      </c>
      <c r="G38" s="53">
        <v>0</v>
      </c>
      <c r="H38" s="27">
        <f>F38*G38</f>
        <v>0</v>
      </c>
    </row>
    <row r="39" spans="1:8" s="15" customFormat="1" ht="12" customHeight="1">
      <c r="A39" s="32"/>
      <c r="B39" s="33"/>
      <c r="C39" s="33"/>
      <c r="D39" s="33" t="s">
        <v>75</v>
      </c>
      <c r="E39" s="33"/>
      <c r="F39" s="34"/>
      <c r="G39" s="56"/>
      <c r="H39" s="35"/>
    </row>
    <row r="40" spans="1:8" s="15" customFormat="1" ht="13.5" customHeight="1">
      <c r="A40" s="28"/>
      <c r="B40" s="29"/>
      <c r="C40" s="29"/>
      <c r="D40" s="29" t="s">
        <v>76</v>
      </c>
      <c r="E40" s="29"/>
      <c r="F40" s="30">
        <v>3150</v>
      </c>
      <c r="G40" s="55"/>
      <c r="H40" s="31"/>
    </row>
    <row r="41" spans="1:8" s="15" customFormat="1" ht="24" customHeight="1">
      <c r="A41" s="24">
        <v>15</v>
      </c>
      <c r="B41" s="25" t="s">
        <v>61</v>
      </c>
      <c r="C41" s="25" t="s">
        <v>77</v>
      </c>
      <c r="D41" s="25" t="s">
        <v>78</v>
      </c>
      <c r="E41" s="25" t="s">
        <v>38</v>
      </c>
      <c r="F41" s="26">
        <v>35</v>
      </c>
      <c r="G41" s="53">
        <v>0</v>
      </c>
      <c r="H41" s="27">
        <f>F41*G41</f>
        <v>0</v>
      </c>
    </row>
    <row r="42" spans="1:8" s="15" customFormat="1" ht="24" customHeight="1">
      <c r="A42" s="24">
        <v>16</v>
      </c>
      <c r="B42" s="25" t="s">
        <v>61</v>
      </c>
      <c r="C42" s="25" t="s">
        <v>79</v>
      </c>
      <c r="D42" s="25" t="s">
        <v>80</v>
      </c>
      <c r="E42" s="25" t="s">
        <v>55</v>
      </c>
      <c r="F42" s="26">
        <v>11</v>
      </c>
      <c r="G42" s="53">
        <v>0</v>
      </c>
      <c r="H42" s="27">
        <f>F42*G42</f>
        <v>0</v>
      </c>
    </row>
    <row r="43" spans="1:8" s="15" customFormat="1" ht="24" customHeight="1">
      <c r="A43" s="24">
        <v>17</v>
      </c>
      <c r="B43" s="25" t="s">
        <v>81</v>
      </c>
      <c r="C43" s="25" t="s">
        <v>82</v>
      </c>
      <c r="D43" s="25" t="s">
        <v>83</v>
      </c>
      <c r="E43" s="25" t="s">
        <v>84</v>
      </c>
      <c r="F43" s="26">
        <v>164.26</v>
      </c>
      <c r="G43" s="53">
        <v>0</v>
      </c>
      <c r="H43" s="27">
        <f>F43*G43</f>
        <v>0</v>
      </c>
    </row>
    <row r="44" spans="1:8" s="15" customFormat="1" ht="13.5" customHeight="1">
      <c r="A44" s="28"/>
      <c r="B44" s="29"/>
      <c r="C44" s="29"/>
      <c r="D44" s="29" t="s">
        <v>85</v>
      </c>
      <c r="E44" s="29"/>
      <c r="F44" s="30">
        <v>164.26</v>
      </c>
      <c r="G44" s="55"/>
      <c r="H44" s="31"/>
    </row>
    <row r="45" spans="1:8" s="15" customFormat="1" ht="24" customHeight="1">
      <c r="A45" s="24">
        <v>18</v>
      </c>
      <c r="B45" s="25" t="s">
        <v>81</v>
      </c>
      <c r="C45" s="25" t="s">
        <v>86</v>
      </c>
      <c r="D45" s="25" t="s">
        <v>87</v>
      </c>
      <c r="E45" s="25" t="s">
        <v>84</v>
      </c>
      <c r="F45" s="26">
        <v>109.48</v>
      </c>
      <c r="G45" s="53">
        <v>0</v>
      </c>
      <c r="H45" s="27">
        <f>F45*G45</f>
        <v>0</v>
      </c>
    </row>
    <row r="46" spans="1:8" s="15" customFormat="1" ht="13.5" customHeight="1">
      <c r="A46" s="28"/>
      <c r="B46" s="29"/>
      <c r="C46" s="29"/>
      <c r="D46" s="29" t="s">
        <v>88</v>
      </c>
      <c r="E46" s="29"/>
      <c r="F46" s="30">
        <v>109.48</v>
      </c>
      <c r="G46" s="55"/>
      <c r="H46" s="31"/>
    </row>
    <row r="47" spans="1:8" s="15" customFormat="1" ht="13.5" customHeight="1">
      <c r="A47" s="24">
        <v>19</v>
      </c>
      <c r="B47" s="25" t="s">
        <v>89</v>
      </c>
      <c r="C47" s="25" t="s">
        <v>90</v>
      </c>
      <c r="D47" s="25" t="s">
        <v>91</v>
      </c>
      <c r="E47" s="25" t="s">
        <v>55</v>
      </c>
      <c r="F47" s="26">
        <v>60.84</v>
      </c>
      <c r="G47" s="53">
        <v>0</v>
      </c>
      <c r="H47" s="27">
        <f>F47*G47</f>
        <v>0</v>
      </c>
    </row>
    <row r="48" spans="1:8" s="15" customFormat="1" ht="13.5" customHeight="1">
      <c r="A48" s="28"/>
      <c r="B48" s="29"/>
      <c r="C48" s="29"/>
      <c r="D48" s="29" t="s">
        <v>92</v>
      </c>
      <c r="E48" s="29"/>
      <c r="F48" s="30">
        <v>60.84</v>
      </c>
      <c r="G48" s="55"/>
      <c r="H48" s="31"/>
    </row>
    <row r="49" spans="1:8" s="15" customFormat="1" ht="24" customHeight="1">
      <c r="A49" s="24">
        <v>20</v>
      </c>
      <c r="B49" s="25" t="s">
        <v>89</v>
      </c>
      <c r="C49" s="25" t="s">
        <v>93</v>
      </c>
      <c r="D49" s="25" t="s">
        <v>94</v>
      </c>
      <c r="E49" s="25" t="s">
        <v>55</v>
      </c>
      <c r="F49" s="26">
        <v>40.56</v>
      </c>
      <c r="G49" s="53">
        <v>0</v>
      </c>
      <c r="H49" s="27">
        <f>F49*G49</f>
        <v>0</v>
      </c>
    </row>
    <row r="50" spans="1:8" s="15" customFormat="1" ht="13.5" customHeight="1">
      <c r="A50" s="28"/>
      <c r="B50" s="29"/>
      <c r="C50" s="29"/>
      <c r="D50" s="29" t="s">
        <v>95</v>
      </c>
      <c r="E50" s="29"/>
      <c r="F50" s="30">
        <v>40.56</v>
      </c>
      <c r="G50" s="55"/>
      <c r="H50" s="31"/>
    </row>
    <row r="51" spans="1:8" s="15" customFormat="1" ht="13.5" customHeight="1">
      <c r="A51" s="24">
        <v>21</v>
      </c>
      <c r="B51" s="25" t="s">
        <v>89</v>
      </c>
      <c r="C51" s="25" t="s">
        <v>96</v>
      </c>
      <c r="D51" s="25" t="s">
        <v>97</v>
      </c>
      <c r="E51" s="25" t="s">
        <v>55</v>
      </c>
      <c r="F51" s="26">
        <v>15.8</v>
      </c>
      <c r="G51" s="53">
        <v>0</v>
      </c>
      <c r="H51" s="27">
        <f>F51*G51</f>
        <v>0</v>
      </c>
    </row>
    <row r="52" spans="1:8" s="15" customFormat="1" ht="12" customHeight="1">
      <c r="A52" s="32"/>
      <c r="B52" s="33"/>
      <c r="C52" s="33"/>
      <c r="D52" s="33" t="s">
        <v>98</v>
      </c>
      <c r="E52" s="33"/>
      <c r="F52" s="34"/>
      <c r="G52" s="56"/>
      <c r="H52" s="35"/>
    </row>
    <row r="53" spans="1:8" s="15" customFormat="1" ht="24" customHeight="1">
      <c r="A53" s="24">
        <v>22</v>
      </c>
      <c r="B53" s="25" t="s">
        <v>89</v>
      </c>
      <c r="C53" s="25" t="s">
        <v>99</v>
      </c>
      <c r="D53" s="25" t="s">
        <v>100</v>
      </c>
      <c r="E53" s="25" t="s">
        <v>55</v>
      </c>
      <c r="F53" s="26">
        <v>266.8</v>
      </c>
      <c r="G53" s="53">
        <v>0</v>
      </c>
      <c r="H53" s="27">
        <f>F53*G53</f>
        <v>0</v>
      </c>
    </row>
    <row r="54" spans="1:8" s="15" customFormat="1" ht="13.5" customHeight="1">
      <c r="A54" s="28"/>
      <c r="B54" s="29"/>
      <c r="C54" s="29"/>
      <c r="D54" s="29" t="s">
        <v>101</v>
      </c>
      <c r="E54" s="29"/>
      <c r="F54" s="30">
        <v>266.8</v>
      </c>
      <c r="G54" s="55"/>
      <c r="H54" s="31"/>
    </row>
    <row r="55" spans="1:8" s="15" customFormat="1" ht="24" customHeight="1">
      <c r="A55" s="24">
        <v>23</v>
      </c>
      <c r="B55" s="25" t="s">
        <v>89</v>
      </c>
      <c r="C55" s="25" t="s">
        <v>102</v>
      </c>
      <c r="D55" s="25" t="s">
        <v>103</v>
      </c>
      <c r="E55" s="25" t="s">
        <v>38</v>
      </c>
      <c r="F55" s="26">
        <v>1</v>
      </c>
      <c r="G55" s="53">
        <v>0</v>
      </c>
      <c r="H55" s="27">
        <f>F55*G55</f>
        <v>0</v>
      </c>
    </row>
    <row r="56" spans="1:8" s="15" customFormat="1" ht="12" customHeight="1">
      <c r="A56" s="32"/>
      <c r="B56" s="33"/>
      <c r="C56" s="33"/>
      <c r="D56" s="33" t="s">
        <v>104</v>
      </c>
      <c r="E56" s="33"/>
      <c r="F56" s="34"/>
      <c r="G56" s="56"/>
      <c r="H56" s="35"/>
    </row>
    <row r="57" spans="1:8" s="15" customFormat="1" ht="24" customHeight="1">
      <c r="A57" s="24">
        <v>24</v>
      </c>
      <c r="B57" s="25" t="s">
        <v>89</v>
      </c>
      <c r="C57" s="25" t="s">
        <v>105</v>
      </c>
      <c r="D57" s="25" t="s">
        <v>106</v>
      </c>
      <c r="E57" s="25" t="s">
        <v>55</v>
      </c>
      <c r="F57" s="26">
        <v>31.84</v>
      </c>
      <c r="G57" s="53">
        <v>0</v>
      </c>
      <c r="H57" s="27">
        <f>F57*G57</f>
        <v>0</v>
      </c>
    </row>
    <row r="58" spans="1:8" s="15" customFormat="1" ht="13.5" customHeight="1">
      <c r="A58" s="28"/>
      <c r="B58" s="29"/>
      <c r="C58" s="29"/>
      <c r="D58" s="29" t="s">
        <v>107</v>
      </c>
      <c r="E58" s="29"/>
      <c r="F58" s="30">
        <v>31.84</v>
      </c>
      <c r="G58" s="55"/>
      <c r="H58" s="31"/>
    </row>
    <row r="59" spans="1:8" s="15" customFormat="1" ht="24" customHeight="1">
      <c r="A59" s="24">
        <v>25</v>
      </c>
      <c r="B59" s="25" t="s">
        <v>89</v>
      </c>
      <c r="C59" s="25" t="s">
        <v>108</v>
      </c>
      <c r="D59" s="25" t="s">
        <v>109</v>
      </c>
      <c r="E59" s="25" t="s">
        <v>55</v>
      </c>
      <c r="F59" s="26">
        <v>31.84</v>
      </c>
      <c r="G59" s="53">
        <v>0</v>
      </c>
      <c r="H59" s="27">
        <f>F59*G59</f>
        <v>0</v>
      </c>
    </row>
    <row r="60" spans="1:8" s="15" customFormat="1" ht="13.5" customHeight="1">
      <c r="A60" s="28"/>
      <c r="B60" s="29"/>
      <c r="C60" s="29"/>
      <c r="D60" s="29" t="s">
        <v>107</v>
      </c>
      <c r="E60" s="29"/>
      <c r="F60" s="30">
        <v>31.84</v>
      </c>
      <c r="G60" s="55"/>
      <c r="H60" s="31"/>
    </row>
    <row r="61" spans="1:8" s="15" customFormat="1" ht="24" customHeight="1">
      <c r="A61" s="24">
        <v>26</v>
      </c>
      <c r="B61" s="25" t="s">
        <v>89</v>
      </c>
      <c r="C61" s="25" t="s">
        <v>110</v>
      </c>
      <c r="D61" s="25" t="s">
        <v>111</v>
      </c>
      <c r="E61" s="25" t="s">
        <v>38</v>
      </c>
      <c r="F61" s="26">
        <v>2.37</v>
      </c>
      <c r="G61" s="53">
        <v>0</v>
      </c>
      <c r="H61" s="27">
        <f>F61*G61</f>
        <v>0</v>
      </c>
    </row>
    <row r="62" spans="1:8" s="15" customFormat="1" ht="24" customHeight="1">
      <c r="A62" s="24">
        <v>27</v>
      </c>
      <c r="B62" s="25" t="s">
        <v>89</v>
      </c>
      <c r="C62" s="25" t="s">
        <v>112</v>
      </c>
      <c r="D62" s="25" t="s">
        <v>113</v>
      </c>
      <c r="E62" s="25" t="s">
        <v>55</v>
      </c>
      <c r="F62" s="26">
        <v>30.02</v>
      </c>
      <c r="G62" s="53">
        <v>0</v>
      </c>
      <c r="H62" s="27">
        <f>F62*G62</f>
        <v>0</v>
      </c>
    </row>
    <row r="63" spans="1:8" s="15" customFormat="1" ht="39" customHeight="1">
      <c r="A63" s="32"/>
      <c r="B63" s="33"/>
      <c r="C63" s="33"/>
      <c r="D63" s="33" t="s">
        <v>114</v>
      </c>
      <c r="E63" s="33"/>
      <c r="F63" s="34"/>
      <c r="G63" s="56"/>
      <c r="H63" s="35"/>
    </row>
    <row r="64" spans="1:8" s="15" customFormat="1" ht="13.5" customHeight="1">
      <c r="A64" s="28"/>
      <c r="B64" s="29"/>
      <c r="C64" s="29"/>
      <c r="D64" s="29" t="s">
        <v>115</v>
      </c>
      <c r="E64" s="29"/>
      <c r="F64" s="30">
        <v>30.02</v>
      </c>
      <c r="G64" s="55"/>
      <c r="H64" s="31"/>
    </row>
    <row r="65" spans="1:8" s="15" customFormat="1" ht="24" customHeight="1">
      <c r="A65" s="24">
        <v>28</v>
      </c>
      <c r="B65" s="25" t="s">
        <v>89</v>
      </c>
      <c r="C65" s="25" t="s">
        <v>116</v>
      </c>
      <c r="D65" s="25" t="s">
        <v>117</v>
      </c>
      <c r="E65" s="25" t="s">
        <v>55</v>
      </c>
      <c r="F65" s="26">
        <v>120.06</v>
      </c>
      <c r="G65" s="53">
        <v>0</v>
      </c>
      <c r="H65" s="27">
        <f>F65*G65</f>
        <v>0</v>
      </c>
    </row>
    <row r="66" spans="1:8" s="15" customFormat="1" ht="39" customHeight="1">
      <c r="A66" s="32"/>
      <c r="B66" s="33"/>
      <c r="C66" s="33"/>
      <c r="D66" s="33" t="s">
        <v>114</v>
      </c>
      <c r="E66" s="33"/>
      <c r="F66" s="34"/>
      <c r="G66" s="56"/>
      <c r="H66" s="35"/>
    </row>
    <row r="67" spans="1:8" s="15" customFormat="1" ht="13.5" customHeight="1">
      <c r="A67" s="28"/>
      <c r="B67" s="29"/>
      <c r="C67" s="29"/>
      <c r="D67" s="29" t="s">
        <v>118</v>
      </c>
      <c r="E67" s="29"/>
      <c r="F67" s="30">
        <v>120.06</v>
      </c>
      <c r="G67" s="55"/>
      <c r="H67" s="31"/>
    </row>
    <row r="68" spans="1:8" s="15" customFormat="1" ht="24" customHeight="1">
      <c r="A68" s="24">
        <v>29</v>
      </c>
      <c r="B68" s="25" t="s">
        <v>89</v>
      </c>
      <c r="C68" s="25" t="s">
        <v>119</v>
      </c>
      <c r="D68" s="25" t="s">
        <v>120</v>
      </c>
      <c r="E68" s="25" t="s">
        <v>121</v>
      </c>
      <c r="F68" s="26">
        <v>560</v>
      </c>
      <c r="G68" s="53">
        <v>0</v>
      </c>
      <c r="H68" s="27">
        <f>F68*G68</f>
        <v>0</v>
      </c>
    </row>
    <row r="69" spans="1:8" s="15" customFormat="1" ht="12" customHeight="1">
      <c r="A69" s="32"/>
      <c r="B69" s="33"/>
      <c r="C69" s="33"/>
      <c r="D69" s="33" t="s">
        <v>122</v>
      </c>
      <c r="E69" s="33"/>
      <c r="F69" s="34"/>
      <c r="G69" s="56"/>
      <c r="H69" s="35"/>
    </row>
    <row r="70" spans="1:8" s="15" customFormat="1" ht="13.5" customHeight="1">
      <c r="A70" s="24">
        <v>30</v>
      </c>
      <c r="B70" s="25" t="s">
        <v>89</v>
      </c>
      <c r="C70" s="25" t="s">
        <v>123</v>
      </c>
      <c r="D70" s="25" t="s">
        <v>124</v>
      </c>
      <c r="E70" s="25" t="s">
        <v>55</v>
      </c>
      <c r="F70" s="26">
        <v>48</v>
      </c>
      <c r="G70" s="53">
        <v>0</v>
      </c>
      <c r="H70" s="27">
        <f>F70*G70</f>
        <v>0</v>
      </c>
    </row>
    <row r="71" spans="1:8" s="15" customFormat="1" ht="13.5" customHeight="1">
      <c r="A71" s="36">
        <v>31</v>
      </c>
      <c r="B71" s="37"/>
      <c r="C71" s="37" t="s">
        <v>125</v>
      </c>
      <c r="D71" s="37" t="s">
        <v>126</v>
      </c>
      <c r="E71" s="37" t="s">
        <v>127</v>
      </c>
      <c r="F71" s="38">
        <v>2</v>
      </c>
      <c r="G71" s="57">
        <v>0</v>
      </c>
      <c r="H71" s="39">
        <f>F71*G71</f>
        <v>0</v>
      </c>
    </row>
    <row r="72" spans="1:8" s="15" customFormat="1" ht="48" customHeight="1">
      <c r="A72" s="32"/>
      <c r="B72" s="33"/>
      <c r="C72" s="33"/>
      <c r="D72" s="33" t="s">
        <v>128</v>
      </c>
      <c r="E72" s="33"/>
      <c r="F72" s="34"/>
      <c r="G72" s="56"/>
      <c r="H72" s="35"/>
    </row>
    <row r="73" spans="1:8" s="15" customFormat="1" ht="13.5" customHeight="1">
      <c r="A73" s="24">
        <v>32</v>
      </c>
      <c r="B73" s="25" t="s">
        <v>89</v>
      </c>
      <c r="C73" s="25" t="s">
        <v>129</v>
      </c>
      <c r="D73" s="25" t="s">
        <v>130</v>
      </c>
      <c r="E73" s="25" t="s">
        <v>55</v>
      </c>
      <c r="F73" s="26">
        <v>48</v>
      </c>
      <c r="G73" s="53">
        <v>0</v>
      </c>
      <c r="H73" s="27">
        <f>F73*G73</f>
        <v>0</v>
      </c>
    </row>
    <row r="74" spans="1:8" s="15" customFormat="1" ht="28.5" customHeight="1">
      <c r="A74" s="20"/>
      <c r="B74" s="21"/>
      <c r="C74" s="21" t="s">
        <v>131</v>
      </c>
      <c r="D74" s="21" t="s">
        <v>132</v>
      </c>
      <c r="E74" s="21"/>
      <c r="F74" s="22"/>
      <c r="G74" s="54"/>
      <c r="H74" s="23">
        <f>SUM(H75:H79)</f>
        <v>0</v>
      </c>
    </row>
    <row r="75" spans="1:8" s="15" customFormat="1" ht="13.5" customHeight="1">
      <c r="A75" s="24">
        <v>33</v>
      </c>
      <c r="B75" s="25" t="s">
        <v>35</v>
      </c>
      <c r="C75" s="25" t="s">
        <v>133</v>
      </c>
      <c r="D75" s="25" t="s">
        <v>134</v>
      </c>
      <c r="E75" s="25" t="s">
        <v>33</v>
      </c>
      <c r="F75" s="26">
        <v>20</v>
      </c>
      <c r="G75" s="53">
        <v>0</v>
      </c>
      <c r="H75" s="27">
        <f>F75*G75</f>
        <v>0</v>
      </c>
    </row>
    <row r="76" spans="1:8" s="15" customFormat="1" ht="24" customHeight="1">
      <c r="A76" s="24">
        <v>34</v>
      </c>
      <c r="B76" s="25" t="s">
        <v>35</v>
      </c>
      <c r="C76" s="25" t="s">
        <v>135</v>
      </c>
      <c r="D76" s="25" t="s">
        <v>136</v>
      </c>
      <c r="E76" s="25" t="s">
        <v>33</v>
      </c>
      <c r="F76" s="26">
        <v>40</v>
      </c>
      <c r="G76" s="53">
        <v>0</v>
      </c>
      <c r="H76" s="27">
        <f>F76*G76</f>
        <v>0</v>
      </c>
    </row>
    <row r="77" spans="1:8" s="15" customFormat="1" ht="13.5" customHeight="1">
      <c r="A77" s="40"/>
      <c r="B77" s="41"/>
      <c r="C77" s="41"/>
      <c r="D77" s="41" t="s">
        <v>137</v>
      </c>
      <c r="E77" s="41"/>
      <c r="F77" s="42">
        <v>40</v>
      </c>
      <c r="G77" s="58"/>
      <c r="H77" s="43"/>
    </row>
    <row r="78" spans="1:8" s="15" customFormat="1" ht="24" customHeight="1">
      <c r="A78" s="24">
        <v>35</v>
      </c>
      <c r="B78" s="25" t="s">
        <v>35</v>
      </c>
      <c r="C78" s="25" t="s">
        <v>138</v>
      </c>
      <c r="D78" s="25" t="s">
        <v>139</v>
      </c>
      <c r="E78" s="25" t="s">
        <v>33</v>
      </c>
      <c r="F78" s="26">
        <v>20</v>
      </c>
      <c r="G78" s="53">
        <v>0</v>
      </c>
      <c r="H78" s="27">
        <f>F78*G78</f>
        <v>0</v>
      </c>
    </row>
    <row r="79" spans="1:8" s="15" customFormat="1" ht="24" customHeight="1">
      <c r="A79" s="24">
        <v>36</v>
      </c>
      <c r="B79" s="25" t="s">
        <v>35</v>
      </c>
      <c r="C79" s="25" t="s">
        <v>140</v>
      </c>
      <c r="D79" s="25" t="s">
        <v>141</v>
      </c>
      <c r="E79" s="25" t="s">
        <v>33</v>
      </c>
      <c r="F79" s="26">
        <v>180</v>
      </c>
      <c r="G79" s="53">
        <v>0</v>
      </c>
      <c r="H79" s="27">
        <f>F79*G79</f>
        <v>0</v>
      </c>
    </row>
    <row r="80" spans="1:8" s="15" customFormat="1" ht="13.5" customHeight="1">
      <c r="A80" s="40"/>
      <c r="B80" s="41"/>
      <c r="C80" s="41"/>
      <c r="D80" s="41" t="s">
        <v>142</v>
      </c>
      <c r="E80" s="41"/>
      <c r="F80" s="42">
        <v>180</v>
      </c>
      <c r="G80" s="58"/>
      <c r="H80" s="43"/>
    </row>
    <row r="81" spans="1:8" s="15" customFormat="1" ht="28.5" customHeight="1">
      <c r="A81" s="20"/>
      <c r="B81" s="21"/>
      <c r="C81" s="21" t="s">
        <v>143</v>
      </c>
      <c r="D81" s="21" t="s">
        <v>144</v>
      </c>
      <c r="E81" s="21"/>
      <c r="F81" s="22"/>
      <c r="G81" s="54"/>
      <c r="H81" s="23">
        <f>SUM(H82)</f>
        <v>0</v>
      </c>
    </row>
    <row r="82" spans="1:8" s="15" customFormat="1" ht="13.5" customHeight="1">
      <c r="A82" s="24">
        <v>37</v>
      </c>
      <c r="B82" s="25" t="s">
        <v>35</v>
      </c>
      <c r="C82" s="25" t="s">
        <v>145</v>
      </c>
      <c r="D82" s="25" t="s">
        <v>146</v>
      </c>
      <c r="E82" s="25" t="s">
        <v>33</v>
      </c>
      <c r="F82" s="26">
        <v>42.201</v>
      </c>
      <c r="G82" s="53">
        <v>0</v>
      </c>
      <c r="H82" s="27">
        <f>F82*G82</f>
        <v>0</v>
      </c>
    </row>
    <row r="83" spans="1:8" s="15" customFormat="1" ht="30.75" customHeight="1">
      <c r="A83" s="16"/>
      <c r="B83" s="17"/>
      <c r="C83" s="17" t="s">
        <v>147</v>
      </c>
      <c r="D83" s="17" t="s">
        <v>148</v>
      </c>
      <c r="E83" s="17"/>
      <c r="F83" s="18"/>
      <c r="G83" s="59"/>
      <c r="H83" s="19">
        <f>H84+H87+H90+H93</f>
        <v>0</v>
      </c>
    </row>
    <row r="84" spans="1:8" s="15" customFormat="1" ht="28.5" customHeight="1">
      <c r="A84" s="20"/>
      <c r="B84" s="21"/>
      <c r="C84" s="21" t="s">
        <v>149</v>
      </c>
      <c r="D84" s="21" t="s">
        <v>150</v>
      </c>
      <c r="E84" s="21"/>
      <c r="F84" s="22"/>
      <c r="G84" s="54"/>
      <c r="H84" s="23">
        <f>SUM(H85)</f>
        <v>0</v>
      </c>
    </row>
    <row r="85" spans="1:8" s="15" customFormat="1" ht="13.5" customHeight="1">
      <c r="A85" s="24">
        <v>38</v>
      </c>
      <c r="B85" s="25" t="s">
        <v>151</v>
      </c>
      <c r="C85" s="25" t="s">
        <v>152</v>
      </c>
      <c r="D85" s="25" t="s">
        <v>150</v>
      </c>
      <c r="E85" s="25" t="s">
        <v>127</v>
      </c>
      <c r="F85" s="26">
        <v>1</v>
      </c>
      <c r="G85" s="53">
        <v>0</v>
      </c>
      <c r="H85" s="27">
        <f>F85*G85</f>
        <v>0</v>
      </c>
    </row>
    <row r="86" spans="1:8" s="15" customFormat="1" ht="57" customHeight="1">
      <c r="A86" s="32"/>
      <c r="B86" s="33"/>
      <c r="C86" s="33"/>
      <c r="D86" s="33" t="s">
        <v>153</v>
      </c>
      <c r="E86" s="33"/>
      <c r="F86" s="34"/>
      <c r="G86" s="56"/>
      <c r="H86" s="35"/>
    </row>
    <row r="87" spans="1:8" s="15" customFormat="1" ht="28.5" customHeight="1">
      <c r="A87" s="20"/>
      <c r="B87" s="21"/>
      <c r="C87" s="21" t="s">
        <v>154</v>
      </c>
      <c r="D87" s="21" t="s">
        <v>155</v>
      </c>
      <c r="E87" s="21"/>
      <c r="F87" s="22"/>
      <c r="G87" s="54"/>
      <c r="H87" s="23">
        <f>SUM(H88)</f>
        <v>0</v>
      </c>
    </row>
    <row r="88" spans="1:8" s="15" customFormat="1" ht="13.5" customHeight="1">
      <c r="A88" s="24">
        <v>39</v>
      </c>
      <c r="B88" s="25" t="s">
        <v>151</v>
      </c>
      <c r="C88" s="25" t="s">
        <v>156</v>
      </c>
      <c r="D88" s="25" t="s">
        <v>155</v>
      </c>
      <c r="E88" s="25" t="s">
        <v>127</v>
      </c>
      <c r="F88" s="26">
        <v>1</v>
      </c>
      <c r="G88" s="53">
        <v>0</v>
      </c>
      <c r="H88" s="27">
        <f>F88*G88</f>
        <v>0</v>
      </c>
    </row>
    <row r="89" spans="1:8" s="15" customFormat="1" ht="39" customHeight="1">
      <c r="A89" s="32"/>
      <c r="B89" s="33"/>
      <c r="C89" s="33"/>
      <c r="D89" s="33" t="s">
        <v>157</v>
      </c>
      <c r="E89" s="33"/>
      <c r="F89" s="34"/>
      <c r="G89" s="56"/>
      <c r="H89" s="35"/>
    </row>
    <row r="90" spans="1:8" s="15" customFormat="1" ht="28.5" customHeight="1">
      <c r="A90" s="20"/>
      <c r="B90" s="21"/>
      <c r="C90" s="21" t="s">
        <v>158</v>
      </c>
      <c r="D90" s="21" t="s">
        <v>159</v>
      </c>
      <c r="E90" s="21"/>
      <c r="F90" s="22"/>
      <c r="G90" s="54"/>
      <c r="H90" s="23">
        <f>SUM(H91)</f>
        <v>0</v>
      </c>
    </row>
    <row r="91" spans="1:8" s="15" customFormat="1" ht="13.5" customHeight="1">
      <c r="A91" s="24">
        <v>40</v>
      </c>
      <c r="B91" s="25" t="s">
        <v>151</v>
      </c>
      <c r="C91" s="25" t="s">
        <v>160</v>
      </c>
      <c r="D91" s="25" t="s">
        <v>159</v>
      </c>
      <c r="E91" s="25" t="s">
        <v>161</v>
      </c>
      <c r="F91" s="26">
        <v>1</v>
      </c>
      <c r="G91" s="53">
        <v>0</v>
      </c>
      <c r="H91" s="27">
        <f>F91*G91</f>
        <v>0</v>
      </c>
    </row>
    <row r="92" spans="1:8" s="15" customFormat="1" ht="30" customHeight="1">
      <c r="A92" s="32"/>
      <c r="B92" s="33"/>
      <c r="C92" s="33"/>
      <c r="D92" s="33" t="s">
        <v>162</v>
      </c>
      <c r="E92" s="33"/>
      <c r="F92" s="34"/>
      <c r="G92" s="56"/>
      <c r="H92" s="35"/>
    </row>
    <row r="93" spans="1:8" s="15" customFormat="1" ht="28.5" customHeight="1">
      <c r="A93" s="20"/>
      <c r="B93" s="21"/>
      <c r="C93" s="21" t="s">
        <v>163</v>
      </c>
      <c r="D93" s="21" t="s">
        <v>164</v>
      </c>
      <c r="E93" s="21"/>
      <c r="F93" s="22"/>
      <c r="G93" s="54"/>
      <c r="H93" s="23">
        <f>SUM(H94)</f>
        <v>0</v>
      </c>
    </row>
    <row r="94" spans="1:8" s="15" customFormat="1" ht="13.5" customHeight="1">
      <c r="A94" s="24">
        <v>41</v>
      </c>
      <c r="B94" s="25" t="s">
        <v>151</v>
      </c>
      <c r="C94" s="25" t="s">
        <v>165</v>
      </c>
      <c r="D94" s="25" t="s">
        <v>164</v>
      </c>
      <c r="E94" s="25" t="s">
        <v>166</v>
      </c>
      <c r="F94" s="26">
        <v>1</v>
      </c>
      <c r="G94" s="53">
        <v>0</v>
      </c>
      <c r="H94" s="27">
        <f>F94*G94</f>
        <v>0</v>
      </c>
    </row>
    <row r="95" spans="1:8" s="15" customFormat="1" ht="30" customHeight="1">
      <c r="A95" s="32"/>
      <c r="B95" s="33"/>
      <c r="C95" s="33"/>
      <c r="D95" s="33" t="s">
        <v>167</v>
      </c>
      <c r="E95" s="33"/>
      <c r="F95" s="34"/>
      <c r="G95" s="35"/>
      <c r="H95" s="35"/>
    </row>
    <row r="96" spans="1:8" s="15" customFormat="1" ht="30.75" customHeight="1">
      <c r="A96" s="44"/>
      <c r="B96" s="45"/>
      <c r="C96" s="45"/>
      <c r="D96" s="45" t="s">
        <v>168</v>
      </c>
      <c r="E96" s="45"/>
      <c r="F96" s="46"/>
      <c r="G96" s="47"/>
      <c r="H96" s="47">
        <f>H83+H13</f>
        <v>0</v>
      </c>
    </row>
    <row r="98" ht="12" customHeight="1">
      <c r="H98" s="47" t="s">
        <v>169</v>
      </c>
    </row>
  </sheetData>
  <sheetProtection password="CD90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Ing. Lukáš Drahozal</cp:lastModifiedBy>
  <dcterms:created xsi:type="dcterms:W3CDTF">2024-05-09T15:04:11Z</dcterms:created>
  <dcterms:modified xsi:type="dcterms:W3CDTF">2024-06-03T07:39:19Z</dcterms:modified>
  <cp:category/>
  <cp:version/>
  <cp:contentType/>
  <cp:contentStatus/>
</cp:coreProperties>
</file>