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bookViews>
    <workbookView xWindow="28680" yWindow="65416" windowWidth="29040" windowHeight="15840" activeTab="0"/>
  </bookViews>
  <sheets>
    <sheet name="Rekapitulace" sheetId="10" r:id="rId1"/>
    <sheet name="SO 001" sheetId="2" r:id="rId2"/>
    <sheet name="SO 100" sheetId="3" r:id="rId3"/>
    <sheet name="SO 102SO 102.1" sheetId="4" r:id="rId4"/>
    <sheet name="SO 102SO 102.2" sheetId="5" r:id="rId5"/>
    <sheet name="SO 181" sheetId="6" r:id="rId6"/>
    <sheet name="SO 191" sheetId="7" r:id="rId7"/>
    <sheet name="SO 201" sheetId="8" r:id="rId8"/>
    <sheet name="SO 801" sheetId="9" r:id="rId9"/>
  </sheets>
  <definedNames/>
  <calcPr calcId="191029"/>
  <extLst/>
</workbook>
</file>

<file path=xl/sharedStrings.xml><?xml version="1.0" encoding="utf-8"?>
<sst xmlns="http://schemas.openxmlformats.org/spreadsheetml/2006/main" count="2626" uniqueCount="745">
  <si>
    <t>EstiCon</t>
  </si>
  <si>
    <t xml:space="preserve">Firma: </t>
  </si>
  <si>
    <t>Rekapitulace ceny</t>
  </si>
  <si>
    <t>Stavba: 2021/0213_E1 - Levobřežní silnice, OHO - I. etapa</t>
  </si>
  <si>
    <t>Celková cena bez DPH:</t>
  </si>
  <si>
    <t>Celková cena s DPH:</t>
  </si>
  <si>
    <t>Objekt</t>
  </si>
  <si>
    <t>Popis</t>
  </si>
  <si>
    <t>Cena bez DPH</t>
  </si>
  <si>
    <t>DPH</t>
  </si>
  <si>
    <t>Cena s DPH</t>
  </si>
  <si>
    <t>SO 001</t>
  </si>
  <si>
    <t>Příprava území</t>
  </si>
  <si>
    <t>SO 100</t>
  </si>
  <si>
    <t>Komunikace</t>
  </si>
  <si>
    <t>SO 102.1</t>
  </si>
  <si>
    <t>Levobřežní silnice v km 3,73-3,964</t>
  </si>
  <si>
    <t>SO 102.2</t>
  </si>
  <si>
    <t>Propustek v km 3,733</t>
  </si>
  <si>
    <t>SO 181</t>
  </si>
  <si>
    <t>DIO I.etapa</t>
  </si>
  <si>
    <t>SO 191</t>
  </si>
  <si>
    <t>Dopravní značení</t>
  </si>
  <si>
    <t>SO 201</t>
  </si>
  <si>
    <t>Přemostění Čakovského potoka</t>
  </si>
  <si>
    <t>SO 801</t>
  </si>
  <si>
    <t>Vegetační úpravy I. etapa</t>
  </si>
  <si>
    <t>Soupis prací objektu</t>
  </si>
  <si>
    <t>S</t>
  </si>
  <si>
    <t>Stavba:</t>
  </si>
  <si>
    <t>2021/0213_E1</t>
  </si>
  <si>
    <t>Levobřežní silnice, OHO - I. etapa</t>
  </si>
  <si>
    <t>O</t>
  </si>
  <si>
    <t>Rozpočet:</t>
  </si>
  <si>
    <t>Typ</t>
  </si>
  <si>
    <t>Poř. číslo</t>
  </si>
  <si>
    <t>Kód položky</t>
  </si>
  <si>
    <t>Varianta</t>
  </si>
  <si>
    <t>Název Položky</t>
  </si>
  <si>
    <t>MJ</t>
  </si>
  <si>
    <t>Množství</t>
  </si>
  <si>
    <t>Cena</t>
  </si>
  <si>
    <t>Cenová soustava</t>
  </si>
  <si>
    <t>Jednotková</t>
  </si>
  <si>
    <t>Celkem</t>
  </si>
  <si>
    <t>SD</t>
  </si>
  <si>
    <t>0</t>
  </si>
  <si>
    <t>Všeobecné konstrukce a práce</t>
  </si>
  <si>
    <t>P</t>
  </si>
  <si>
    <t>02610</t>
  </si>
  <si>
    <t/>
  </si>
  <si>
    <t>ZKOUŠENÍ KONSTRUKCÍ A PRACÍ ZKUŠEBNOU ZHOTOVITELE</t>
  </si>
  <si>
    <t>KPL</t>
  </si>
  <si>
    <t>OTSKP ~ 2024</t>
  </si>
  <si>
    <t>PP</t>
  </si>
  <si>
    <t>Kontrolní zkoušky a měření potřebná pro provedení stavby, včetně zpracování kontrolního a zkušebního plánu, vč. zpracování technologických postupů, vč. zpracování plánu orgranizace výstavby.</t>
  </si>
  <si>
    <t>TS</t>
  </si>
  <si>
    <t>zahrnuje veškeré náklady spojené s objednatelem požadovanými zkouškami</t>
  </si>
  <si>
    <t>02730</t>
  </si>
  <si>
    <t>POMOC PRÁCE ZŘÍZ NEBO ZAJIŠŤ OCHRANU INŽENÝRSKÝCH SÍTÍ</t>
  </si>
  <si>
    <t>Vytýčení inženýrských sítí. Vč. zajištění aktualizace vyjádření k existenci inženýrských sítí a souhlasů práce v ochranném pásmu inžneýrských sítí. Nutné vytyčení všech podzemních sítí s protokolárním zápisem příslušných správců.
Ochrana inženýrských sítí v trase komunikace v případě jejich odkrytí, včetně výškové úpravy povrchových znaků stávajících IS, vč. ochranných fólií, upozornění na nadzemní vedení.
Zajištění inženýrských sítí během realizace stavby dle požadavku správců.  Přesnou polohu podzemních vedení ověřit ručně kopanými sondami. Křížení stavby se stávajícími sítěmi nutno ochránit. Ochrana stávajících sítí před poškozením. Zajištění stavby proti škodě na okolních pozemcích a objektech.</t>
  </si>
  <si>
    <t>zahrnuje veškeré náklady spojené s objednatelem požadovanými zařízeními</t>
  </si>
  <si>
    <t>02812</t>
  </si>
  <si>
    <t>PRŮZKUMNÉ PRÁCE GEOTECHNICKÉ V PODZEMÍ</t>
  </si>
  <si>
    <t>Zajištění nezbytných doplňujících průzkumů (IGP) a diagnostiky nutných pro řádné provedení a dokončení díla zejména v návaznosti na výsledky průzkumů předložených objednatelem a průzkumy stanovené projektovou dokumentací.</t>
  </si>
  <si>
    <t>zahrnuje veškeré náklady spojené s objednatelem požadovanými pracemi</t>
  </si>
  <si>
    <t>02910</t>
  </si>
  <si>
    <t>1</t>
  </si>
  <si>
    <t>OSTATNÍ POŽADAVKY - ZEMĚMĚŘIČSKÁ MĚŘENÍ</t>
  </si>
  <si>
    <t>Geodetická činnost v průběhu provádění stavebních prací (geodet zhotovitele stavby) včetně vytyčení stavby.
Součástí je vybudování potřebné vytyčovací sítě.</t>
  </si>
  <si>
    <t>zahrnuje veškeré náklady spojené s objednatelem požadovanými pracemi, 
- pro stanovení orientační investorské ceny určete jednotkovou cenu jako 1% odhadované ceny stavby</t>
  </si>
  <si>
    <t>2</t>
  </si>
  <si>
    <t>Geodetické zaměření skutečného provedení stavby (bude sloužit jako podklad DSPS).</t>
  </si>
  <si>
    <t>02920</t>
  </si>
  <si>
    <t>OSTATNÍ POŽADAVKY - OCHRANA ŽIVOTNÍHO PROSTŘEDÍ</t>
  </si>
  <si>
    <t>Ochrana stávajících dřevin v prostoru staveniště.</t>
  </si>
  <si>
    <t>Ochranná opatření dle biologického hodnocení, včetně zajištění biologického dozoru.</t>
  </si>
  <si>
    <t>02940</t>
  </si>
  <si>
    <t>OSTATNÍ POŽADAVKY - VYPRACOVÁNÍ DOKUMENTACE</t>
  </si>
  <si>
    <t>Vypracování/aktualizace povodňového a havarijního plánu, včetně zajištění opatření z toho plynoucí (např. zajištění norných stěn), vč. projednání.</t>
  </si>
  <si>
    <t>029412R</t>
  </si>
  <si>
    <t>OSTATNÍ POŽADAVKY - VYPRACOVÁNÍ MOSTNÍHO LISTU</t>
  </si>
  <si>
    <t>Vypracování mostního listu pro 1 propustek (4x tištěné paré + 4x CD)</t>
  </si>
  <si>
    <t>02943</t>
  </si>
  <si>
    <t>OSTATNÍ POŽADAVKY - VYPRACOVÁNÍ RDS</t>
  </si>
  <si>
    <t>Realizační dokumentace stavby (4x tištěné paré + 4x CD). Odsouhlasí TDS.</t>
  </si>
  <si>
    <t>02944</t>
  </si>
  <si>
    <t>OSTAT POŽADAVKY - DOKUMENTACE SKUTEČ PROVEDENÍ V DIGIT FORMĚ</t>
  </si>
  <si>
    <t>Dokumentace skutečného provedení stavby v rozsahu dle potřeb stavebního zákona, objednatele a dotčených orgánů.
Výkresy a související písemnosti zhotovené stavby potřebné pro evidenci pozemní komunikace. Výkresy odchylek a změn stavby oproti DSP+PDPS. (8x tiskem, 8x v digitální podobě)</t>
  </si>
  <si>
    <t>02945</t>
  </si>
  <si>
    <t>R</t>
  </si>
  <si>
    <t>OSTAT POŽADAVKY - GEOMETRICKÝ PLÁN</t>
  </si>
  <si>
    <t>Geodetické zaměření skutečného provedení stavby vložené na podkladu katastrální mapy.  Geometrický plán potvrzený katastrálním úřadem, zajištění věcných břemen. (Zajištění geometrických plánů skutečného provedení objektů v požadovaném formátu s hranicemi pozemků jako podklad pro vklad do katastrální mapy pro evidenci změn na katastrálním úřadu.)</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</si>
  <si>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</si>
  <si>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02946</t>
  </si>
  <si>
    <t>OSTAT POŽADAVKY - FOTODOKUMENTACE</t>
  </si>
  <si>
    <t>Fotografická dokumentace stavebních prací.
Pořízení fotodokumentace stavby, stav před zahájením, průběžná fotodokumentace realizace stavby a fotodokumentace dokončené stavby.
- 1x měsíčně sada barevných fotografií v tištěné i elektronické formě v rámci zprávy o průběhu výstavby k měsíční fakturaci.  
- 3x závěřečná fotodokumentace v albu s popisem v tištěné i elektronické formě</t>
  </si>
  <si>
    <t>položka zahrnuje:
- fotodokumentaci zadavatelem požadovaného děje a konstrukcí v požadovaných časových intervalech
- zadavatelem specifikované výstupy (fotografie v papírovém a digitálním formátu) v požadovaném počtu</t>
  </si>
  <si>
    <t>02950</t>
  </si>
  <si>
    <t>OSTATNÍ POŽADAVKY - POSUDKY, KONTROLY, REVIZNÍ ZPRÁVY</t>
  </si>
  <si>
    <t>Pasport sousedních objektů před započetím a na konci stavebních prací. Zajištění a zdokumentování stávajícího stavu přilehlých komunikací, zástavby, objektů, které mohou být dotčeny stavbou, včetně pasportu studní s chemickým rozborem vody.</t>
  </si>
  <si>
    <t>Zajištění dokladů k nakládání s odpady, součást dokladové části pro kolaudaci stavby v souladu s požadavky OŽP.</t>
  </si>
  <si>
    <t>3</t>
  </si>
  <si>
    <t>- televizní prohlídka kanalizace a přípojek, vč. pročištění potrubí.
- položka zahrnuje prohlídku potrubí televizní kamerou, záznam prohlídky na nosičích DVD a 
vyhotovení závěrečného písemného protokolu</t>
  </si>
  <si>
    <t>zahrnuje veškeré náklady</t>
  </si>
  <si>
    <t>02960</t>
  </si>
  <si>
    <t>OSTATNÍ POŽADAVKY - ODBORNÝ DOZOR</t>
  </si>
  <si>
    <t>Inženýrsko-geologický dohled po dobu výstavby, funkce odpovědného geologa</t>
  </si>
  <si>
    <t>zahrnuje veškeré náklady spojené s objednatelem požadovaným dozorem</t>
  </si>
  <si>
    <t>02991</t>
  </si>
  <si>
    <t>OSTATNÍ POŽADAVKY - INFORMAČNÍ TABULE</t>
  </si>
  <si>
    <t>KUS</t>
  </si>
  <si>
    <t>Dodávka, montáž a následná demontáž včetně odvozu informační tabule (billboardu) o min. rozměrech 5,10×2,40 m. Jedná se o kompletní provedení, včetně údržby po celou dobu stavby. Tabule bude upevněna na nosiče z příhradové konstrukce a dostatečně ukotvena do terénu, aby splňovala podmínky na tuhost a deformace. Náklady na zřízení informačních tabulí s údaji o stavbě s textem dle vzoru objednatele, včetně ukotvení</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</si>
  <si>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</si>
  <si>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</si>
  <si>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</si>
  <si>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Kompletní zařízení staveniště pro celou stavbu včetně zajištění potřebných povolení a rozhodnutí. Zahrnuje náklady spojené se staveništními komunikacemi, oplocením zařízení staveniště, vstupy a vjezdy na staveniště, zajištění dodávky elektrické energie, rozvody médií po stavbě, kancelářské plochy pro potřeby zhotovitele a zástupce investora – prostor pro konání pravidelných a mimořádných kontrolních dnů, sociální zařízení, zajištění skladovacích ploch a prostor pro potřeby stavby. Komplexní ostraha a zabezpečení staveniště. Dle potřeb monitoring vlivu stavby na okolní prostředí (hluk, prašnost, doprava). Poplatky a náklady spojené se záborem veřejného prostranství a s tím související dopravní značení a zabezpečení pracoviště. Součástí jsou případné poplatky a náklady za spotřebované energie, vodu apod. v době výstavby až do předání díla. Zajištění údržby dotčených veřejných komunikací v průběhu celé stavby, včetně případné zimní údržby. Součástí nákladů je zřízení, provoz a zrušení zařízení staveniště. Prostor zařízení staveniště bude po dokončení prací vyklize</t>
  </si>
  <si>
    <t>zahrnuje objednatelem povolené náklady na pořízení (event. pronájem), provozování, udržování a likvidaci zhotovitelova zařízení</t>
  </si>
  <si>
    <t>Zemní práce</t>
  </si>
  <si>
    <t>12110</t>
  </si>
  <si>
    <t>SEJMUTÍ ORNICE NEBO LESNÍ PŮDY</t>
  </si>
  <si>
    <t>M3</t>
  </si>
  <si>
    <t>VV</t>
  </si>
  <si>
    <t>5716m2*tl.0,3m*koef.1,15 = 1972,020 [A]</t>
  </si>
  <si>
    <t>položka zahrnuje sejmutí ornice bez ohledu na tloušťku vrstvy a její vodorovnou dopravu
nezahrnuje uložení na trvalou skládku</t>
  </si>
  <si>
    <t>17120</t>
  </si>
  <si>
    <t>ULOŽENÍ SYPANINY DO NÁSYPŮ A NA SKLÁDKY BEZ ZHUTNĚNÍ</t>
  </si>
  <si>
    <t>- uložení ornice  dle podmínek ZPF</t>
  </si>
  <si>
    <t>&lt;vv&gt;&lt;r&gt;&lt;v&gt; &lt;/v&gt;&lt;/r&gt;&lt;/vv&gt; 1972.020000 = 1972,020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</si>
  <si>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</si>
  <si>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014102</t>
  </si>
  <si>
    <t>POPLATKY ZA SKLÁDKU</t>
  </si>
  <si>
    <t>T</t>
  </si>
  <si>
    <t>- objem. hmot. zeminy 1,9t/m3</t>
  </si>
  <si>
    <t>1573,536*1,9 = 2989,718 [A]</t>
  </si>
  <si>
    <t>zahrnuje veškeré poplatky provozovateli skládky související s uložením odpadu na skládce.</t>
  </si>
  <si>
    <t>11332</t>
  </si>
  <si>
    <t>ODSTRANĚNÍ PODKLADŮ ZPEVNĚNÝCH PLOCH Z KAMENIVA NESTMELENÉHO</t>
  </si>
  <si>
    <t>- včetně poplatku za skládku /recyklaci</t>
  </si>
  <si>
    <t>7,19*0,15 = 1,079 [A]
 186,0*0,15 = 27,900 [B]
 Celkem: A+B = 28,979 [C]</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</si>
  <si>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</si>
  <si>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11372E</t>
  </si>
  <si>
    <t>FRÉZOVÁNÍ ZPEVNĚNÝCH PLOCH ASFALT DROBNÝCH OPRAV A PLOŠ ROZPADŮ DO 500M2</t>
  </si>
  <si>
    <t>- včetně poplatku za skládku / recyklaci</t>
  </si>
  <si>
    <t>7,19*0,15 = 1,079 [A]</t>
  </si>
  <si>
    <t>12273</t>
  </si>
  <si>
    <t>ODKOPÁVKY A PROKOPÁVKY OBECNÉ TŘ. I</t>
  </si>
  <si>
    <t>aktiv.zóna:1296,25*1,33*0,5 = 862,006 [A]
 výkop:655,85+55,68 = 711,530 [B]
 výkop UV:(9*1,0*1,0*0,5)+(27,3*0,55*1,0) = 19,515 [D]
 Celkem: A+B+D = 1593,051 [E]</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</si>
  <si>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</si>
  <si>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12573</t>
  </si>
  <si>
    <t>VYKOPÁVKY ZE ZEMNÍKŮ A SKLÁDEK TŘ. I</t>
  </si>
  <si>
    <t>- ornice</t>
  </si>
  <si>
    <t>717*0,15 = 107,550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</si>
  <si>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</si>
  <si>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17130</t>
  </si>
  <si>
    <t>ULOŽENÍ SYPANINY DO NÁSYPŮ V AKTIVNÍ ZÓNĚ SE ZHUTNĚNÍM</t>
  </si>
  <si>
    <t>1296,25*0,5*1,335 = 865,247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</si>
  <si>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</si>
  <si>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17180</t>
  </si>
  <si>
    <t>ULOŽENÍ SYPANINY DO NÁSYPŮ Z NAKUPOVANÝCH MATERIÁLŮ</t>
  </si>
  <si>
    <t>122.800000 = 122,800 [A]</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</si>
  <si>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</si>
  <si>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t>
  </si>
  <si>
    <t>ZEMNÍ KRAJNICE A DOSYPÁVKY SE ZHUTNĚNÍM</t>
  </si>
  <si>
    <t>- za obrubou</t>
  </si>
  <si>
    <t>437,44+155,11 = 592,550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</si>
  <si>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</si>
  <si>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</si>
  <si>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</si>
  <si>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27,3*0,4*1,0 = 10,920 [A]
 0,72*1,0*9 = 6,480 [B]
 Celkem: A+B = 17,400 [C]</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</si>
  <si>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</si>
  <si>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18110</t>
  </si>
  <si>
    <t>ÚPRAVA PLÁNĚ SE ZHUTNĚNÍM V HORNINĚ TŘ. I</t>
  </si>
  <si>
    <t>M2</t>
  </si>
  <si>
    <t>281,12*6,5 = 1827,280 [A]</t>
  </si>
  <si>
    <t>položka zahrnuje úpravu pláně včetně vyrovnání výškových rozdílů. Míru zhutnění určuje projekt.</t>
  </si>
  <si>
    <t>18232</t>
  </si>
  <si>
    <t>ROZPROSTŘENÍ ORNICE V ROVINĚ V TL DO 0,15M</t>
  </si>
  <si>
    <t>717.000000 = 717,000 [A]</t>
  </si>
  <si>
    <t>položka zahrnuje:
nutné přemístění ornice z dočasných skládek vzdálených do 50m
rozprostření ornice v předepsané tloušťce v rovině a ve svahu do 1:5</t>
  </si>
  <si>
    <t>18241</t>
  </si>
  <si>
    <t>ZALOŽENÍ TRÁVNÍKU RUČNÍM VÝSEVEM</t>
  </si>
  <si>
    <t>Zahrnuje dodání předepsané travní směsi, její výsev na ornici, zalévání, první pokosení, to vše bez ohledu na sklon terénu</t>
  </si>
  <si>
    <t>Základy</t>
  </si>
  <si>
    <t>21263</t>
  </si>
  <si>
    <t>TRATIVODY KOMPLET Z TRUB Z PLAST HMOT DN DO 150MM</t>
  </si>
  <si>
    <t>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</si>
  <si>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</si>
  <si>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21461C</t>
  </si>
  <si>
    <t>SEPARAČNÍ GEOTEXTILIE DO 300G/M2</t>
  </si>
  <si>
    <t>trativod: 246,76*2,5 = 616,900 [A]
 plaň:281,15*7,2 = 2024,280 [B]
 Celkem: A+B = 2641,180 [C]</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</si>
  <si>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</si>
  <si>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5</t>
  </si>
  <si>
    <t>56313</t>
  </si>
  <si>
    <t>VOZOVKOVÉ VRSTVY Z MECHANICKY ZPEVNĚNÉHO KAMENIVA TL. DO 150MM</t>
  </si>
  <si>
    <t>1296.250000 = 1296,250 [A]</t>
  </si>
  <si>
    <t>- dodání kameniva předepsané kvality a zrnitosti
- rozprostření a zhutnění vrstvy v předepsané tloušťce
- zřízení vrstvy bez rozlišení šířky, pokládání vrstvy po etapách
- nezahrnuje postřiky, nátěry</t>
  </si>
  <si>
    <t>56334</t>
  </si>
  <si>
    <t>VOZOVKOVÉ VRSTVY ZE ŠTĚRKODRTI TL. DO 200MM</t>
  </si>
  <si>
    <t>1296,25*1,331 = 1725,309 [A]
 7,19 = 7,190 [B]
 Celkem: A+B = 1732,499 [C]</t>
  </si>
  <si>
    <t>56963</t>
  </si>
  <si>
    <t>ZPEVNĚNÍ KRAJNIC Z RECYKLOVANÉHO MATERIÁLU TL DO 150MM</t>
  </si>
  <si>
    <t>- napojení budoucích sjezdů a vstupů na pozemky</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</si>
  <si>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</si>
  <si>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572123</t>
  </si>
  <si>
    <t>INFILTRAČNÍ POSTŘIK Z EMULZE DO 1,0KG/M2</t>
  </si>
  <si>
    <t>1303.440000 = 1303,440 [A]</t>
  </si>
  <si>
    <t>- dodání všech předepsaných materiálů pro postřiky v předepsaném množství
- provedení dle předepsaného technologického předpisu
- zřízení vrstvy bez rozlišení šířky, pokládání vrstvy po etapách
- úpravu napojení, ukončení</t>
  </si>
  <si>
    <t>572212</t>
  </si>
  <si>
    <t>SPOJOVACÍ POSTŘIK Z MODIFIK ASFALTU DO 0,5KG/M2</t>
  </si>
  <si>
    <t>574A33</t>
  </si>
  <si>
    <t>ASFALTOVÝ BETON PRO OBRUSNÉ VRSTVY ACO 11 TL. 40MM</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</si>
  <si>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</si>
  <si>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574E56</t>
  </si>
  <si>
    <t>ASFALTOVÝ BETON PRO PODKLADNÍ VRSTVY ACP 16+, 16S TL. 60MM</t>
  </si>
  <si>
    <t>58262B</t>
  </si>
  <si>
    <t>KRYTY Z BETON DLAŽDIC SE ZÁMKEM BAREV RELIÉF TL 80MM DO LOŽE Z MC</t>
  </si>
  <si>
    <t>- vjezdy do obyt. zóny
- lože z betonu C 30/37</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</si>
  <si>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</si>
  <si>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58910</t>
  </si>
  <si>
    <t>VÝPLŇ SPAR ASFALTEM</t>
  </si>
  <si>
    <t>544.300000 = 544,300 [A]</t>
  </si>
  <si>
    <t>položka zahrnuje:
- dodávku předepsaného materiálu
- vyčištění a výplň spar tímto materiálem</t>
  </si>
  <si>
    <t>8</t>
  </si>
  <si>
    <t>Potrubí</t>
  </si>
  <si>
    <t>87715</t>
  </si>
  <si>
    <t>CHRÁNIČKY PŮLENÉ Z TRUB PLAST DN DO 50MM</t>
  </si>
  <si>
    <t>- chránička el. vedení pod vozovkou</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</si>
  <si>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</si>
  <si>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89712</t>
  </si>
  <si>
    <t>VPUSŤ KANALIZAČNÍ ULIČNÍ KOMPLETNÍ Z BETONOVÝCH DÍLCŮ</t>
  </si>
  <si>
    <t>- včetně přípojek
- koordinace se související stavbou</t>
  </si>
  <si>
    <t>9.000000 = 9,000 [A]</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</si>
  <si>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</si>
  <si>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89921</t>
  </si>
  <si>
    <t>VÝŠKOVÁ ÚPRAVA POKLOPŮ</t>
  </si>
  <si>
    <t>- položka výškové úpravy zahrnuje všechny nutné práce a materiály pro zvýšení nebo snížení zařízení (včetně nutné úpravy stávajícího povrchu vozovky nebo chodníku).</t>
  </si>
  <si>
    <t>89923</t>
  </si>
  <si>
    <t>VÝŠKOVÁ ÚPRAVA KRYCÍCH HRNCŮ</t>
  </si>
  <si>
    <t>9</t>
  </si>
  <si>
    <t>Ostatní konstrukce a práce</t>
  </si>
  <si>
    <t>917224</t>
  </si>
  <si>
    <t>SILNIČNÍ A CHODNÍKOVÉ OBRUBY Z BETONOVÝCH OBRUBNÍKŮ ŠÍŘ 150MM</t>
  </si>
  <si>
    <t>silniční obr.: 450 = 450,000 [A]
 nájezdová obr.:56 = 56,000 [B]
 přechodová obr.:25 = 25,000 [C]
 Celkem: A+B+C = 531,000 [D]</t>
  </si>
  <si>
    <t>Položka zahrnuje:
dodání a pokládku betonových obrubníků o rozměrech předepsaných zadávací dokumentací
betonové lože i boční betonovou opěrku.</t>
  </si>
  <si>
    <t>91723</t>
  </si>
  <si>
    <t>OBRUBY Z BETON KRAJNÍKŮ</t>
  </si>
  <si>
    <t>- betonová přídlažba 250×500</t>
  </si>
  <si>
    <t>517.800000 = 517,800 [A]</t>
  </si>
  <si>
    <t>Položka zahrnuje:
dodání a pokládku betonových krajníků o rozměrech předepsaných zadávací dokumentací
betonové lože i boční betonovou opěrku.</t>
  </si>
  <si>
    <t>919112</t>
  </si>
  <si>
    <t>ŘEZÁNÍ ASFALTOVÉHO KRYTU VOZOVEK TL DO 100MM</t>
  </si>
  <si>
    <t>5.500000 = 5,500 [A]</t>
  </si>
  <si>
    <t>položka zahrnuje řezání vozovkové vrstvy v předepsané tloušťce, včetně spotřeby vody</t>
  </si>
  <si>
    <t>Objekt:</t>
  </si>
  <si>
    <t>SO 102</t>
  </si>
  <si>
    <t>Levobřežní silnice v km 3,73 - 3,964</t>
  </si>
  <si>
    <t>O1</t>
  </si>
  <si>
    <t>1,9/t/m3</t>
  </si>
  <si>
    <t>2073,26*1,9 = 3939,194 [A]</t>
  </si>
  <si>
    <t>3725,9*0,3 = 1117,770 [A]</t>
  </si>
  <si>
    <t>výkop silnice:1139,34 = 1139,340 [A]
 aktiv.zóna: 927,17 = 927,170 [B]
 Celkem: A+B = 2066,510 [C]</t>
  </si>
  <si>
    <t>1528,9*0,15 = 229,335 [A]</t>
  </si>
  <si>
    <t>13273</t>
  </si>
  <si>
    <t>HLOUBENÍ RÝH ŠÍŘ DO 2M PAŽ I NEPAŽ TŘ. I</t>
  </si>
  <si>
    <t>- šachty dren.
- vč. poplatku za skládku</t>
  </si>
  <si>
    <t>3*1,5*1,5*1,0 = 6,750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</si>
  <si>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</si>
  <si>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 odečteno z kubatutového listu</t>
  </si>
  <si>
    <t>2380,1*1,04 = 2475,304 [A]</t>
  </si>
  <si>
    <t>18222</t>
  </si>
  <si>
    <t>ROZPROSTŘENÍ ORNICE VE SVAHU V TL DO 0,15M</t>
  </si>
  <si>
    <t>položka zahrnuje:
nutné přemístění ornice z dočasných skládek vzdálených do 50m
rozprostření ornice v předepsané tloušťce ve svahu přes 1:5</t>
  </si>
  <si>
    <t>- planimetrováno ze situace</t>
  </si>
  <si>
    <t>&lt;vv&gt;&lt;r&gt;&lt;v /&gt;&lt;/r&gt;&lt;/vv&gt; 222.100000 = 222,100 [A]</t>
  </si>
  <si>
    <t>dren:222,1*2,4 = 533,040 [A]
 plan:2475,3 = 2475,300 [B]
 Celkem: A+B = 3008,340 [C]</t>
  </si>
  <si>
    <t>28996</t>
  </si>
  <si>
    <t>OPLÁŠTĚNÍ (ZPEVNĚNÍ) SÍŤOVINOU Z PLASTICKÝCH HMOT</t>
  </si>
  <si>
    <t>- geosyntetická rohož 2D pro protierozivní ochrana povrchů svahů s  min. pevnost v tahu 3kN/m
- planimetrováno ze situace</t>
  </si>
  <si>
    <t>Položka zahrnuje:
- dodávku předepsané síťoviny
- úpravu, očištění a ochranu podkladu
- přichycení k podkladu, případně zatížení
- úpravy spojů a zajištění okrajů
- úpravy pro odvodnění
- nutné přesahy
- mimostaveništní a vnitrostaveništní dopravu</t>
  </si>
  <si>
    <t>4</t>
  </si>
  <si>
    <t>Vodorovné konstrukce</t>
  </si>
  <si>
    <t>465512</t>
  </si>
  <si>
    <t>DLAŽBY Z LOMOVÉHO KAMENE NA MC</t>
  </si>
  <si>
    <t>- lože dlažba C20/25n XF3, vyspárování M25 XF4
 - kamen tl. 0,2m</t>
  </si>
  <si>
    <t>vtok a výtok u lin.žlabu: 2*2,0*0,3 = 1,200 [A]
 vtok jímka:0,9*0,3 = 0,270 [B]
 Celkem: A+B = 1,470 [C]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</si>
  <si>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</si>
  <si>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56333</t>
  </si>
  <si>
    <t>VOZOVKOVÉ VRSTVY ZE ŠTĚRKODRTI TL. DO 150MM</t>
  </si>
  <si>
    <t>- ŠDA</t>
  </si>
  <si>
    <t>1961,6*1,12 = 2196,992 [A]</t>
  </si>
  <si>
    <t>- min. tl.150mm průměrná tl. 170mm</t>
  </si>
  <si>
    <t>56933</t>
  </si>
  <si>
    <t>ZPEVNĚNÍ KRAJNIC ZE ŠTĚRKODRTI TL. DO 150MM</t>
  </si>
  <si>
    <t>- dodání kameniva předepsané kvality a zrnitosti
- rozprostření a zhutnění vrstvy v předepsané tloušťce
- zřízení vrstvy bez rozlišení šířky, pokládání vrstvy po etapách</t>
  </si>
  <si>
    <t>- 1,0kg/m2</t>
  </si>
  <si>
    <t>na ŠD: 1961,6*1,12 = 2196,992 [A]</t>
  </si>
  <si>
    <t>572213</t>
  </si>
  <si>
    <t>SPOJOVACÍ POSTŘIK Z EMULZE DO 0,5KG/M2</t>
  </si>
  <si>
    <t>- 0,3kg/m2</t>
  </si>
  <si>
    <t>na ACP: 1961,6*1,05 = 2059,680 [A]
 na ACL: 1961,6*1,03 = 2020,448 [B]
 Celkem: A+B = 4080,128 [C]</t>
  </si>
  <si>
    <t>- ACO 11 50/70
- planimetrováno ze situace</t>
  </si>
  <si>
    <t>574C56</t>
  </si>
  <si>
    <t>ASFALTOVÝ BETON PRO LOŽNÍ VRSTVY ACL 16+, 16S TL. 60MM</t>
  </si>
  <si>
    <t>- ACL 16+ 50/70</t>
  </si>
  <si>
    <t>1961,6*1,03 = 2020,448 [A]</t>
  </si>
  <si>
    <t>- ACP 16+ 50/70</t>
  </si>
  <si>
    <t>1961,6*1,05 = 2059,680 [A]</t>
  </si>
  <si>
    <t>86734</t>
  </si>
  <si>
    <t>CHRÁNIČKY Z TRUB OCELOVÝCH PODÉLNĚ PŮLENÝCH DN DO 200MM</t>
  </si>
  <si>
    <t>- chránička vodovodu
- nutná koordinace se souvisejícími projekty</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</si>
  <si>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</si>
  <si>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87146</t>
  </si>
  <si>
    <t>POTRUBÍ Z TRUB PLAST TLAK HRDL DN DO 400MM</t>
  </si>
  <si>
    <t>- potrubí z vyústění vtok jímky</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</si>
  <si>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</si>
  <si>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87634</t>
  </si>
  <si>
    <t>CHRÁNIČKY Z TRUB PLASTOVÝCH DN DO 200MM</t>
  </si>
  <si>
    <t>- rezerva pro budoucí překládku vodovodu
- nutná koordinace se souvisejícími projekty</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</si>
  <si>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</si>
  <si>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894858</t>
  </si>
  <si>
    <t>ŠACHTY KANALIZAČNÍ PLASTOVÉ D 600MM</t>
  </si>
  <si>
    <t>položka zahrnuje:
- poklopy s rámem z předepsaného materiálu a tvaru
- předepsané plastové skruže, dno a není-li uvedeno jinak i podkladní vrstvu (z kameniva nebo betonu).
- výplň, těsnění a tmelení spár a spojů,
- očištění a ošetření úložných ploch,
- předepsané podkladní konstrukce</t>
  </si>
  <si>
    <t>899123</t>
  </si>
  <si>
    <t>MŘÍŽE Z KOMPOZITU SAMOSTATNÉ</t>
  </si>
  <si>
    <t>Položka zahrnuje dodávku a osazení předepsané mříže včetně rámu</t>
  </si>
  <si>
    <t>9113C1</t>
  </si>
  <si>
    <t>SVODIDLO OCEL SILNIČ JEDNOSTR, ÚROVEŇ ZADRŽ H2 - DODÁVKA A MONTÁŽ</t>
  </si>
  <si>
    <t>- včetně náběhů</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</si>
  <si>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</si>
  <si>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91228</t>
  </si>
  <si>
    <t>SMĚROVÉ SLOUPKY Z PLAST HMOT VČETNĚ ODRAZNÉHO PÁSKU</t>
  </si>
  <si>
    <t>položka zahrnuje:
- dodání a osazení sloupku včetně nutných zemních prací
- vnitrostaveništní a mimostaveništní doprava
- odrazky plastové nebo z retroreflexní fólie</t>
  </si>
  <si>
    <t>91238</t>
  </si>
  <si>
    <t>SMĚROVÉ SLOUPKY Z PLAST HMOT - NÁSTAVCE NA SVODIDLA VČETNĚ ODRAZNÉHO PÁSKU</t>
  </si>
  <si>
    <t>91267</t>
  </si>
  <si>
    <t>ODRAZKY NA SVODIDLA</t>
  </si>
  <si>
    <t>- kompletní dodávka se všemi pomocnými a doplňujícími pracemi a součástmi</t>
  </si>
  <si>
    <t>9182B</t>
  </si>
  <si>
    <t>VTOK JÍMKY BETONOVÉ VČET DLAŽBY PROPUSTU Z TRUB DN DO 400MM</t>
  </si>
  <si>
    <t>Položka zahrnuje:
- dodání  čerstvého  betonu  (betonové  směsi)  požadované  kvality,  jeho  uložení  do požadovaného tvaru při jakékoliv hustotě výztuže, konzistenci čerstvého betonu a způsobu hutnění, ošetření a ochranu betonu,
- dodání a osazení výztuže,
- dlažbu dna z lomového kamene, případně dokumentací předepsaný kamenný obklad stěn,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Nezahrnuje mříž a zábradlí.</t>
  </si>
  <si>
    <t>935212</t>
  </si>
  <si>
    <t>PŘÍKOPOVÉ ŽLABY Z BETON TVÁRNIC ŠÍŘ DO 600MM DO BETONU TL 100MM</t>
  </si>
  <si>
    <t>186,3+36,4 = 222,700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</si>
  <si>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</si>
  <si>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93545</t>
  </si>
  <si>
    <t>ŽLABY Z DÍLCŮ Z POLYMERBETONU SVĚTLÉ ŠÍŘKY DO 300MM VČETNĚ MŘÍŽÍ</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</si>
  <si>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</si>
  <si>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 objem.hmot. 1,9t/m3</t>
  </si>
  <si>
    <t>90,14*1,9 = 171,266 [A]</t>
  </si>
  <si>
    <t>propustek 86,19 = 86,190 [A]
 jáma 3,98 = 3,980 [B]
 Celkem: A+B = 90,170 [C]</t>
  </si>
  <si>
    <t>27,165*0,15 = 4,075 [A]</t>
  </si>
  <si>
    <t>AK pod vozovkou</t>
  </si>
  <si>
    <t>obsyp propustku vč. vtokové jímky</t>
  </si>
  <si>
    <t>18245</t>
  </si>
  <si>
    <t>ZALOŽENÍ TRÁVNÍKU ZATRAVŇOVACÍ TEXTILIÍ (ROHOŽÍ)</t>
  </si>
  <si>
    <t>Zahrnuje dodání a položení předepsané zatravňovací textilie bez ohledu na sklon terénu, zalévání, první pokosení</t>
  </si>
  <si>
    <t>21461</t>
  </si>
  <si>
    <t>SEPARAČNÍ GEOTEXTILIE</t>
  </si>
  <si>
    <t>netkaná separační geotextilie dle TP97 a ČSN EN 13249, (CBR) min.3kN
geotextílie ve štěrkovém polštáři pod kamenným záhozem</t>
  </si>
  <si>
    <t>27152</t>
  </si>
  <si>
    <t>POLŠTÁŘE POD ZÁKLADY Z KAMENIVA DRCENÉHO</t>
  </si>
  <si>
    <t>štěrkopískvé lože tl.0,1m pod základ</t>
  </si>
  <si>
    <t>položka zahrnuje dodávku předepsaného kameniva, mimostaveništní a vnitrostaveništní dopravu a jeho uložení
není-li v zadávací dokumentaci uvedeno jinak, jedná se o nakupovaný materiál</t>
  </si>
  <si>
    <t>272315</t>
  </si>
  <si>
    <t>ZÁKLADY Z PROSTÉHO BETONU DO C30/37</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</si>
  <si>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</si>
  <si>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451211</t>
  </si>
  <si>
    <t>PODKL A VÝPLŇ VRSTVY Z LOM KAMENE NA SUCHO</t>
  </si>
  <si>
    <t>štěrkopískové lože tl. 100 mm pod dlažbu z kamene</t>
  </si>
  <si>
    <t>položka zahrnuje dodávku a rozprostření lomového kamene</t>
  </si>
  <si>
    <t>451313</t>
  </si>
  <si>
    <t>PODKLADNÍ A VÝPLŇOVÉ VRSTVY Z PROSTÉHO BETONU C16/20</t>
  </si>
  <si>
    <t>podkladní beton pod žb troubu propustku a vtokovou jímku</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</si>
  <si>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</si>
  <si>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46451</t>
  </si>
  <si>
    <t>POHOZ DNA A SVAHŮ Z LOMOVÉHO KAMENE</t>
  </si>
  <si>
    <t>velikost kamene 80-500kg</t>
  </si>
  <si>
    <t>49*0,5 = 24,500 [A]</t>
  </si>
  <si>
    <t>položka zahrnuje dodávku předepsaného kamene, mimostaveništní a vnitrostaveništní dopravu a jeho uložení
není-li v zadávací dokumentaci uvedeno jinak, jedná se o nakupovaný materiál</t>
  </si>
  <si>
    <t>v lapači splavenin velikost 0,063-0,20m</t>
  </si>
  <si>
    <t>Obložení propustku lomovým kamenem tl. 200mm do betonu C20/25nXF3 100mm</t>
  </si>
  <si>
    <t>56330</t>
  </si>
  <si>
    <t>VOZOVKOVÉ VRSTVY ZE ŠTĚRKODRTI</t>
  </si>
  <si>
    <t>Štěrkodrť ŠDB fr. 0/32
štěrkový polštář v jámě</t>
  </si>
  <si>
    <t>7</t>
  </si>
  <si>
    <t>Přidružená stavební výroba</t>
  </si>
  <si>
    <t>711111</t>
  </si>
  <si>
    <t>IZOLACE BĚŽNÝCH KONSTRUKCÍ PROTI ZEMNÍ VLHKOSTI ASFALTOVÝMI NÁTĚRY</t>
  </si>
  <si>
    <t>1×ALP + 2×ALN</t>
  </si>
  <si>
    <t>propustek 3,36*19,35 = 65,016 [A]
 vtoková jímka 6,8*2,1 = 14,280 [B]
 Celkem: A+B = 79,296 [C]</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</si>
  <si>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</si>
  <si>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711509</t>
  </si>
  <si>
    <t>OCHRANA IZOLACE NA POVRCHU TEXTILIÍ</t>
  </si>
  <si>
    <t>propustek 600g/m2</t>
  </si>
  <si>
    <t>položka zahrnuje:
- dodání  předepsaného ochranného materiálu
- zřízení ochrany izolace</t>
  </si>
  <si>
    <t>87127</t>
  </si>
  <si>
    <t>POTRUBÍ Z TRUB PLASTOVÝCH TLAKOVÝCH HRDLOVÝCH DN DO 100MM</t>
  </si>
  <si>
    <t>899524</t>
  </si>
  <si>
    <t>OBETONOVÁNÍ POTRUBÍ Z PROSTÉHO BETONU DO C25/30</t>
  </si>
  <si>
    <t>pod dnem trouby</t>
  </si>
  <si>
    <t>899574</t>
  </si>
  <si>
    <t>OBETONOVÁNÍ POTRUBÍ ZE ŽELEZOBETONU DO C25/30 VČETNĚ VÝZTUŽE</t>
  </si>
  <si>
    <t>9111A1</t>
  </si>
  <si>
    <t>ZÁBRADLÍ SILNIČNÍ S VODOR MADLY - DODÁVKA A MONTÁŽ</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</si>
  <si>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</si>
  <si>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9182E</t>
  </si>
  <si>
    <t>VTOKOVÉ JÍMKY BETONOVÉ VČETNĚ DLAŽBY PROPUSTU Z TRUB DN DO 800MM</t>
  </si>
  <si>
    <t>9183E2</t>
  </si>
  <si>
    <t>PROPUSTY Z TRUB DN 800MM ŽELEZOBETONOVÝCH</t>
  </si>
  <si>
    <t>Položka zahrnuje:
- dodání a položení potrubí z trub z dokumentací předepsaného materiálu a předepsaného průměru
- případné úpravy trub (zkrácení, šikmé seříznutí)
Nezahrnuje podkladní vrstvy a obetonování.</t>
  </si>
  <si>
    <t>02720</t>
  </si>
  <si>
    <t>POMOC PRÁCE ZŘÍZ NEBO ZAJIŠŤ REGULACI A OCHRANU DOPRAVY</t>
  </si>
  <si>
    <t>Položka zahrnuje dopravně inženýrská opatření v průběhu celé stavby (dle schváleného harmonogramu prací vybraného zhotovitele, DIO a vyjádření DI PČR), zahrnuje pronájem dopravního značení - tzn. osazení, přesuny a odvoz provizorního dopravního značení po dobu celé stavby. Zahrnuje dočasné svislé a vodorovné dopravní značení, dopravní zařízení, světelné výstražné zařízení, oplocení a všechny související práce po dobu trvání celé stavby. Součástí položky je i údržba a péče o dopravně inženýrská opatření v průběhu celé stavby, pravidelná úprava značení dle aktuálních potřeb a postupu prací. Včetně regulace a řízení provozu poučenými osobami v průběhu provádění prací. Součástí položky je zpracování DIR včetně jeho projednání. Realizace opatření bude v souladu s TP66. Respektování BOZP.</t>
  </si>
  <si>
    <t>914121</t>
  </si>
  <si>
    <t>DOPRAVNÍ ZNAČKY ZÁKLADNÍ VELIKOSTI OCELOVÉ FÓLIE TŘ 1 - DODÁVKA A MONTÁŽ</t>
  </si>
  <si>
    <t>P2, P6, 2x IZ5a, 2x IZ5b</t>
  </si>
  <si>
    <t>položka zahrnuje:
- dodávku a montáž značek v požadovaném provedení</t>
  </si>
  <si>
    <t>914911</t>
  </si>
  <si>
    <t>SLOUPKY A STOJKY DOPRAVNÍCH ZNAČEK Z OCEL TRUBEK SE ZABETONOVÁNÍM - DODÁVKA A MONTÁŽ</t>
  </si>
  <si>
    <t>položka zahrnuje:
- sloupky a upevňovací zařízení včetně jejich osazení (betonová patka, zemní práce)</t>
  </si>
  <si>
    <t>915231</t>
  </si>
  <si>
    <t>VODOR DOPRAV ZNAČ PLASTEM PROFIL ZVUČÍCÍ - DOD A POKLÁDKA</t>
  </si>
  <si>
    <t>V4 (0,125):(71,6+69,7+210,8+239,9)*0,125 = 74,000 [A]
 v2b (1,5/1,5/0,25):18*0,25/2 = 2,250 [B]
 Celkem: A+B = 76,250 [C]</t>
  </si>
  <si>
    <t>položka zahrnuje:
- dodání a pokládku nátěrového materiálu (měří se pouze natíraná plocha)
- předznačení a reflexní úpravu</t>
  </si>
  <si>
    <t>015111</t>
  </si>
  <si>
    <t>POPLATKY ZA LIKVIDACŮ ODPADŮ NEKONTAMINOVANÝCH - 17 05 04  VYTĚŽENÉ ZEMINY A HORNINY -  I. TŘÍDA TĚŽITELNOSTI</t>
  </si>
  <si>
    <t>dle pol. 131738 a 132738, obj. hm 2100 kg/m3</t>
  </si>
  <si>
    <t>"2,1*(592,813+84,650)=1 422.67 [A] "</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</si>
  <si>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</si>
  <si>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015120</t>
  </si>
  <si>
    <t>POPLATKY ZA LIKVIDACŮ ODPADŮ NEKONTAMINOVANÝCH - 17 01 02  STAVEBNÍ A DEMOLIČNÍ SUŤ (CIHLY)</t>
  </si>
  <si>
    <t>stávající opěrná zeď - lomový kámen (2600 kg/m3), dle pol. 966138</t>
  </si>
  <si>
    <t>"0,5*18,4*3,5*2,6=83.72 [A] "</t>
  </si>
  <si>
    <t>015330</t>
  </si>
  <si>
    <t>POPLATKY ZA LIKVIDACŮ ODPADŮ NEKONTAMINOVANÝCH - 17 05 04  KAMENNÁ SUŤ</t>
  </si>
  <si>
    <t>dle pol. 11425A</t>
  </si>
  <si>
    <t>"33,264*2,6=86.49 [A] "</t>
  </si>
  <si>
    <t>02520</t>
  </si>
  <si>
    <t>ZKOUŠENÍ MATERIÁLŮ NEZÁVISLOU ZKUŠEBNOU</t>
  </si>
  <si>
    <t>zkoušení betonu</t>
  </si>
  <si>
    <t>01</t>
  </si>
  <si>
    <t>rozbor zeminy z výkopu na nebezpečné složky</t>
  </si>
  <si>
    <t>029412</t>
  </si>
  <si>
    <t>mostní list ve formátu pdf a png včetně zadání do BMS</t>
  </si>
  <si>
    <t>02953</t>
  </si>
  <si>
    <t>OSTATNÍ POŽADAVKY - HLAVNÍ MOSTNÍ PROHLÍDKA</t>
  </si>
  <si>
    <t>První hlavní mostní prohlídka (1.HPM) provedená v systému mostních prohlídek, tištěný výstup</t>
  </si>
  <si>
    <t>položka zahrnuje :
- úkony dle ČSN 73 6221
- provedení hlavní mostní prohlídky oprávněnou fyzickou nebo právnickou osobou
- vyhotovení záznamu (protokolu), který jednoznačně definuje stav mostu</t>
  </si>
  <si>
    <t>geotechnický dozor – převzetí základové spáry mostu, převzetí úrovně založení náhradní doplňkové zdi v místě odbourané opěrné zdi</t>
  </si>
  <si>
    <t>113749</t>
  </si>
  <si>
    <t>FRÉZOVÁNÍ ZPEVNĚNÝCH PLOCH ASFALTOVÝCH TL. DO 200MM</t>
  </si>
  <si>
    <t>"50,0*6,0=300.00 [A] "</t>
  </si>
  <si>
    <t>11425A</t>
  </si>
  <si>
    <t>ODSTRAN KONSTR VODNÍCH KORYT Z LOM KAM NA MC - BEZ DOPRAVY</t>
  </si>
  <si>
    <t>odstranění stávajícího zpevnění koryta v celé délce mostu, předp. tl. 0,35 m</t>
  </si>
  <si>
    <t>"0,35*21,6*4,4=33.26 [A] "</t>
  </si>
  <si>
    <t>Odstranění konstrukcí vodních koryt se měří v [m3] vybouraných hmot ve stavu před vybouráním. Položka zahrnuje veškerou manipulaci s vybouranou sutí a s vybouranými hmotami, kromě vodorovné dopravy,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</si>
  <si>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11425B</t>
  </si>
  <si>
    <t>ODSTRAN KONSTR VODNÍCH KORYT Z LOM KAM NA MC - DOPRAVA</t>
  </si>
  <si>
    <t>tkm</t>
  </si>
  <si>
    <t>doprava suti z vybourání stávající konstrukce vodního koryta do 30 km, obj. hmotnost lomového kamene 2600 kg/m3, dle pol. 11425A</t>
  </si>
  <si>
    <t>"30*33,264*2,6=2 594.59 [A] "</t>
  </si>
  <si>
    <t>Položka zahrnuje samostatnou dopravu suti a vybouraných hmot. Množství se určí jako součin hmotnosti [t] a požadované vzdálenosti [km].</t>
  </si>
  <si>
    <t>11526</t>
  </si>
  <si>
    <t>PŘEVEDENÍ VODY POTRUBÍM DN 800 NEBO ŽLABY R.O. DO 2,8M</t>
  </si>
  <si>
    <t>provizorní zatrubnění potoka, trouba DN 800
dle výkresu D.6.3 Půdorys</t>
  </si>
  <si>
    <t>"25=25.00 [A] "</t>
  </si>
  <si>
    <t>Položka převedení vody na povrchu zahrnuje zřízení, udržování a odstranění příslušného zařízení. Převedení vody se uvádí buď průměrem potrubí (DN) nebo délkou rozvinutého obvodu žlabu (r.o.).</t>
  </si>
  <si>
    <t>131738</t>
  </si>
  <si>
    <t>HLOUBENÍ JAM ZAPAŽ I NEPAŽ TŘ. I, ODVOZ DO 20KM</t>
  </si>
  <si>
    <t>včetně čerpání vody, zřízení jímek a odvozu na skládku
dle výkresu D.6.8 Výkopy</t>
  </si>
  <si>
    <t>"3,5*136+3,5*2,3*0,5*17,5+3,5*2,5*0,5*5,8+3,5*2,5*0,5*4,8=592.81 [A] "</t>
  </si>
  <si>
    <t>131739</t>
  </si>
  <si>
    <t>PŘÍPLATEK ZA DALŠÍ 1KM DOPRAVY ZEMINY</t>
  </si>
  <si>
    <t>doprava vykopávek na skládku (+10 km)</t>
  </si>
  <si>
    <t>"dle pol. 131738: "
 "592,813*10=5 928.13 [A] "</t>
  </si>
  <si>
    <t>položka zahrnuje příplatek k vodorovnému přemístění zeminy za každý další 1km nad 20km</t>
  </si>
  <si>
    <t>132738</t>
  </si>
  <si>
    <t>HLOUBENÍ RÝH ŠÍŘ DO 2M PAŽ I NEPAŽ TŘ. I, ODVOZ DO 20KM</t>
  </si>
  <si>
    <t>vč. čerpání vody, zřízení jímek a odvozu na skládku
dle výkresu D.6.3 Půdorys</t>
  </si>
  <si>
    <t>"pro rouru DN 800: "
 "2,2*1,5*25=82.50 [A] "
 "příčné prahy: "
 "1*0,5*2,3+1*0,5*2=2.15 [B] "
 "celkem: A+B=84.65 [C] "</t>
  </si>
  <si>
    <t>132739</t>
  </si>
  <si>
    <t>"dle pol. 132738: "
 "84,650*10=846.50 [A] "</t>
  </si>
  <si>
    <t>171103</t>
  </si>
  <si>
    <t>ULOŽENÍ SYPANINY DO NÁSYPŮ SE ZHUTNĚNÍM DO 100% PS</t>
  </si>
  <si>
    <t>násyp v přechodové oblasti, zemina vhodná dle ČSN 73 6133, hutnění na Id=0,9, resp. 100% PS
dle výkresu D.6.3 a D.6.4</t>
  </si>
  <si>
    <t>"6,5*12=78.00 [A] "</t>
  </si>
  <si>
    <t>17511</t>
  </si>
  <si>
    <t>OBSYP POTRUBÍ A OBJEKTŮ SE ZHUTNĚNÍM</t>
  </si>
  <si>
    <t>zásyp základu za opěrou, hutnění na 95% PS nebo na Id=0,8
dle výkresu D.6.4 Podélný řez</t>
  </si>
  <si>
    <t>"rám: "
 "9,3*4,6+16,4*1=59.18 [A] "
 "křídla: "
 "(1,6*3,5*0,5+1,6*3,2*0,5)*4,4+(1,6*3,1*0,5+1,6*1,8*0,5)*3,6=37.70 [B] "
 "celkem:A+B=96.88 [C] "</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</si>
  <si>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</si>
  <si>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štěrkodrť 0/32 s hutněním na Id=0,85, ochranný zásyp za opěrou a u křídel
dle výkresu D.6.4 Podélný řez</t>
  </si>
  <si>
    <t>"0,9*9,3+0,9*16,4+(4,4+3,6)*1*0,9=30.33 [A] "</t>
  </si>
  <si>
    <t>17710</t>
  </si>
  <si>
    <t>ZEMNÍ HRÁZKY ZE ZEMIN SE ZHUTNĚNÍM</t>
  </si>
  <si>
    <t>zřízení a odstranění dvou těsněných hrázek pro provizorní zatrubnění vodoteče, vč. dovozu a odvozu</t>
  </si>
  <si>
    <t>"(0,5*2,2+0,8*2,2)*0,8+(0,5*3+0,8*3)*0,8=5.41 [A] "</t>
  </si>
  <si>
    <t>drenážní tr. HDPE DN 150 vrcholový tlak SN8, vč. obetonování drenážním betonem, za rubem opěr; technické specifikace viz TZ
dle výkresu D.6.6 a D.6.9</t>
  </si>
  <si>
    <t>"(4,8+4,8)+(4,2+5+5+4,2)=28.00 [A] "</t>
  </si>
  <si>
    <t>21341</t>
  </si>
  <si>
    <t>DRENÁŽNÍ VRSTVY Z PLASTBETONU (PLASTMALTY)</t>
  </si>
  <si>
    <t>drenážní proužek pod odvodňovacím žlábkem, dále kolem odvod. trubiček
dle výkresu D.6.5 Vzorový příčný řez</t>
  </si>
  <si>
    <t>"0,04*0,15*(7+6,7)+0,04*0,6*0,4*2=0.10 [A] "</t>
  </si>
  <si>
    <t>Položka zahrnuje:
- dodávku předepsaného materiálu pro drenážní vrstvu, včetně mimostaveništní a vnitrostaveništní dopravy
- provedení drenážní vrstvy předepsaných rozměrů a předepsaného tvaru</t>
  </si>
  <si>
    <t>23217A</t>
  </si>
  <si>
    <t>ŠTĚTOVÉ STĚNY BERANĚNÉ Z KOVOVÝCH DÍLCŮ DOČASNÉ (PLOCHA)</t>
  </si>
  <si>
    <t>Pažení výkopů včetně případného těsnění.
dle výkresu D.6.8 Výkopy</t>
  </si>
  <si>
    <t>"délka štětovnic min. 10,5 m "
 "(0,6+25,2+0,6)*11,0+(7,2+18,0+6,0)*11,0=633.60 [A] "</t>
  </si>
  <si>
    <t>- zřízení stěny
- opotřebení štětovnic, případně jejich ošetřování, řezání, nastavování a další úpravy
- kleštiny, převázky. a další pomocné a doplňkové konstrukce
- nastražení a zaberanění štětovnic do jakékoliv třídy horniny
- veškerou dopravu, nájem, provoz a přemístění beranících zařízení a dalších mechanismů
- lešení a podpěrné konstrukce pro práci a manipulaci beranících zařízení a dalších mechanismů
- beranící plošiny vč. zemních prací, zpevnění, odvodnění a pod.
- při provádění z lodi náklady na prám nebo lodi
- těsnění stěny, je-li nutné
- kotvení stěny, je-li nutné nebo vzepření, případně rozepření
- vodící piloty nebo stabilizační hrázky
- zhotovení koutových štětovnic
- dílenská dokumentace, včetně technologického předpisu spojování,
- dodání spojovacího materiálu,
- zřízení  montážních  a  dilatačních  spojů,  spar, včetně potřebných úprav, vložek, opracování, očištění a ošetření,
- jakákoliv doprava a manipulace dílců  a  montážních  sestav,  včetně  dopravy konstrukce z výrobny na stavbu,
- montážní dokumentace včetně technologického předpisu montáže,
- výplň, těsnění a tmelení spar a spojů,
- veškeré druhy opracování povrchů, včetně úprav pod nátěry a pod izolaci,
- veškeré druhy dílenských základů a základních nátěrů a povlaků,
- všechny druhy ocelového kotvení,
- dílenskou přejímku a montážní prohlídku, včetně požadovaných dokladů</t>
  </si>
  <si>
    <t>23717A</t>
  </si>
  <si>
    <t>ODSTRANĚNÍ ŠTĚTOVÝCH STĚN Z KOVOVÝCH DÍLCŮ V PLOŠE</t>
  </si>
  <si>
    <t>"dle pol. 23217: 633,6=633.60 [A] "</t>
  </si>
  <si>
    <t>položka zahrnuje odstranění stěn včetně odvozu a uložení na skládku</t>
  </si>
  <si>
    <t>272325</t>
  </si>
  <si>
    <t>ZÁKLADY ZE ŽELEZOBETONU DO C30/37</t>
  </si>
  <si>
    <t>beton C30/37 XC4,XD2,XF3, vč. nátěru zasypaných ploch proti zemní vlhkosti, výplně a těsnění prac. a dilat. spar
dle výkresu D.6.9 Tvar rámu</t>
  </si>
  <si>
    <t>"základ rámu (spodní deska):   15,8=15.80 [A] "
 "základ křídel:                           3,2+2,7=5.90 [B] "
 "celkem: A+B=21.70 [C] "</t>
  </si>
  <si>
    <t>272365</t>
  </si>
  <si>
    <t>VÝZTUŽ ZÁKLADŮ Z OCELI 10505, B500B</t>
  </si>
  <si>
    <t>množství výztuže základu rámu odvozeno z výkresu výztuže: 195 kg/m3
dle výkresů D.6.10.2 a D.6.10.3</t>
  </si>
  <si>
    <t>"levé a pravé křídlo:                 0,569+0,468=1.04 [A] "
 "základ rámu dle pol. 272325:   0,195*15,8=3.08 [B] "
 "celkem:A+B=4.12 [C] "</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</si>
  <si>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</si>
  <si>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272366</t>
  </si>
  <si>
    <t>VÝZTUŽ ZÁKLADŮ Z KARI SÍTÍ</t>
  </si>
  <si>
    <t>výztuž podkladního betonu - 2 kari sítě 6mm 100x100 3x2m (4,44 kg/m2)
dle výkresu D.6.8 Výkopy</t>
  </si>
  <si>
    <t>"2*4,44*99,62*0,001=0.88 [A] "</t>
  </si>
  <si>
    <t>28999</t>
  </si>
  <si>
    <t>OPLÁŠTĚNÍ (ZPEVNĚNÍ) Z FÓLIE</t>
  </si>
  <si>
    <t>ČSN 73 6244/2010, čl. 5.2 - těsnící vrstva: geomembrána, těsnící folie z HDPE + 2x geotextilie v přechodové oblasti</t>
  </si>
  <si>
    <t>"těsněné hrázky "
 "3*2,1+2,2*2,1=10.92 [A] "
 "přechodové oblasti "
 "1*18,4+3,7*17,3=82.41 [B] "
 "celkem:A+B=93.33 [C] "</t>
  </si>
  <si>
    <t>Položka zahrnuje:
- dodávku předepsané fólie
- úpravu, očištění a ochranu podkladu
- přichycení k podkladu, případně zatížení
- úpravy spojů a zajištění okrajů
- úpravy pro odvodnění
- nutné přesahy
- mimostaveništní a vnitrostaveništní dopravu</t>
  </si>
  <si>
    <t>451311</t>
  </si>
  <si>
    <t>PODKL A VÝPLŇ VRSTVY Z PROST BET DO C8/10</t>
  </si>
  <si>
    <t>zlepšení základové spáry hutněnou vrstvou hubeného betonu C8/10 X0 - S3, tl. 500 mm
dle výkresu D.6.8 Výkopy</t>
  </si>
  <si>
    <t>"147,9*0,5=73.95 [A] "</t>
  </si>
  <si>
    <t>Svislé konstrukce</t>
  </si>
  <si>
    <t>31717</t>
  </si>
  <si>
    <t>KOVOVÉ KONSTRUKCE PRO KOTVENÍ ŘÍMSY</t>
  </si>
  <si>
    <t>KG</t>
  </si>
  <si>
    <t>kotvy říms s povrchovou ochrannou dle TZ, TKP 19A, vč. vlepení kotvy a vyvrtání otvoru
dle výkresu D.6.11 Tvar říms</t>
  </si>
  <si>
    <t>"12 ks   42,2=42.20 [A] "</t>
  </si>
  <si>
    <t>Položka zahrnuje dodávku (výrobu) kotevního prvku předepsaného tvaru a jeho osazení do předepsané polohy včetně nezbytných prací (vrty, zálivky apod.)</t>
  </si>
  <si>
    <t>317325</t>
  </si>
  <si>
    <t>ŘÍMSY ZE ŽELEZOBETONU DO C30/37</t>
  </si>
  <si>
    <t>beton C30/37-XF4,XD3,XC4 vč. lešení a bednění, úpravy a výplně pracovních, dilatačních a smršťovacích spár a úpravy povrchu
dle výkresu D.6.11 Tvar říms</t>
  </si>
  <si>
    <t>"levá římsa:                      1,8=1.80 [A] "
 "pravá římsa:                   1,8=1.80 [B] "
 "římsa na levém křídle:   1,1=1.10 [C] "
 "římsa na pravém křídle: 0,9=0.90 [D] "
 "celkem: A+B+C+D=5.60 [E] "</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</si>
  <si>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</si>
  <si>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</si>
  <si>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 B500B</t>
  </si>
  <si>
    <t>dle výkresu D.6.12 Výztuž říms</t>
  </si>
  <si>
    <t>"1,05=1.05 [A] "</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</si>
  <si>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</si>
  <si>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327325</t>
  </si>
  <si>
    <t>ZDI OPĚRNÉ, ZÁRUBNÍ, NÁBŘEŽNÍ ZE ŽELEZOVÉHO BETONU DO C30/37</t>
  </si>
  <si>
    <t>beton C30/37 XC4,XD3,XF3
2x nová opěrná zeď
dle výkresu D.6.13 Tvar doplňkových zdí</t>
  </si>
  <si>
    <t>"zeď 1:    2,9=2.90 [A] "
 "zeď 2:    2,4=2.40 [B] "
 "celkem:A+B=5.30 [C] "</t>
  </si>
  <si>
    <t>327365</t>
  </si>
  <si>
    <t>VÝZTUŽ ZDÍ OPĚRNÝCH, ZÁRUBNÍCH, NÁBŘEŽNÍCH Z OCELI 10505, B500B</t>
  </si>
  <si>
    <t>dle výkresů D.6.14.1 a D.6.14.2</t>
  </si>
  <si>
    <t>"zeď 1: 0,25=0.25 [A] "
 "zeď 2: 0,24=0.24 [B] "
 "celkem:A+B=0.49 [C] "</t>
  </si>
  <si>
    <t>333325</t>
  </si>
  <si>
    <t>MOSTNÍ OPĚRY A KŘÍDLA ZE ŽELEZOVÉHO BETONU DO C30/37</t>
  </si>
  <si>
    <t>beton C30/37 XC4,XD1,XF2, vč. lešení a bednění, úpravy, výplně a těsnění pracovních a smršťovacích spár, vyznačení letopočtu, průchodu drenáže, vč. nátěrů zasypaných ploch proti zemní vlhkosti
dle výkresu D.6.9 Tvar rámu</t>
  </si>
  <si>
    <t>"stěny rámu:    5,4+9,8=15.20 [A] "
 "křídla:            3,9+3,0=6.90 [B] "
 "celkem:A+B=22.10 [C] "</t>
  </si>
  <si>
    <t>333365</t>
  </si>
  <si>
    <t>VÝZTUŽ MOSTNÍCH OPĚR A KŘÍDEL Z OCELI 10505, B500B</t>
  </si>
  <si>
    <t>množství výztuže opěr odvozeno z výkresu výztuže: 220 kg/m3
dle výkresů D.6.10.2 a D.6.10.3</t>
  </si>
  <si>
    <t>"levé + pravé křídlo:       0,336+0,236=0.57 [A] "
 "opěry dle pol. 333325:   0,22*15,2=3.34 [B] "
 "celkem:A+B=3.91 [C] "</t>
  </si>
  <si>
    <t>389325</t>
  </si>
  <si>
    <t>MOSTNÍ RÁMOVÉ KONSTRUKCE ZE ŽELEZOBETONU C30/37</t>
  </si>
  <si>
    <t>C30/37 XC4,XD1,XF2, vč. skruže a bednění, vč. nátěru zasypaných ploch proti zemní vlhkosti, výplně a těsnění pracovních a dilatačních spar
dle výkresu D.6.9 Tvar rámu</t>
  </si>
  <si>
    <t>"horní deska rámu  19,4=19.40 [A] "</t>
  </si>
  <si>
    <t>389365</t>
  </si>
  <si>
    <t>VÝZTUŽ MOSTNÍ RÁMOVÉ KONSTRUKCE Z OCELI 10505, B500B</t>
  </si>
  <si>
    <t>množství výztuže horní desky rámu odvozeno z výkresu výztuže 244 kg/m3
dle výkresu D.6.10.2</t>
  </si>
  <si>
    <t>"dle pol. 389325: "
 "0,244*19,4=4.73 [A] "</t>
  </si>
  <si>
    <t>434125</t>
  </si>
  <si>
    <t>SCHODIŠŤOVÉ STUPNĚ, Z DÍLCŮ ŽELEZOBETON DO C30/37</t>
  </si>
  <si>
    <t>beton C30/37-XF4, rozměry: 180x600x750 mm, 11 ks
dle výkresu D.6.15 Terénní úpravy</t>
  </si>
  <si>
    <t>"11*0,18*0,6*0,75=0.89 [A] "</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</si>
  <si>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</si>
  <si>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C8/10-X0
dle výkresů D.6.4 a D.6.6</t>
  </si>
  <si>
    <t>"výplňový beton pod odlážděním koryta, A=1,17 m2: "
 "1,17*18,749=21.94 [A] "
 "podkladní beton pod drenážní trubkou na rubu opěr: "
 "0,3*(14+27)=12.30 [B] "
 "celkem:A+B=34.24 [C] "</t>
  </si>
  <si>
    <t>45131A</t>
  </si>
  <si>
    <t>PODKLADNÍ A VÝPLŇOVÉ VRSTVY Z PROSTÉHO BETONU C20/25</t>
  </si>
  <si>
    <t>beton C20/25n XF3
dle výkresu D.6.15 Terénní úpravy</t>
  </si>
  <si>
    <t>"pod schodištěm tl. 100 mm                             1,2*0,75=0.90 [A] "
 "tl. 0,2 m pod dlažbami, dle pol. 465512.01:     0,2*(18,540/0,3)=12.36 [B] "
 "pod dlažbami s malým sklonem v dosahu CHRL, tl. 0,1 m, + pod žlabovkami skluzů "
 "dle pol. 465512:                                              0,1*(4,042/0,2)=2.02 [C] "
 "dle pol. 935212:                                             (0,1*0,8+0,2*0,3)*4=0.56 [D] "
 "dle pol. 935212.01:                                        (0,1*0,8+0,2*0,3)*3,2=0.45 [E] "
 "celkem:A+B+C+D+E=16.29 [F] "</t>
  </si>
  <si>
    <t>451322</t>
  </si>
  <si>
    <t>PODKL A VÝPLŇ VRSTVY ZE ŽELEZOBET DO C12/15</t>
  </si>
  <si>
    <t>podkladní beton C12/15 XA1 tl. 200 mm vyztužen dvěma kari sítěmi
dle výkresu D.6.8 Výkopy</t>
  </si>
  <si>
    <t>"19,8=19.80 [A] "</t>
  </si>
  <si>
    <t>461314</t>
  </si>
  <si>
    <t>PATKY Z PROSTÉHO BETONU C25/30</t>
  </si>
  <si>
    <t>"0,5*1*2,3+0,5*1*2,05=2.18 [A] "</t>
  </si>
  <si>
    <t>položka zahrnuje:
- nutné zemní práce (hloubení rýh a pod.)
- dodání  čerstvého  betonu  (betonové  směsi)  požadované  kvality,  jeho  uložení  do požadovaného tvaru při jakékoliv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pro osazení doplňkových konstrukcí a vybavení,
- úpravy povrchu pro položení požadované izolace, povlaků a nátěrů, případně vyspravení,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t>
  </si>
  <si>
    <t>46251</t>
  </si>
  <si>
    <t>ZÁHOZ Z LOMOVÉHO KAMENE</t>
  </si>
  <si>
    <t>těžký kamenný zásyp z lomového kamene min. hmotnosti 70 kg s urovnaným lícem a proštěrkováním (VL4 206.25)</t>
  </si>
  <si>
    <t>"1*0,5*2,3+1*0,5*2=2.15 [A] "</t>
  </si>
  <si>
    <t>položka zahrnuje:
- dodávku a zához lomového kamene předepsané frakce včetně mimostaveništní a vnitrostaveništní dopravy
není-li v zadávací dokumentaci uvedeno jinak, jedná se o nakupovaný materiál</t>
  </si>
  <si>
    <t>odláždění koryta vodoteče, lom. kámen tl. 300 mm do bet. lože C16/20-nXF1, včetně spárování cementovou maltou MC 25 XF4, dlažba dle ČSN 72 1860, třída jakosti II; technické specifikace viz TZ
dle výkresu D.6.15 Terénní úpravy</t>
  </si>
  <si>
    <t>"0,3*61,8=18.54 [A] "</t>
  </si>
  <si>
    <t>odláždění svahů a ploch kolem mostu z lom. kamene tl. do 200 mm do bet. lože C20/25-nXF3, včetně spárování cementovou maltou MC 25 XF4, dlažba dle ČSN 72 1860, třída jakosti I; technické specifikace viz TZ
dle výkresu D.6.15 Terénní úpravy</t>
  </si>
  <si>
    <t>"7,68*0,2+(9+3,03+0,5)*0,2=4.04 [A] "</t>
  </si>
  <si>
    <t>- obnova stávající komunikace III/4583</t>
  </si>
  <si>
    <t>"(49,5*6,0)+(49,0*6,0*2)=885.00 [A] "</t>
  </si>
  <si>
    <t>572214</t>
  </si>
  <si>
    <t>SPOJOVACÍ POSTŘIK Z MODIFIK EMULZE DO 0,5KG/M2</t>
  </si>
  <si>
    <t>PS-PMB 0,35 kg/m2 po vyštěpení</t>
  </si>
  <si>
    <t>"4,3*8,3+4,3*(16,4-8,3)*0,5=53.11 [A] "</t>
  </si>
  <si>
    <t>ACO 11 tl. 40 mm, obrusná vrstva</t>
  </si>
  <si>
    <t>"celk. plocha dle pol. 572214: 53,105=53.11 [A] "
 "odečte se plocha odvodňovacího proužku - dle pol. 575A03: 0,5*(5,7+1,3)+0,5*6,7=6.85 [B] "
 "celkem:A-B=46.26 [C] "</t>
  </si>
  <si>
    <t>"49,5*6,0=297.00 [A] "</t>
  </si>
  <si>
    <t>"49,0*6,0=294.00 [A] "</t>
  </si>
  <si>
    <t>575A03</t>
  </si>
  <si>
    <t>LITÝ ASFALT MA I (SILNICE, DÁLNICE) 11</t>
  </si>
  <si>
    <t>odvodňovací proužek z litého asfaltu MA 11 I - ložná vrstva</t>
  </si>
  <si>
    <t>"(0,5*(5,7+1,3)+0,5*6,7)*0,04=0.27 [A] "</t>
  </si>
  <si>
    <t>575C53</t>
  </si>
  <si>
    <t>LITÝ ASFALT MA IV (OCHRANA MOSTNÍ IZOLACE) 11 TL. 40MM</t>
  </si>
  <si>
    <t>ochrana izolace, MA 11 IV tl. 40 mm, vč. spojovacího postřiku a posypu</t>
  </si>
  <si>
    <t>711442</t>
  </si>
  <si>
    <t>IZOLACE MOSTOVEK CELOPLOŠNÁ ASFALTOVÝMI PÁSY S PEČETÍCÍ VRSTVOU</t>
  </si>
  <si>
    <t>izolace NAIP tl. 5 mm, včetně pečetící vrstvy</t>
  </si>
  <si>
    <t>"52,4=52.40 [A] "</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</si>
  <si>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</si>
  <si>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711502</t>
  </si>
  <si>
    <t>OCHRANA IZOLACE NA POVRCHU ASFALTOVÝMI PÁSY</t>
  </si>
  <si>
    <t>ochrana izolace asf. pásem s hliníkovou vložkou + přesah 150 mm (izolace pod římsami)</t>
  </si>
  <si>
    <t>"(0,5+0,15)*(5,7+1,3)+(0,5*0,15)*6,7=5.05 [A] "</t>
  </si>
  <si>
    <t>těsnění dilatační spáry - ochranný asfaltový izolační pás šířky 500 mm s průtažností min. 30% (dle VL4 208.01)
dle výkresu D.6.9 Tvar rámu</t>
  </si>
  <si>
    <t>"0,5*(2,5+2,3)=2.40 [A] "</t>
  </si>
  <si>
    <t>těsnění dilatační spáry - izolační asfaltový modifikovaný pás šířky 330 mm s průtažností min. 30% na okrajích přitaven (dle VL4 208.01)
dle výkresu D.6.9 Tvar rámu</t>
  </si>
  <si>
    <t>"0,33*(2,5+2,3)=1.58 [A] "</t>
  </si>
  <si>
    <t>geotextilie s ochrannou a drenážní funkcí 300g/m2, min. tl. 3 mm, tažnost 70%
těsnění pracovních spar mezi základem a dříkem
dle výkresů D.6.9 a D.6.13</t>
  </si>
  <si>
    <t>"O1 + O2:   2*0,8*9,3+2*0,8*16,4=41.12 [A] "
 "zídky:       2*0,8*(1+1)+0,8*(3,1+2,75)=7.88 [B] "
 "křídla:      2*0,8*3,6+2*0,8*4,4=12.80 [C] "
 "celkem:A+B+C=61.80 [D] "</t>
  </si>
  <si>
    <t>geotextilie s ochrannou a drenážní funkcí 600g/m2, min. tl. 6 mm, tažnost 70%
ochrana izolace na rubu opěr a křídel
dle výkresů D.6.9 a D.6.13</t>
  </si>
  <si>
    <t>"O1 + O2:    10+21=31.00 [A] "
 "křídla:         7,4+9,8=17.20 [B] "
 "Zídky:         2,6+2,1=4.70 [C] "
 "celkem:A+B+C=52.90 [D] "</t>
  </si>
  <si>
    <t>78381</t>
  </si>
  <si>
    <t>NÁTĚRY BETON KONSTR TYP S1 (OS-A)</t>
  </si>
  <si>
    <t>impregnační nátěr říms - horní povrch
dle výkresu D.6.11 Tvar říms</t>
  </si>
  <si>
    <t>"0,8*7,3+0,8*7,4+0,7*(4,4+3,6)=17.36 [A] "</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</si>
  <si>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</si>
  <si>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78382</t>
  </si>
  <si>
    <t>NÁTĚRY BETON KONSTR TYP S2 (OS-B)</t>
  </si>
  <si>
    <t>ochranný nátěr typ S2 (dle TKP, kap. 31), svislé plochy konců konzol a jejich podhledu (až k okapničce)</t>
  </si>
  <si>
    <t>"(0,3+0,35)*5+(0,3+0,4)*5=6.75 [A] "</t>
  </si>
  <si>
    <t>78383</t>
  </si>
  <si>
    <t>NÁTĚRY BETON KONSTR TYP S4 (OS-C)</t>
  </si>
  <si>
    <t>nátěr obruby říms (S4, dle TKP, kap. 31)
dle výkresu D.6.11 Tvar říms</t>
  </si>
  <si>
    <t>"0,3*(7,3+7,4)=4.41 [A] "</t>
  </si>
  <si>
    <t>81446</t>
  </si>
  <si>
    <t>POTRUBÍ Z TRUB BETONOVÝCH DN DO 400MM</t>
  </si>
  <si>
    <t>nastavení stávající betonové trouby DN 400 mm</t>
  </si>
  <si>
    <t>"3=3.00 [A] "</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</si>
  <si>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</si>
  <si>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tr. HDPE DN 200 s přírubou 250x250 mm
dle výkredu D.6.9 Tvar rámu</t>
  </si>
  <si>
    <t>"prostupy skrz stěny rámu (drenáž za opěrou):  "
 "3*0,3=0.90 [A] "
 "prostup pro výtok z odvodňovače: "
 "1=1.00 [B] "
 "celkem:A+B=1.90 [C] "</t>
  </si>
  <si>
    <t>87657</t>
  </si>
  <si>
    <t>CHRÁNIČKY Z TRUB PLASTOVÝCH DN DO 500MM</t>
  </si>
  <si>
    <t>pro výtok z horské vpusti a zatrubněný odtok z příkopu III/4583, DN 500</t>
  </si>
  <si>
    <t>"0,43+0,33=0.76 [A] "</t>
  </si>
  <si>
    <t>uliční vpusť
dle výkresu D.6.3 Půdorys</t>
  </si>
  <si>
    <t>"1=1.00 [A] "</t>
  </si>
  <si>
    <t>kompozitové silniční zábradlí
dle výkresu č. D.6.16 Zábradlí</t>
  </si>
  <si>
    <t>"6,8=6.80 [A] "</t>
  </si>
  <si>
    <t>9112B1</t>
  </si>
  <si>
    <t>ZÁBRADLÍ MOSTNÍ SE SVISLOU VÝPLNÍ - DODÁVKA A MONTÁŽ</t>
  </si>
  <si>
    <t>mostní zábradlí se svislou výplní, vč. kotvení
dle výkresu č. D.6.16 Zábradlí</t>
  </si>
  <si>
    <t>"18,8=18.80 [A] "</t>
  </si>
  <si>
    <t>položka zahrnuje:
dodání zábradlí včetně předepsané povrchové úpravy
kotvení sloupků, t.j. kotevní desky, šrouby z nerez oceli, vrty a zálivku, pokud zadávací dokumentace nestanoví jinak
případné nivelační hmoty pod kotevní desky</t>
  </si>
  <si>
    <t>91345</t>
  </si>
  <si>
    <t>NIVELAČNÍ ZNAČKY KOVOVÉ</t>
  </si>
  <si>
    <t>2+2 ks na opěrách, 3+3+2+2 ks na římse</t>
  </si>
  <si>
    <t>"2+2+3+3+2+2=14.00 [A] "</t>
  </si>
  <si>
    <t>položka zahrnuje:
- dodání a osazení nivelační značky včetně nutných zemních prací
- vnitrostaveništní a mimostaveništní dopravu</t>
  </si>
  <si>
    <t>91355</t>
  </si>
  <si>
    <t>EVIDENČNÍ ČÍSLO MOSTU</t>
  </si>
  <si>
    <t>"2=2.00 [A] "</t>
  </si>
  <si>
    <t>položka zahrnuje štítek s evidenčním číslem mostu, sloupek dopravní značky včetně osazení a nutných zemních prací a zabetonování</t>
  </si>
  <si>
    <t>914111</t>
  </si>
  <si>
    <t>DOPRAVNÍ ZNAČKY ZÁKLADNÍ VELIKOSTI OCELOVÉ NEREFLEXNÍ - DOD A MONTÁŽ</t>
  </si>
  <si>
    <t>označení vodního toku</t>
  </si>
  <si>
    <t>917223</t>
  </si>
  <si>
    <t>SILNIČNÍ A CHODNÍKOVÉ OBRUBY Z BETONOVÝCH OBRUBNÍKŮ ŠÍŘ 100MM</t>
  </si>
  <si>
    <t>záhonový obrubník 100/250 do prostředí XF4 vč. spárování cem. maltou MC 25 XF4
dle výkresu D.6.15 Terénní úpravy</t>
  </si>
  <si>
    <t>"levá strana: "
 "0,8+2,6+1,6+4,6+1,4+0,7+1,9=13.60 [A] "
 "pravá strana: "
 "0,9+0,8+0,7=2.40 [B] "
 "celkem:A+B=16.00 [C] "</t>
  </si>
  <si>
    <t>silniční obrubník 150/250 do prostředí XF4 vč. spárování cem. maltou MC 25 XF4.
Položka obruby zahrnuje i betonové lože i boční betonovou opěrku
dle výkresu D.6.15 Terénní úpravy</t>
  </si>
  <si>
    <t>"levá strana: "
 "1,1+2=3.10 [A] "
 "pravá strana: "
 "1,2+2=3.20 [B] "
 "celkem:A+B=6.30 [C] "</t>
  </si>
  <si>
    <t>919111</t>
  </si>
  <si>
    <t>ŘEZÁNÍ ASFALTOVÉHO KRYTU VOZOVEK TL DO 50MM</t>
  </si>
  <si>
    <t>93132</t>
  </si>
  <si>
    <t>TĚSNĚNÍ DILATAČ SPAR ASF ZÁLIVKOU MODIFIK</t>
  </si>
  <si>
    <t>vč. řezání a úpravy spár, přípravy povrchu</t>
  </si>
  <si>
    <t>"podél obrubníků: "
 "0,02*0,08*(1,1+1,3+5,7+2)=0.02 [A] "
 "0,02*0,08*(1,2+6,7+2)=0.02 [B] "
 "A+B=0.04 [C] "
 "podél odvod. proužku: "
 "0,01*0,03*(12+12)=0.01 [D] "
 "celkem:C+D=0.05 [E] "</t>
  </si>
  <si>
    <t>položka zahrnuje dodávku a osazení předepsaného materiálu, očištění ploch spáry před úpravou, očištění okolí spáry po úpravě
nezahrnuje těsnící profil</t>
  </si>
  <si>
    <t>931326</t>
  </si>
  <si>
    <t>TĚSNĚNÍ DILATAČ SPAR ASF ZÁLIVKOU MODIFIK PRŮŘ DO 800MM2</t>
  </si>
  <si>
    <t>řezaná spára 20x40 mm vyplněná asf. mod. zálivkou, vč. řezání a přípravy povrchu.
ve vozovce, nad ruby rámu</t>
  </si>
  <si>
    <t>"ve vozovce nad ruby rámu "
 "8,2+15,4=23.60 [A] "</t>
  </si>
  <si>
    <t>93135</t>
  </si>
  <si>
    <t>TĚSNĚNÍ DILATAČ SPAR PRYŽ PÁSKOU NEBO KRUH PROFILEM</t>
  </si>
  <si>
    <t>předtěsnění zálivek v krytu vozovky podél říms</t>
  </si>
  <si>
    <t>"1,4+5,7+6,7=13.80 [A] "</t>
  </si>
  <si>
    <t>položka zahrnuje dodávku a osazení předepsaného materiálu, očištění ploch spáry před úpravou, očištění okolí spáry po úpravě</t>
  </si>
  <si>
    <t>odvodňovací žlab ze svahových betonových žlabovek pro prostředi XF4
dle výkresu D.6.15 Terénní úpravy</t>
  </si>
  <si>
    <t>"4=4.00 [A] "</t>
  </si>
  <si>
    <t>kaskádový odvodňovací žlab z betonových žlabovek
dle výkresu D.6.15 Terénní úpravy</t>
  </si>
  <si>
    <t>"3,2=3.20 [A] "</t>
  </si>
  <si>
    <t>93639</t>
  </si>
  <si>
    <t>ZAÚSTĚNÍ SKLUZŮ (VČET DLAŽBY Z LOM KAMENE)</t>
  </si>
  <si>
    <t>vývařiště
dle výkresu D.6.15 Terénní úpravy</t>
  </si>
  <si>
    <t>Položka zahrnuje veškerý materiál, výrobky a polotovary, včetně mimostaveništní a vnitrostaveništní dopravy (rovněž přesuny), včetně naložení a složení,případně s uložením.</t>
  </si>
  <si>
    <t>93651</t>
  </si>
  <si>
    <t>LIMNIGRAFICKÁ LAŤ KOVOVÁ</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</si>
  <si>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</si>
  <si>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936541</t>
  </si>
  <si>
    <t>MOSTNÍ ODVODŇOVACÍ TRUBKA (POVRCHŮ IZOLACE) Z NEREZ OCELI</t>
  </si>
  <si>
    <t>položka zahrnuje:
- výrobní dokumentaci (včetně technologického předpisu)
- dodání kompletní odvodňovací soupravy z předepsaného materiálu,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</si>
  <si>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966138</t>
  </si>
  <si>
    <t>BOURÁNÍ KONSTRUKCÍ Z KAMENE NA MC S ODVOZEM DO 20KM</t>
  </si>
  <si>
    <t>bourání stávající opěrné zdi vč. odvozu na skládku</t>
  </si>
  <si>
    <t>"0,5*18,4*3,5=32.20 [A] "</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</si>
  <si>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</si>
  <si>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11201</t>
  </si>
  <si>
    <t>KÁCENÍ STROMŮ D KMENE DO 0,5M S ODSTRANĚNÍM PAŘEZŮ</t>
  </si>
  <si>
    <t>- č.stromu: 936,937,938,939,940,941,942,943,944×3</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</si>
  <si>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</si>
  <si>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11202</t>
  </si>
  <si>
    <t>KÁCENÍ STROMŮ D KMENE DO 0,9M S ODSTRANĚNÍM PAŘEZŮ</t>
  </si>
  <si>
    <t>-č.stromu :935</t>
  </si>
  <si>
    <t>184A1</t>
  </si>
  <si>
    <t>VYSAZOVÁNÍ KEŘŮ LISTNATÝCH S BALEM VČETNĚ VÝKOPU JAMKY</t>
  </si>
  <si>
    <t>KN LOUČKA U ZÁTORU:16 = 16,000 [A]
 KN ČÁKOVÁ: 12 = 12,000 [B]
 Celkem: A+B = 28,000 [C]</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</si>
  <si>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</si>
  <si>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184B12</t>
  </si>
  <si>
    <t>VYSAZOVÁNÍ STROMŮ LISTNATÝCH S BALEM OBVOD KMENE DO 10CM, VÝŠ DO 1,7M</t>
  </si>
  <si>
    <t>KN LOUČKA U ZÁTORU:5 = 5,000 [A]
 KN ČÁKOVÁ:10 = 10,000 [B]
 Celkem: A+B = 15,000 [C]</t>
  </si>
  <si>
    <t>Položka vysazování stromů zahrnuje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Obvod kmene se měří ve výšce 1,00m nad zemí.
položka zahrnuje veškerý materiál, výrobky a polotovary, včetně mimostaveništní a vnitrostaveništní dopravy (rovněž přesuny), včetně naložení a složení, případně s uložením</t>
  </si>
  <si>
    <t>184D15</t>
  </si>
  <si>
    <t>VYSAZOVÁNÍ STROMŮ JEHLIČNATÝCH S BALEM VÝŠKY KMENE DO 1,75M</t>
  </si>
  <si>
    <t>KN ČÁKOVÁ:60 = 60,000 [A]</t>
  </si>
  <si>
    <t>Položka vysazování stromů dodávku projektem předepsaných  stromů, hloubení jamek (min. rozměry pro stromy min. 1,5 násobek balu výpěstku) s event. výměnou půdy, s hnojením anorganickým hnojivem a přídavkem organického hnojiva min. 5kg pro stromy, zálivku, kůly, chráničky ke stromům nebo ochrana stromů nátěrem a pod.
položka zahrnuje veškerý materiál, výrobky a polotovary, včetně mimostaveništní a vnitrostaveništní dopravy (rovněž přesuny), včetně naložení a složení, případně s uložením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</si>
</sst>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 ##0.00"/>
    <numFmt numFmtId="165" formatCode="#\ ###\ ###\ ###\ ##0.000"/>
  </numFmts>
  <fonts count="10">
    <font>
      <sz val="11"/>
      <name val="Calibri"/>
      <family val="2"/>
      <scheme val="minor"/>
    </font>
    <font>
      <sz val="10"/>
      <name val="Arial"/>
      <family val="2"/>
    </font>
    <font>
      <sz val="11"/>
      <color rgb="FFD9D9D9"/>
      <name val="Calibri"/>
      <family val="2"/>
      <scheme val="minor"/>
    </font>
    <font>
      <b/>
      <sz val="10"/>
      <color rgb="FF000000"/>
      <name val="Arial"/>
      <family val="2"/>
    </font>
    <font>
      <b/>
      <sz val="16"/>
      <color rgb="FF000000"/>
      <name val="Arial"/>
      <family val="2"/>
    </font>
    <font>
      <sz val="10"/>
      <color rgb="FFFFFFFF"/>
      <name val="Arial"/>
      <family val="2"/>
    </font>
    <font>
      <b/>
      <sz val="11"/>
      <color rgb="FF000000"/>
      <name val="Arial"/>
      <family val="2"/>
    </font>
    <font>
      <b/>
      <sz val="11"/>
      <name val="Calibri"/>
      <family val="2"/>
      <scheme val="minor"/>
    </font>
    <font>
      <i/>
      <sz val="11"/>
      <name val="Calibri"/>
      <family val="2"/>
      <scheme val="minor"/>
    </font>
    <font>
      <i/>
      <sz val="10"/>
      <color rgb="FF000000"/>
      <name val="Arial"/>
      <family val="2"/>
    </font>
  </fonts>
  <fills count="5">
    <fill>
      <patternFill/>
    </fill>
    <fill>
      <patternFill patternType="gray125"/>
    </fill>
    <fill>
      <patternFill patternType="solid">
        <fgColor rgb="FFD9D9D9"/>
        <bgColor indexed="64"/>
      </patternFill>
    </fill>
    <fill>
      <patternFill patternType="solid">
        <fgColor rgb="FF41A5BD"/>
        <bgColor indexed="64"/>
      </patternFill>
    </fill>
    <fill>
      <patternFill patternType="solid">
        <fgColor rgb="FFADD8E6"/>
        <bgColor indexed="64"/>
      </patternFill>
    </fill>
  </fills>
  <borders count="19">
    <border>
      <left/>
      <right/>
      <top/>
      <bottom/>
      <diagonal/>
    </border>
    <border>
      <left style="thin"/>
      <right style="thin"/>
      <top style="thin"/>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thin"/>
      <top style="thin"/>
      <bottom style="thin"/>
    </border>
    <border>
      <left style="thin"/>
      <right style="thin">
        <color rgb="FF000000"/>
      </right>
      <top style="thin"/>
      <bottom style="thin"/>
    </border>
    <border>
      <left style="thin"/>
      <right/>
      <top style="thin"/>
      <bottom/>
    </border>
    <border>
      <left style="thin"/>
      <right style="thin"/>
      <top style="thin"/>
      <bottom/>
    </border>
    <border>
      <left style="thin">
        <color rgb="FF000000"/>
      </left>
      <right/>
      <top style="thin"/>
      <bottom/>
    </border>
    <border>
      <left/>
      <right/>
      <top style="thin"/>
      <bottom/>
    </border>
    <border>
      <left/>
      <right style="thin">
        <color rgb="FF000000"/>
      </right>
      <top style="thin"/>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horizontal="right" vertical="center" wrapText="1"/>
      <protection/>
    </xf>
    <xf numFmtId="0" fontId="4" fillId="0" borderId="0">
      <alignment horizontal="left" vertical="center" wrapText="1"/>
      <protection/>
    </xf>
    <xf numFmtId="0" fontId="3" fillId="0" borderId="0">
      <alignment horizontal="right" vertical="center" wrapText="1"/>
      <protection/>
    </xf>
    <xf numFmtId="0" fontId="5"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3" fillId="0" borderId="0">
      <alignment horizontal="left" vertical="center" wrapText="1"/>
      <protection/>
    </xf>
    <xf numFmtId="0" fontId="9" fillId="0" borderId="0">
      <alignment horizontal="left" vertical="center" wrapText="1"/>
      <protection/>
    </xf>
  </cellStyleXfs>
  <cellXfs count="53">
    <xf numFmtId="0" fontId="0" fillId="0" borderId="0" xfId="0"/>
    <xf numFmtId="0" fontId="2" fillId="2" borderId="0" xfId="0" applyFont="1" applyFill="1"/>
    <xf numFmtId="0" fontId="3" fillId="2" borderId="0" xfId="20" applyFill="1" applyAlignment="1">
      <alignment horizontal="right" vertical="center" wrapText="1"/>
      <protection/>
    </xf>
    <xf numFmtId="0" fontId="0" fillId="2" borderId="0" xfId="0" applyFill="1"/>
    <xf numFmtId="0" fontId="4" fillId="2" borderId="0" xfId="21" applyFill="1" applyAlignment="1">
      <alignment horizontal="left" vertical="center" wrapText="1"/>
      <protection/>
    </xf>
    <xf numFmtId="0" fontId="3" fillId="2" borderId="0" xfId="22" applyFill="1" applyAlignment="1">
      <alignment horizontal="right" vertical="center" wrapText="1"/>
      <protection/>
    </xf>
    <xf numFmtId="164" fontId="3" fillId="2" borderId="0" xfId="22" applyNumberFormat="1" applyFill="1" applyAlignment="1">
      <alignment horizontal="right" vertical="center" wrapText="1"/>
      <protection/>
    </xf>
    <xf numFmtId="0" fontId="5" fillId="3" borderId="1" xfId="23" applyFill="1" applyBorder="1" applyAlignment="1">
      <alignment horizontal="center" vertical="center" wrapText="1"/>
      <protection/>
    </xf>
    <xf numFmtId="0" fontId="3" fillId="0" borderId="1" xfId="20" applyBorder="1" applyAlignment="1">
      <alignment horizontal="right" vertical="center" wrapText="1"/>
      <protection/>
    </xf>
    <xf numFmtId="164" fontId="3" fillId="0" borderId="1" xfId="20" applyNumberFormat="1" applyBorder="1" applyAlignment="1">
      <alignment horizontal="right" vertical="center" wrapText="1"/>
      <protection/>
    </xf>
    <xf numFmtId="0" fontId="0" fillId="2" borderId="2" xfId="0" applyFill="1" applyBorder="1"/>
    <xf numFmtId="0" fontId="0" fillId="2" borderId="3" xfId="0" applyFill="1" applyBorder="1"/>
    <xf numFmtId="0" fontId="3" fillId="2" borderId="3" xfId="20" applyFill="1" applyBorder="1" applyAlignment="1">
      <alignment horizontal="right" vertical="center" wrapText="1"/>
      <protection/>
    </xf>
    <xf numFmtId="0" fontId="0" fillId="2" borderId="4" xfId="0" applyFill="1" applyBorder="1"/>
    <xf numFmtId="0" fontId="0" fillId="2" borderId="5" xfId="0" applyFill="1" applyBorder="1"/>
    <xf numFmtId="0" fontId="0" fillId="2" borderId="6" xfId="0" applyFill="1" applyBorder="1"/>
    <xf numFmtId="0" fontId="6" fillId="2" borderId="5" xfId="24" applyFill="1" applyBorder="1" applyAlignment="1">
      <alignment horizontal="left" vertical="center" wrapText="1"/>
      <protection/>
    </xf>
    <xf numFmtId="0" fontId="6" fillId="2" borderId="0" xfId="24" applyFill="1" applyAlignment="1">
      <alignment horizontal="left" vertical="center" wrapText="1"/>
      <protection/>
    </xf>
    <xf numFmtId="0" fontId="0" fillId="2" borderId="7" xfId="0" applyFill="1" applyBorder="1" applyAlignment="1">
      <alignment horizontal="center"/>
    </xf>
    <xf numFmtId="164" fontId="0" fillId="2" borderId="7" xfId="0" applyNumberFormat="1" applyFill="1" applyBorder="1" applyAlignment="1">
      <alignment horizontal="center"/>
    </xf>
    <xf numFmtId="0" fontId="5" fillId="3" borderId="8" xfId="23" applyFill="1" applyBorder="1" applyAlignment="1">
      <alignment horizontal="center" vertical="center" wrapText="1"/>
      <protection/>
    </xf>
    <xf numFmtId="0" fontId="5" fillId="3" borderId="9" xfId="23" applyFill="1" applyBorder="1" applyAlignment="1">
      <alignment horizontal="center" vertical="center" wrapText="1"/>
      <protection/>
    </xf>
    <xf numFmtId="0" fontId="5" fillId="3" borderId="10" xfId="23" applyFill="1" applyBorder="1" applyAlignment="1">
      <alignment horizontal="center" vertical="center" wrapText="1"/>
      <protection/>
    </xf>
    <xf numFmtId="0" fontId="5" fillId="3" borderId="11" xfId="23" applyFill="1" applyBorder="1" applyAlignment="1">
      <alignment horizontal="center" vertical="center" wrapText="1"/>
      <protection/>
    </xf>
    <xf numFmtId="0" fontId="7" fillId="2" borderId="7" xfId="0" applyFont="1" applyFill="1" applyBorder="1"/>
    <xf numFmtId="0" fontId="7" fillId="2" borderId="12" xfId="0" applyFont="1" applyFill="1" applyBorder="1"/>
    <xf numFmtId="0" fontId="7" fillId="2" borderId="7" xfId="0" applyFont="1" applyFill="1" applyBorder="1" applyAlignment="1">
      <alignment horizontal="right"/>
    </xf>
    <xf numFmtId="0" fontId="7" fillId="2" borderId="13" xfId="0" applyFont="1" applyFill="1" applyBorder="1"/>
    <xf numFmtId="164" fontId="7" fillId="2" borderId="7" xfId="0" applyNumberFormat="1" applyFont="1" applyFill="1" applyBorder="1" applyAlignment="1">
      <alignment horizontal="center"/>
    </xf>
    <xf numFmtId="0" fontId="0" fillId="2" borderId="14" xfId="0" applyFill="1" applyBorder="1"/>
    <xf numFmtId="0" fontId="0" fillId="0" borderId="7" xfId="0" applyBorder="1"/>
    <xf numFmtId="0" fontId="0" fillId="0" borderId="7" xfId="0" applyBorder="1" applyAlignment="1">
      <alignment horizontal="right"/>
    </xf>
    <xf numFmtId="0" fontId="0" fillId="0" borderId="7" xfId="0" applyBorder="1" applyAlignment="1">
      <alignment wrapText="1"/>
    </xf>
    <xf numFmtId="0" fontId="0" fillId="0" borderId="7" xfId="0" applyBorder="1" applyAlignment="1">
      <alignment horizontal="center"/>
    </xf>
    <xf numFmtId="165" fontId="0" fillId="0" borderId="7" xfId="0" applyNumberFormat="1" applyBorder="1" applyAlignment="1">
      <alignment horizontal="center"/>
    </xf>
    <xf numFmtId="164" fontId="0" fillId="4" borderId="7" xfId="0" applyNumberFormat="1" applyFill="1" applyBorder="1" applyAlignment="1" applyProtection="1">
      <alignment horizontal="center"/>
      <protection locked="0"/>
    </xf>
    <xf numFmtId="164" fontId="0" fillId="0" borderId="7" xfId="0" applyNumberFormat="1" applyBorder="1" applyAlignment="1">
      <alignment horizontal="center"/>
    </xf>
    <xf numFmtId="164" fontId="0" fillId="0" borderId="0" xfId="0" applyNumberFormat="1"/>
    <xf numFmtId="0" fontId="0" fillId="0" borderId="5" xfId="0" applyBorder="1"/>
    <xf numFmtId="0" fontId="0" fillId="0" borderId="6" xfId="0" applyBorder="1"/>
    <xf numFmtId="0" fontId="0" fillId="0" borderId="0" xfId="0" applyAlignment="1">
      <alignment wrapText="1"/>
    </xf>
    <xf numFmtId="0" fontId="8" fillId="0" borderId="7" xfId="0" applyFont="1" applyBorder="1" applyAlignment="1">
      <alignment wrapText="1"/>
    </xf>
    <xf numFmtId="0" fontId="0" fillId="0" borderId="15" xfId="0" applyBorder="1"/>
    <xf numFmtId="0" fontId="0" fillId="0" borderId="16" xfId="0" applyBorder="1"/>
    <xf numFmtId="0" fontId="0" fillId="0" borderId="17" xfId="0" applyBorder="1"/>
    <xf numFmtId="0" fontId="4" fillId="2" borderId="0" xfId="21" applyFill="1" applyAlignment="1">
      <alignment horizontal="left" vertical="center" wrapText="1"/>
      <protection/>
    </xf>
    <xf numFmtId="0" fontId="0" fillId="2" borderId="0" xfId="0" applyFill="1"/>
    <xf numFmtId="0" fontId="6" fillId="2" borderId="0" xfId="24" applyFill="1" applyAlignment="1">
      <alignment horizontal="right" vertical="center" wrapText="1"/>
      <protection/>
    </xf>
    <xf numFmtId="0" fontId="0" fillId="2" borderId="0" xfId="0" applyFill="1" applyAlignment="1">
      <alignment horizontal="right"/>
    </xf>
    <xf numFmtId="0" fontId="5" fillId="3" borderId="18" xfId="23" applyFill="1" applyBorder="1" applyAlignment="1">
      <alignment horizontal="center" vertical="center" wrapText="1"/>
      <protection/>
    </xf>
    <xf numFmtId="0" fontId="5" fillId="3" borderId="8" xfId="23" applyFill="1" applyBorder="1" applyAlignment="1">
      <alignment horizontal="center" vertical="center" wrapText="1"/>
      <protection/>
    </xf>
    <xf numFmtId="0" fontId="5" fillId="3" borderId="1" xfId="23" applyFill="1" applyBorder="1" applyAlignment="1">
      <alignment horizontal="center" vertical="center" wrapText="1"/>
      <protection/>
    </xf>
    <xf numFmtId="0" fontId="5" fillId="3" borderId="9" xfId="23"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Style" xfId="20"/>
    <cellStyle name="NadpisRekapitulaceSoupisPraciStyle" xfId="21"/>
    <cellStyle name="RekapitulaceCenyStyle" xfId="22"/>
    <cellStyle name="NadpisySloupcuStyle" xfId="23"/>
    <cellStyle name="StavbaRozpocetHeaderStyle" xfId="24"/>
    <cellStyle name="NadpisStrukturyStyle" xfId="25"/>
    <cellStyle name="StavebniDilStyle" xfId="26"/>
    <cellStyle name="PolDoplnInfoStyle"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361950" cy="361950"/>
    <xdr:pic>
      <xdr:nvPicPr>
        <xdr:cNvPr id="2" name="Picture 1"/>
        <xdr:cNvPicPr preferRelativeResize="1">
          <a:picLocks noChangeAspect="1"/>
        </xdr:cNvPicPr>
      </xdr:nvPicPr>
      <xdr:blipFill>
        <a:blip r:embed="rId1"/>
        <a:stretch>
          <a:fillRect/>
        </a:stretch>
      </xdr:blipFill>
      <xdr:spPr>
        <a:xfrm>
          <a:off x="0" y="0"/>
          <a:ext cx="361950" cy="361950"/>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
  <sheetViews>
    <sheetView tabSelected="1" workbookViewId="0" topLeftCell="A1">
      <selection activeCell="B23" sqref="B23"/>
    </sheetView>
  </sheetViews>
  <sheetFormatPr defaultColWidth="9.140625" defaultRowHeight="15"/>
  <cols>
    <col min="1" max="2" width="32.421875" style="0" customWidth="1"/>
    <col min="3" max="5" width="19.421875" style="0" customWidth="1"/>
  </cols>
  <sheetData>
    <row r="1" spans="1:5" ht="15">
      <c r="A1" s="1" t="s">
        <v>0</v>
      </c>
      <c r="B1" s="2" t="s">
        <v>1</v>
      </c>
      <c r="C1" s="3"/>
      <c r="D1" s="3"/>
      <c r="E1" s="3"/>
    </row>
    <row r="2" spans="1:5" ht="15">
      <c r="A2" s="1"/>
      <c r="B2" s="45" t="s">
        <v>2</v>
      </c>
      <c r="C2" s="3"/>
      <c r="D2" s="3"/>
      <c r="E2" s="3"/>
    </row>
    <row r="3" spans="1:5" ht="15">
      <c r="A3" s="3"/>
      <c r="B3" s="46"/>
      <c r="C3" s="3"/>
      <c r="D3" s="3"/>
      <c r="E3" s="3"/>
    </row>
    <row r="4" spans="1:5" ht="15">
      <c r="A4" s="3"/>
      <c r="B4" s="45" t="s">
        <v>3</v>
      </c>
      <c r="C4" s="46"/>
      <c r="D4" s="46"/>
      <c r="E4" s="46"/>
    </row>
    <row r="5" spans="1:5" ht="15">
      <c r="A5" s="3"/>
      <c r="B5" s="3"/>
      <c r="C5" s="3"/>
      <c r="D5" s="3"/>
      <c r="E5" s="3"/>
    </row>
    <row r="6" spans="1:5" ht="15">
      <c r="A6" s="3"/>
      <c r="B6" s="5" t="s">
        <v>4</v>
      </c>
      <c r="C6" s="6">
        <f>SUM(C10:C17)</f>
        <v>0</v>
      </c>
      <c r="D6" s="3"/>
      <c r="E6" s="3"/>
    </row>
    <row r="7" spans="1:5" ht="15">
      <c r="A7" s="3"/>
      <c r="B7" s="5" t="s">
        <v>5</v>
      </c>
      <c r="C7" s="6">
        <f>SUM(E10:E17)</f>
        <v>0</v>
      </c>
      <c r="D7" s="3"/>
      <c r="E7" s="3"/>
    </row>
    <row r="8" spans="1:5" ht="15">
      <c r="A8" s="3"/>
      <c r="B8" s="3"/>
      <c r="C8" s="3"/>
      <c r="D8" s="3"/>
      <c r="E8" s="3"/>
    </row>
    <row r="9" spans="1:5" ht="15">
      <c r="A9" s="7" t="s">
        <v>6</v>
      </c>
      <c r="B9" s="7" t="s">
        <v>7</v>
      </c>
      <c r="C9" s="7" t="s">
        <v>8</v>
      </c>
      <c r="D9" s="7" t="s">
        <v>9</v>
      </c>
      <c r="E9" s="7" t="s">
        <v>10</v>
      </c>
    </row>
    <row r="10" spans="1:5" ht="15">
      <c r="A10" s="8" t="s">
        <v>11</v>
      </c>
      <c r="B10" s="8" t="s">
        <v>12</v>
      </c>
      <c r="C10" s="9">
        <f>'SO 001'!I3</f>
        <v>0</v>
      </c>
      <c r="D10" s="9">
        <f>SUMIFS('SO 001'!O:O,'SO 001'!A:A,"P")</f>
        <v>0</v>
      </c>
      <c r="E10" s="9">
        <f aca="true" t="shared" si="0" ref="E10:E17">C10+D10</f>
        <v>0</v>
      </c>
    </row>
    <row r="11" spans="1:5" ht="15">
      <c r="A11" s="8" t="s">
        <v>13</v>
      </c>
      <c r="B11" s="8" t="s">
        <v>14</v>
      </c>
      <c r="C11" s="9">
        <f>'SO 100'!I3</f>
        <v>0</v>
      </c>
      <c r="D11" s="9">
        <f>SUMIFS('SO 100'!O:O,'SO 100'!A:A,"P")</f>
        <v>0</v>
      </c>
      <c r="E11" s="9">
        <f t="shared" si="0"/>
        <v>0</v>
      </c>
    </row>
    <row r="12" spans="1:5" ht="15">
      <c r="A12" s="8" t="s">
        <v>15</v>
      </c>
      <c r="B12" s="8" t="s">
        <v>16</v>
      </c>
      <c r="C12" s="9">
        <f>'SO 102SO 102.1'!I3</f>
        <v>0</v>
      </c>
      <c r="D12" s="9">
        <f>SUMIFS('SO 102SO 102.1'!O:O,'SO 102SO 102.1'!A:A,"P")</f>
        <v>0</v>
      </c>
      <c r="E12" s="9">
        <f t="shared" si="0"/>
        <v>0</v>
      </c>
    </row>
    <row r="13" spans="1:5" ht="15">
      <c r="A13" s="8" t="s">
        <v>17</v>
      </c>
      <c r="B13" s="8" t="s">
        <v>18</v>
      </c>
      <c r="C13" s="9">
        <f>'SO 102SO 102.2'!I3</f>
        <v>0</v>
      </c>
      <c r="D13" s="9">
        <f>SUMIFS('SO 102SO 102.2'!O:O,'SO 102SO 102.2'!A:A,"P")</f>
        <v>0</v>
      </c>
      <c r="E13" s="9">
        <f t="shared" si="0"/>
        <v>0</v>
      </c>
    </row>
    <row r="14" spans="1:5" ht="15">
      <c r="A14" s="8" t="s">
        <v>19</v>
      </c>
      <c r="B14" s="8" t="s">
        <v>20</v>
      </c>
      <c r="C14" s="9">
        <f>'SO 181'!I3</f>
        <v>0</v>
      </c>
      <c r="D14" s="9">
        <f>SUMIFS('SO 181'!O:O,'SO 181'!A:A,"P")</f>
        <v>0</v>
      </c>
      <c r="E14" s="9">
        <f t="shared" si="0"/>
        <v>0</v>
      </c>
    </row>
    <row r="15" spans="1:5" ht="15">
      <c r="A15" s="8" t="s">
        <v>21</v>
      </c>
      <c r="B15" s="8" t="s">
        <v>22</v>
      </c>
      <c r="C15" s="9">
        <f>'SO 191'!I3</f>
        <v>0</v>
      </c>
      <c r="D15" s="9">
        <f>SUMIFS('SO 191'!O:O,'SO 191'!A:A,"P")</f>
        <v>0</v>
      </c>
      <c r="E15" s="9">
        <f t="shared" si="0"/>
        <v>0</v>
      </c>
    </row>
    <row r="16" spans="1:5" ht="15">
      <c r="A16" s="8" t="s">
        <v>23</v>
      </c>
      <c r="B16" s="8" t="s">
        <v>24</v>
      </c>
      <c r="C16" s="9">
        <f>'SO 201'!I3</f>
        <v>0</v>
      </c>
      <c r="D16" s="9">
        <f>SUMIFS('SO 201'!O:O,'SO 201'!A:A,"P")</f>
        <v>0</v>
      </c>
      <c r="E16" s="9">
        <f t="shared" si="0"/>
        <v>0</v>
      </c>
    </row>
    <row r="17" spans="1:5" ht="15">
      <c r="A17" s="8" t="s">
        <v>25</v>
      </c>
      <c r="B17" s="8" t="s">
        <v>26</v>
      </c>
      <c r="C17" s="9">
        <f>'SO 801'!I3</f>
        <v>0</v>
      </c>
      <c r="D17" s="9">
        <f>SUMIFS('SO 801'!O:O,'SO 801'!A:A,"P")</f>
        <v>0</v>
      </c>
      <c r="E17" s="9">
        <f t="shared" si="0"/>
        <v>0</v>
      </c>
    </row>
  </sheetData>
  <sheetProtection algorithmName="SHA-512" hashValue="gVbstjz30mmPL+hTVEb+APoJFyD026Hany+llpBs7LdQwQL0OmvkPLBitSJ80BBN9eXQg+wtUii5K4YXw62RWQ==" saltValue="jkOOFvh8R1wetapbux5dBQ==" spinCount="100000" sheet="1" objects="1" scenarios="1"/>
  <mergeCells count="2">
    <mergeCell ref="B2:B3"/>
    <mergeCell ref="B4:E4"/>
  </mergeCells>
  <printOptions/>
  <pageMargins left="0.7" right="0.7" top="0.787401575" bottom="0.787401575" header="0.3" footer="0.3"/>
  <pageSetup fitToHeight="0" fitToWidth="1" horizontalDpi="600" verticalDpi="60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workbookViewId="0" topLeftCell="B1">
      <selection activeCell="G12" sqref="G12"/>
    </sheetView>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11</v>
      </c>
      <c r="I3" s="19">
        <f>SUMIFS(I8:I74,A8:A74,"SD")</f>
        <v>0</v>
      </c>
      <c r="J3" s="15"/>
      <c r="O3">
        <v>0</v>
      </c>
      <c r="P3">
        <v>2</v>
      </c>
    </row>
    <row r="4" spans="1:16" ht="15">
      <c r="A4" s="3" t="s">
        <v>32</v>
      </c>
      <c r="B4" s="16" t="s">
        <v>33</v>
      </c>
      <c r="C4" s="47" t="s">
        <v>11</v>
      </c>
      <c r="D4" s="48"/>
      <c r="E4" s="17" t="s">
        <v>12</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46</v>
      </c>
      <c r="D8" s="27"/>
      <c r="E8" s="24" t="s">
        <v>47</v>
      </c>
      <c r="F8" s="27"/>
      <c r="G8" s="27"/>
      <c r="H8" s="27"/>
      <c r="I8" s="28">
        <f>SUMIFS(I9:I65,A9:A65,"P")</f>
        <v>0</v>
      </c>
      <c r="J8" s="29"/>
    </row>
    <row r="9" spans="1:16" ht="15">
      <c r="A9" s="30" t="s">
        <v>48</v>
      </c>
      <c r="B9" s="30">
        <v>1</v>
      </c>
      <c r="C9" s="31" t="s">
        <v>49</v>
      </c>
      <c r="D9" s="30" t="s">
        <v>50</v>
      </c>
      <c r="E9" s="32" t="s">
        <v>51</v>
      </c>
      <c r="F9" s="33" t="s">
        <v>52</v>
      </c>
      <c r="G9" s="34">
        <v>1</v>
      </c>
      <c r="H9" s="35">
        <v>0</v>
      </c>
      <c r="I9" s="36">
        <f>ROUND(G9*H9,P4)</f>
        <v>0</v>
      </c>
      <c r="J9" s="33" t="s">
        <v>53</v>
      </c>
      <c r="O9" s="37">
        <f>I9*0.21</f>
        <v>0</v>
      </c>
      <c r="P9">
        <v>3</v>
      </c>
    </row>
    <row r="10" spans="1:10" ht="45">
      <c r="A10" s="30" t="s">
        <v>54</v>
      </c>
      <c r="B10" s="38"/>
      <c r="E10" s="32" t="s">
        <v>55</v>
      </c>
      <c r="J10" s="39"/>
    </row>
    <row r="11" spans="1:10" ht="30">
      <c r="A11" s="30" t="s">
        <v>56</v>
      </c>
      <c r="B11" s="38"/>
      <c r="E11" s="32" t="s">
        <v>57</v>
      </c>
      <c r="J11" s="39"/>
    </row>
    <row r="12" spans="1:16" ht="15">
      <c r="A12" s="30" t="s">
        <v>48</v>
      </c>
      <c r="B12" s="30">
        <v>2</v>
      </c>
      <c r="C12" s="31" t="s">
        <v>58</v>
      </c>
      <c r="D12" s="30" t="s">
        <v>50</v>
      </c>
      <c r="E12" s="32" t="s">
        <v>59</v>
      </c>
      <c r="F12" s="33" t="s">
        <v>52</v>
      </c>
      <c r="G12" s="34">
        <v>1</v>
      </c>
      <c r="H12" s="35">
        <v>0</v>
      </c>
      <c r="I12" s="36">
        <f>ROUND(G12*H12,P4)</f>
        <v>0</v>
      </c>
      <c r="J12" s="33" t="s">
        <v>53</v>
      </c>
      <c r="O12" s="37">
        <f>I12*0.21</f>
        <v>0</v>
      </c>
      <c r="P12">
        <v>3</v>
      </c>
    </row>
    <row r="13" spans="1:10" ht="180">
      <c r="A13" s="30" t="s">
        <v>54</v>
      </c>
      <c r="B13" s="38"/>
      <c r="E13" s="32" t="s">
        <v>60</v>
      </c>
      <c r="J13" s="39"/>
    </row>
    <row r="14" spans="1:10" ht="30">
      <c r="A14" s="30" t="s">
        <v>56</v>
      </c>
      <c r="B14" s="38"/>
      <c r="E14" s="32" t="s">
        <v>61</v>
      </c>
      <c r="J14" s="39"/>
    </row>
    <row r="15" spans="1:16" ht="15">
      <c r="A15" s="30" t="s">
        <v>48</v>
      </c>
      <c r="B15" s="30">
        <v>3</v>
      </c>
      <c r="C15" s="31" t="s">
        <v>62</v>
      </c>
      <c r="D15" s="30" t="s">
        <v>50</v>
      </c>
      <c r="E15" s="32" t="s">
        <v>63</v>
      </c>
      <c r="F15" s="33" t="s">
        <v>52</v>
      </c>
      <c r="G15" s="34">
        <v>1</v>
      </c>
      <c r="H15" s="35">
        <v>0</v>
      </c>
      <c r="I15" s="36">
        <f>ROUND(G15*H15,P4)</f>
        <v>0</v>
      </c>
      <c r="J15" s="33" t="s">
        <v>53</v>
      </c>
      <c r="O15" s="37">
        <f>I15*0.21</f>
        <v>0</v>
      </c>
      <c r="P15">
        <v>3</v>
      </c>
    </row>
    <row r="16" spans="1:10" ht="60">
      <c r="A16" s="30" t="s">
        <v>54</v>
      </c>
      <c r="B16" s="38"/>
      <c r="E16" s="32" t="s">
        <v>64</v>
      </c>
      <c r="J16" s="39"/>
    </row>
    <row r="17" spans="1:10" ht="30">
      <c r="A17" s="30" t="s">
        <v>56</v>
      </c>
      <c r="B17" s="38"/>
      <c r="E17" s="32" t="s">
        <v>65</v>
      </c>
      <c r="J17" s="39"/>
    </row>
    <row r="18" spans="1:16" ht="15">
      <c r="A18" s="30" t="s">
        <v>48</v>
      </c>
      <c r="B18" s="30">
        <v>4</v>
      </c>
      <c r="C18" s="31" t="s">
        <v>66</v>
      </c>
      <c r="D18" s="30" t="s">
        <v>67</v>
      </c>
      <c r="E18" s="32" t="s">
        <v>68</v>
      </c>
      <c r="F18" s="33" t="s">
        <v>52</v>
      </c>
      <c r="G18" s="34">
        <v>1</v>
      </c>
      <c r="H18" s="35">
        <v>0</v>
      </c>
      <c r="I18" s="36">
        <f>ROUND(G18*H18,P4)</f>
        <v>0</v>
      </c>
      <c r="J18" s="33" t="s">
        <v>53</v>
      </c>
      <c r="O18" s="37">
        <f>I18*0.21</f>
        <v>0</v>
      </c>
      <c r="P18">
        <v>3</v>
      </c>
    </row>
    <row r="19" spans="1:10" ht="45">
      <c r="A19" s="30" t="s">
        <v>54</v>
      </c>
      <c r="B19" s="38"/>
      <c r="E19" s="32" t="s">
        <v>69</v>
      </c>
      <c r="J19" s="39"/>
    </row>
    <row r="20" spans="1:10" ht="60">
      <c r="A20" s="30" t="s">
        <v>56</v>
      </c>
      <c r="B20" s="38"/>
      <c r="E20" s="32" t="s">
        <v>70</v>
      </c>
      <c r="J20" s="39"/>
    </row>
    <row r="21" spans="1:16" ht="15">
      <c r="A21" s="30" t="s">
        <v>48</v>
      </c>
      <c r="B21" s="30">
        <v>5</v>
      </c>
      <c r="C21" s="31" t="s">
        <v>66</v>
      </c>
      <c r="D21" s="30" t="s">
        <v>71</v>
      </c>
      <c r="E21" s="32" t="s">
        <v>68</v>
      </c>
      <c r="F21" s="33" t="s">
        <v>52</v>
      </c>
      <c r="G21" s="34">
        <v>1</v>
      </c>
      <c r="H21" s="35">
        <v>0</v>
      </c>
      <c r="I21" s="36">
        <f>ROUND(G21*H21,P4)</f>
        <v>0</v>
      </c>
      <c r="J21" s="33" t="s">
        <v>53</v>
      </c>
      <c r="O21" s="37">
        <f>I21*0.21</f>
        <v>0</v>
      </c>
      <c r="P21">
        <v>3</v>
      </c>
    </row>
    <row r="22" spans="1:10" ht="30">
      <c r="A22" s="30" t="s">
        <v>54</v>
      </c>
      <c r="B22" s="38"/>
      <c r="E22" s="32" t="s">
        <v>72</v>
      </c>
      <c r="J22" s="39"/>
    </row>
    <row r="23" spans="1:10" ht="60">
      <c r="A23" s="30" t="s">
        <v>56</v>
      </c>
      <c r="B23" s="38"/>
      <c r="E23" s="32" t="s">
        <v>70</v>
      </c>
      <c r="J23" s="39"/>
    </row>
    <row r="24" spans="1:16" ht="15">
      <c r="A24" s="30" t="s">
        <v>48</v>
      </c>
      <c r="B24" s="30">
        <v>6</v>
      </c>
      <c r="C24" s="31" t="s">
        <v>73</v>
      </c>
      <c r="D24" s="30" t="s">
        <v>67</v>
      </c>
      <c r="E24" s="32" t="s">
        <v>74</v>
      </c>
      <c r="F24" s="33" t="s">
        <v>52</v>
      </c>
      <c r="G24" s="34">
        <v>1</v>
      </c>
      <c r="H24" s="35">
        <v>0</v>
      </c>
      <c r="I24" s="36">
        <f>ROUND(G24*H24,P4)</f>
        <v>0</v>
      </c>
      <c r="J24" s="33" t="s">
        <v>53</v>
      </c>
      <c r="O24" s="37">
        <f>I24*0.21</f>
        <v>0</v>
      </c>
      <c r="P24">
        <v>3</v>
      </c>
    </row>
    <row r="25" spans="1:10" ht="15">
      <c r="A25" s="30" t="s">
        <v>54</v>
      </c>
      <c r="B25" s="38"/>
      <c r="E25" s="32" t="s">
        <v>75</v>
      </c>
      <c r="J25" s="39"/>
    </row>
    <row r="26" spans="1:10" ht="30">
      <c r="A26" s="30" t="s">
        <v>56</v>
      </c>
      <c r="B26" s="38"/>
      <c r="E26" s="32" t="s">
        <v>65</v>
      </c>
      <c r="J26" s="39"/>
    </row>
    <row r="27" spans="1:16" ht="15">
      <c r="A27" s="30" t="s">
        <v>48</v>
      </c>
      <c r="B27" s="30">
        <v>7</v>
      </c>
      <c r="C27" s="31" t="s">
        <v>73</v>
      </c>
      <c r="D27" s="30" t="s">
        <v>71</v>
      </c>
      <c r="E27" s="32" t="s">
        <v>74</v>
      </c>
      <c r="F27" s="33" t="s">
        <v>52</v>
      </c>
      <c r="G27" s="34">
        <v>1</v>
      </c>
      <c r="H27" s="35">
        <v>0</v>
      </c>
      <c r="I27" s="36">
        <f>ROUND(G27*H27,P4)</f>
        <v>0</v>
      </c>
      <c r="J27" s="33" t="s">
        <v>53</v>
      </c>
      <c r="O27" s="37">
        <f>I27*0.21</f>
        <v>0</v>
      </c>
      <c r="P27">
        <v>3</v>
      </c>
    </row>
    <row r="28" spans="1:10" ht="30">
      <c r="A28" s="30" t="s">
        <v>54</v>
      </c>
      <c r="B28" s="38"/>
      <c r="E28" s="32" t="s">
        <v>76</v>
      </c>
      <c r="J28" s="39"/>
    </row>
    <row r="29" spans="1:10" ht="30">
      <c r="A29" s="30" t="s">
        <v>56</v>
      </c>
      <c r="B29" s="38"/>
      <c r="E29" s="32" t="s">
        <v>65</v>
      </c>
      <c r="J29" s="39"/>
    </row>
    <row r="30" spans="1:16" ht="15">
      <c r="A30" s="30" t="s">
        <v>48</v>
      </c>
      <c r="B30" s="30">
        <v>8</v>
      </c>
      <c r="C30" s="31" t="s">
        <v>77</v>
      </c>
      <c r="D30" s="30" t="s">
        <v>50</v>
      </c>
      <c r="E30" s="32" t="s">
        <v>78</v>
      </c>
      <c r="F30" s="33" t="s">
        <v>52</v>
      </c>
      <c r="G30" s="34">
        <v>1</v>
      </c>
      <c r="H30" s="35">
        <v>0</v>
      </c>
      <c r="I30" s="36">
        <f>ROUND(G30*H30,P4)</f>
        <v>0</v>
      </c>
      <c r="J30" s="33" t="s">
        <v>53</v>
      </c>
      <c r="O30" s="37">
        <f>I30*0.21</f>
        <v>0</v>
      </c>
      <c r="P30">
        <v>3</v>
      </c>
    </row>
    <row r="31" spans="1:10" ht="45">
      <c r="A31" s="30" t="s">
        <v>54</v>
      </c>
      <c r="B31" s="38"/>
      <c r="E31" s="32" t="s">
        <v>79</v>
      </c>
      <c r="J31" s="39"/>
    </row>
    <row r="32" spans="1:10" ht="30">
      <c r="A32" s="30" t="s">
        <v>56</v>
      </c>
      <c r="B32" s="38"/>
      <c r="E32" s="32" t="s">
        <v>65</v>
      </c>
      <c r="J32" s="39"/>
    </row>
    <row r="33" spans="1:16" ht="15">
      <c r="A33" s="30" t="s">
        <v>48</v>
      </c>
      <c r="B33" s="30">
        <v>9</v>
      </c>
      <c r="C33" s="31" t="s">
        <v>80</v>
      </c>
      <c r="D33" s="30" t="s">
        <v>50</v>
      </c>
      <c r="E33" s="32" t="s">
        <v>81</v>
      </c>
      <c r="F33" s="33" t="s">
        <v>52</v>
      </c>
      <c r="G33" s="34">
        <v>1</v>
      </c>
      <c r="H33" s="35">
        <v>0</v>
      </c>
      <c r="I33" s="36">
        <f>ROUND(G33*H33,P4)</f>
        <v>0</v>
      </c>
      <c r="J33" s="33" t="s">
        <v>53</v>
      </c>
      <c r="O33" s="37">
        <f>I33*0.21</f>
        <v>0</v>
      </c>
      <c r="P33">
        <v>3</v>
      </c>
    </row>
    <row r="34" spans="1:10" ht="15">
      <c r="A34" s="30" t="s">
        <v>54</v>
      </c>
      <c r="B34" s="38"/>
      <c r="E34" s="32" t="s">
        <v>82</v>
      </c>
      <c r="J34" s="39"/>
    </row>
    <row r="35" spans="1:10" ht="30">
      <c r="A35" s="30" t="s">
        <v>56</v>
      </c>
      <c r="B35" s="38"/>
      <c r="E35" s="32" t="s">
        <v>65</v>
      </c>
      <c r="J35" s="39"/>
    </row>
    <row r="36" spans="1:16" ht="15">
      <c r="A36" s="30" t="s">
        <v>48</v>
      </c>
      <c r="B36" s="30">
        <v>10</v>
      </c>
      <c r="C36" s="31" t="s">
        <v>83</v>
      </c>
      <c r="D36" s="30" t="s">
        <v>50</v>
      </c>
      <c r="E36" s="32" t="s">
        <v>84</v>
      </c>
      <c r="F36" s="33" t="s">
        <v>52</v>
      </c>
      <c r="G36" s="34">
        <v>1</v>
      </c>
      <c r="H36" s="35">
        <v>0</v>
      </c>
      <c r="I36" s="36">
        <f>ROUND(G36*H36,P4)</f>
        <v>0</v>
      </c>
      <c r="J36" s="33" t="s">
        <v>53</v>
      </c>
      <c r="O36" s="37">
        <f>I36*0.21</f>
        <v>0</v>
      </c>
      <c r="P36">
        <v>3</v>
      </c>
    </row>
    <row r="37" spans="1:10" ht="30">
      <c r="A37" s="30" t="s">
        <v>54</v>
      </c>
      <c r="B37" s="38"/>
      <c r="E37" s="32" t="s">
        <v>85</v>
      </c>
      <c r="J37" s="39"/>
    </row>
    <row r="38" spans="1:10" ht="30">
      <c r="A38" s="30" t="s">
        <v>56</v>
      </c>
      <c r="B38" s="38"/>
      <c r="E38" s="32" t="s">
        <v>65</v>
      </c>
      <c r="J38" s="39"/>
    </row>
    <row r="39" spans="1:16" ht="30">
      <c r="A39" s="30" t="s">
        <v>48</v>
      </c>
      <c r="B39" s="30">
        <v>11</v>
      </c>
      <c r="C39" s="31" t="s">
        <v>86</v>
      </c>
      <c r="D39" s="30" t="s">
        <v>50</v>
      </c>
      <c r="E39" s="32" t="s">
        <v>87</v>
      </c>
      <c r="F39" s="33" t="s">
        <v>52</v>
      </c>
      <c r="G39" s="34">
        <v>1</v>
      </c>
      <c r="H39" s="35">
        <v>0</v>
      </c>
      <c r="I39" s="36">
        <f>ROUND(G39*H39,P4)</f>
        <v>0</v>
      </c>
      <c r="J39" s="33" t="s">
        <v>53</v>
      </c>
      <c r="O39" s="37">
        <f>I39*0.21</f>
        <v>0</v>
      </c>
      <c r="P39">
        <v>3</v>
      </c>
    </row>
    <row r="40" spans="1:10" ht="75">
      <c r="A40" s="30" t="s">
        <v>54</v>
      </c>
      <c r="B40" s="38"/>
      <c r="E40" s="32" t="s">
        <v>88</v>
      </c>
      <c r="J40" s="39"/>
    </row>
    <row r="41" spans="1:10" ht="30">
      <c r="A41" s="30" t="s">
        <v>56</v>
      </c>
      <c r="B41" s="38"/>
      <c r="E41" s="32" t="s">
        <v>65</v>
      </c>
      <c r="J41" s="39"/>
    </row>
    <row r="42" spans="1:16" ht="15">
      <c r="A42" s="30" t="s">
        <v>48</v>
      </c>
      <c r="B42" s="30">
        <v>12</v>
      </c>
      <c r="C42" s="31" t="s">
        <v>89</v>
      </c>
      <c r="D42" s="30" t="s">
        <v>90</v>
      </c>
      <c r="E42" s="32" t="s">
        <v>91</v>
      </c>
      <c r="F42" s="33" t="s">
        <v>52</v>
      </c>
      <c r="G42" s="34">
        <v>1</v>
      </c>
      <c r="H42" s="35">
        <v>0</v>
      </c>
      <c r="I42" s="36">
        <f>ROUND(G42*H42,P4)</f>
        <v>0</v>
      </c>
      <c r="J42" s="33" t="s">
        <v>53</v>
      </c>
      <c r="O42" s="37">
        <f>I42*0.21</f>
        <v>0</v>
      </c>
      <c r="P42">
        <v>3</v>
      </c>
    </row>
    <row r="43" spans="1:10" ht="90">
      <c r="A43" s="30" t="s">
        <v>54</v>
      </c>
      <c r="B43" s="38"/>
      <c r="E43" s="32" t="s">
        <v>92</v>
      </c>
      <c r="J43" s="39"/>
    </row>
    <row r="44" spans="1:10" ht="105">
      <c r="A44" s="30" t="s">
        <v>56</v>
      </c>
      <c r="B44" s="38"/>
      <c r="E44" s="32" t="s">
        <v>93</v>
      </c>
      <c r="J44" s="39"/>
    </row>
    <row r="45" spans="1:16" ht="15">
      <c r="A45" s="30" t="s">
        <v>48</v>
      </c>
      <c r="B45" s="30">
        <v>13</v>
      </c>
      <c r="C45" s="31" t="s">
        <v>94</v>
      </c>
      <c r="D45" s="30" t="s">
        <v>50</v>
      </c>
      <c r="E45" s="32" t="s">
        <v>95</v>
      </c>
      <c r="F45" s="33" t="s">
        <v>52</v>
      </c>
      <c r="G45" s="34">
        <v>1</v>
      </c>
      <c r="H45" s="35">
        <v>0</v>
      </c>
      <c r="I45" s="36">
        <f>ROUND(G45*H45,P4)</f>
        <v>0</v>
      </c>
      <c r="J45" s="33" t="s">
        <v>53</v>
      </c>
      <c r="O45" s="37">
        <f>I45*0.21</f>
        <v>0</v>
      </c>
      <c r="P45">
        <v>3</v>
      </c>
    </row>
    <row r="46" spans="1:10" ht="120">
      <c r="A46" s="30" t="s">
        <v>54</v>
      </c>
      <c r="B46" s="38"/>
      <c r="E46" s="32" t="s">
        <v>96</v>
      </c>
      <c r="J46" s="39"/>
    </row>
    <row r="47" spans="1:10" ht="75">
      <c r="A47" s="30" t="s">
        <v>56</v>
      </c>
      <c r="B47" s="38"/>
      <c r="E47" s="32" t="s">
        <v>97</v>
      </c>
      <c r="J47" s="39"/>
    </row>
    <row r="48" spans="1:16" ht="15">
      <c r="A48" s="30" t="s">
        <v>48</v>
      </c>
      <c r="B48" s="30">
        <v>14</v>
      </c>
      <c r="C48" s="31" t="s">
        <v>98</v>
      </c>
      <c r="D48" s="30" t="s">
        <v>67</v>
      </c>
      <c r="E48" s="32" t="s">
        <v>99</v>
      </c>
      <c r="F48" s="33" t="s">
        <v>52</v>
      </c>
      <c r="G48" s="34">
        <v>1</v>
      </c>
      <c r="H48" s="35">
        <v>0</v>
      </c>
      <c r="I48" s="36">
        <f>ROUND(G48*H48,P4)</f>
        <v>0</v>
      </c>
      <c r="J48" s="33" t="s">
        <v>53</v>
      </c>
      <c r="O48" s="37">
        <f>I48*0.21</f>
        <v>0</v>
      </c>
      <c r="P48">
        <v>3</v>
      </c>
    </row>
    <row r="49" spans="1:10" ht="60">
      <c r="A49" s="30" t="s">
        <v>54</v>
      </c>
      <c r="B49" s="38"/>
      <c r="E49" s="32" t="s">
        <v>100</v>
      </c>
      <c r="J49" s="39"/>
    </row>
    <row r="50" spans="1:10" ht="30">
      <c r="A50" s="30" t="s">
        <v>56</v>
      </c>
      <c r="B50" s="38"/>
      <c r="E50" s="32" t="s">
        <v>65</v>
      </c>
      <c r="J50" s="39"/>
    </row>
    <row r="51" spans="1:16" ht="15">
      <c r="A51" s="30" t="s">
        <v>48</v>
      </c>
      <c r="B51" s="30">
        <v>15</v>
      </c>
      <c r="C51" s="31" t="s">
        <v>98</v>
      </c>
      <c r="D51" s="30" t="s">
        <v>71</v>
      </c>
      <c r="E51" s="32" t="s">
        <v>99</v>
      </c>
      <c r="F51" s="33" t="s">
        <v>52</v>
      </c>
      <c r="G51" s="34">
        <v>1</v>
      </c>
      <c r="H51" s="35">
        <v>0</v>
      </c>
      <c r="I51" s="36">
        <f>ROUND(G51*H51,P4)</f>
        <v>0</v>
      </c>
      <c r="J51" s="33" t="s">
        <v>53</v>
      </c>
      <c r="O51" s="37">
        <f>I51*0.21</f>
        <v>0</v>
      </c>
      <c r="P51">
        <v>3</v>
      </c>
    </row>
    <row r="52" spans="1:10" ht="30">
      <c r="A52" s="30" t="s">
        <v>54</v>
      </c>
      <c r="B52" s="38"/>
      <c r="E52" s="32" t="s">
        <v>101</v>
      </c>
      <c r="J52" s="39"/>
    </row>
    <row r="53" spans="1:10" ht="30">
      <c r="A53" s="30" t="s">
        <v>56</v>
      </c>
      <c r="B53" s="38"/>
      <c r="E53" s="32" t="s">
        <v>65</v>
      </c>
      <c r="J53" s="39"/>
    </row>
    <row r="54" spans="1:16" ht="15">
      <c r="A54" s="30" t="s">
        <v>48</v>
      </c>
      <c r="B54" s="30">
        <v>16</v>
      </c>
      <c r="C54" s="31" t="s">
        <v>98</v>
      </c>
      <c r="D54" s="30" t="s">
        <v>102</v>
      </c>
      <c r="E54" s="32" t="s">
        <v>99</v>
      </c>
      <c r="F54" s="33" t="s">
        <v>52</v>
      </c>
      <c r="G54" s="34">
        <v>1</v>
      </c>
      <c r="H54" s="35">
        <v>0</v>
      </c>
      <c r="I54" s="36">
        <f>ROUND(G54*H54,P4)</f>
        <v>0</v>
      </c>
      <c r="J54" s="33" t="s">
        <v>53</v>
      </c>
      <c r="O54" s="37">
        <f>I54*0.21</f>
        <v>0</v>
      </c>
      <c r="P54">
        <v>3</v>
      </c>
    </row>
    <row r="55" spans="1:10" ht="60">
      <c r="A55" s="30" t="s">
        <v>54</v>
      </c>
      <c r="B55" s="38"/>
      <c r="E55" s="32" t="s">
        <v>103</v>
      </c>
      <c r="J55" s="39"/>
    </row>
    <row r="56" spans="1:10" ht="15">
      <c r="A56" s="30" t="s">
        <v>56</v>
      </c>
      <c r="B56" s="38"/>
      <c r="E56" s="32" t="s">
        <v>104</v>
      </c>
      <c r="J56" s="39"/>
    </row>
    <row r="57" spans="1:16" ht="15">
      <c r="A57" s="30" t="s">
        <v>48</v>
      </c>
      <c r="B57" s="30">
        <v>17</v>
      </c>
      <c r="C57" s="31" t="s">
        <v>105</v>
      </c>
      <c r="D57" s="30" t="s">
        <v>50</v>
      </c>
      <c r="E57" s="32" t="s">
        <v>106</v>
      </c>
      <c r="F57" s="33" t="s">
        <v>52</v>
      </c>
      <c r="G57" s="34">
        <v>1</v>
      </c>
      <c r="H57" s="35">
        <v>0</v>
      </c>
      <c r="I57" s="36">
        <f>ROUND(G57*H57,P4)</f>
        <v>0</v>
      </c>
      <c r="J57" s="33" t="s">
        <v>53</v>
      </c>
      <c r="O57" s="37">
        <f>I57*0.21</f>
        <v>0</v>
      </c>
      <c r="P57">
        <v>3</v>
      </c>
    </row>
    <row r="58" spans="1:10" ht="30">
      <c r="A58" s="30" t="s">
        <v>54</v>
      </c>
      <c r="B58" s="38"/>
      <c r="E58" s="32" t="s">
        <v>107</v>
      </c>
      <c r="J58" s="39"/>
    </row>
    <row r="59" spans="1:10" ht="30">
      <c r="A59" s="30" t="s">
        <v>56</v>
      </c>
      <c r="B59" s="38"/>
      <c r="E59" s="32" t="s">
        <v>108</v>
      </c>
      <c r="J59" s="39"/>
    </row>
    <row r="60" spans="1:16" ht="15">
      <c r="A60" s="30" t="s">
        <v>48</v>
      </c>
      <c r="B60" s="30">
        <v>18</v>
      </c>
      <c r="C60" s="31" t="s">
        <v>109</v>
      </c>
      <c r="D60" s="30" t="s">
        <v>50</v>
      </c>
      <c r="E60" s="32" t="s">
        <v>110</v>
      </c>
      <c r="F60" s="33" t="s">
        <v>111</v>
      </c>
      <c r="G60" s="34">
        <v>1</v>
      </c>
      <c r="H60" s="35">
        <v>0</v>
      </c>
      <c r="I60" s="36">
        <f>ROUND(G60*H60,P4)</f>
        <v>0</v>
      </c>
      <c r="J60" s="33" t="s">
        <v>53</v>
      </c>
      <c r="O60" s="37">
        <f>I60*0.21</f>
        <v>0</v>
      </c>
      <c r="P60">
        <v>3</v>
      </c>
    </row>
    <row r="61" spans="1:10" ht="105">
      <c r="A61" s="30" t="s">
        <v>54</v>
      </c>
      <c r="B61" s="38"/>
      <c r="E61" s="32" t="s">
        <v>112</v>
      </c>
      <c r="J61" s="39"/>
    </row>
    <row r="62" spans="1:10" ht="105">
      <c r="A62" s="30" t="s">
        <v>56</v>
      </c>
      <c r="B62" s="38"/>
      <c r="E62" s="32" t="s">
        <v>113</v>
      </c>
      <c r="J62" s="39"/>
    </row>
    <row r="63" spans="1:16" ht="15">
      <c r="A63" s="30" t="s">
        <v>48</v>
      </c>
      <c r="B63" s="30">
        <v>19</v>
      </c>
      <c r="C63" s="31" t="s">
        <v>114</v>
      </c>
      <c r="D63" s="30" t="s">
        <v>50</v>
      </c>
      <c r="E63" s="32" t="s">
        <v>115</v>
      </c>
      <c r="F63" s="33" t="s">
        <v>52</v>
      </c>
      <c r="G63" s="34">
        <v>1</v>
      </c>
      <c r="H63" s="35">
        <v>0</v>
      </c>
      <c r="I63" s="36">
        <f>ROUND(G63*H63,P4)</f>
        <v>0</v>
      </c>
      <c r="J63" s="33" t="s">
        <v>53</v>
      </c>
      <c r="O63" s="37">
        <f>I63*0.21</f>
        <v>0</v>
      </c>
      <c r="P63">
        <v>3</v>
      </c>
    </row>
    <row r="64" spans="1:10" ht="255">
      <c r="A64" s="30" t="s">
        <v>54</v>
      </c>
      <c r="B64" s="38"/>
      <c r="E64" s="32" t="s">
        <v>116</v>
      </c>
      <c r="J64" s="39"/>
    </row>
    <row r="65" spans="1:10" ht="30">
      <c r="A65" s="30" t="s">
        <v>56</v>
      </c>
      <c r="B65" s="38"/>
      <c r="E65" s="32" t="s">
        <v>117</v>
      </c>
      <c r="J65" s="39"/>
    </row>
    <row r="66" spans="1:10" ht="15">
      <c r="A66" s="24" t="s">
        <v>45</v>
      </c>
      <c r="B66" s="25"/>
      <c r="C66" s="26" t="s">
        <v>67</v>
      </c>
      <c r="D66" s="27"/>
      <c r="E66" s="24" t="s">
        <v>118</v>
      </c>
      <c r="F66" s="27"/>
      <c r="G66" s="27"/>
      <c r="H66" s="27"/>
      <c r="I66" s="28">
        <f>SUMIFS(I67:I74,A67:A74,"P")</f>
        <v>0</v>
      </c>
      <c r="J66" s="29"/>
    </row>
    <row r="67" spans="1:16" ht="15">
      <c r="A67" s="30" t="s">
        <v>48</v>
      </c>
      <c r="B67" s="30">
        <v>20</v>
      </c>
      <c r="C67" s="31" t="s">
        <v>119</v>
      </c>
      <c r="D67" s="30" t="s">
        <v>50</v>
      </c>
      <c r="E67" s="32" t="s">
        <v>120</v>
      </c>
      <c r="F67" s="33" t="s">
        <v>121</v>
      </c>
      <c r="G67" s="34">
        <v>1972.02</v>
      </c>
      <c r="H67" s="35">
        <v>0</v>
      </c>
      <c r="I67" s="36">
        <f>ROUND(G67*H67,P4)</f>
        <v>0</v>
      </c>
      <c r="J67" s="33" t="s">
        <v>53</v>
      </c>
      <c r="O67" s="37">
        <f>I67*0.21</f>
        <v>0</v>
      </c>
      <c r="P67">
        <v>3</v>
      </c>
    </row>
    <row r="68" spans="1:10" ht="15">
      <c r="A68" s="30" t="s">
        <v>54</v>
      </c>
      <c r="B68" s="38"/>
      <c r="E68" s="40" t="s">
        <v>50</v>
      </c>
      <c r="J68" s="39"/>
    </row>
    <row r="69" spans="1:10" ht="15">
      <c r="A69" s="30" t="s">
        <v>122</v>
      </c>
      <c r="B69" s="38"/>
      <c r="E69" s="41" t="s">
        <v>123</v>
      </c>
      <c r="J69" s="39"/>
    </row>
    <row r="70" spans="1:10" ht="45">
      <c r="A70" s="30" t="s">
        <v>56</v>
      </c>
      <c r="B70" s="38"/>
      <c r="E70" s="32" t="s">
        <v>124</v>
      </c>
      <c r="J70" s="39"/>
    </row>
    <row r="71" spans="1:16" ht="15">
      <c r="A71" s="30" t="s">
        <v>48</v>
      </c>
      <c r="B71" s="30">
        <v>21</v>
      </c>
      <c r="C71" s="31" t="s">
        <v>125</v>
      </c>
      <c r="D71" s="30" t="s">
        <v>50</v>
      </c>
      <c r="E71" s="32" t="s">
        <v>126</v>
      </c>
      <c r="F71" s="33" t="s">
        <v>121</v>
      </c>
      <c r="G71" s="34">
        <v>1972.02</v>
      </c>
      <c r="H71" s="35">
        <v>0</v>
      </c>
      <c r="I71" s="36">
        <f>ROUND(G71*H71,P4)</f>
        <v>0</v>
      </c>
      <c r="J71" s="33" t="s">
        <v>53</v>
      </c>
      <c r="O71" s="37">
        <f>I71*0.21</f>
        <v>0</v>
      </c>
      <c r="P71">
        <v>3</v>
      </c>
    </row>
    <row r="72" spans="1:10" ht="15">
      <c r="A72" s="30" t="s">
        <v>54</v>
      </c>
      <c r="B72" s="38"/>
      <c r="E72" s="32" t="s">
        <v>127</v>
      </c>
      <c r="J72" s="39"/>
    </row>
    <row r="73" spans="1:10" ht="15">
      <c r="A73" s="30" t="s">
        <v>122</v>
      </c>
      <c r="B73" s="38"/>
      <c r="E73" s="41" t="s">
        <v>128</v>
      </c>
      <c r="J73" s="39"/>
    </row>
    <row r="74" spans="1:10" ht="255">
      <c r="A74" s="30" t="s">
        <v>56</v>
      </c>
      <c r="B74" s="42"/>
      <c r="C74" s="43"/>
      <c r="D74" s="43"/>
      <c r="E74" s="32" t="s">
        <v>129</v>
      </c>
      <c r="F74" s="43"/>
      <c r="G74" s="43"/>
      <c r="H74" s="43"/>
      <c r="I74" s="43"/>
      <c r="J74" s="44"/>
    </row>
  </sheetData>
  <sheetProtection algorithmName="SHA-512" hashValue="QzpX3nwoyVP9LaIf8hChPR/2agEwrGpxvFykLF3Tnkfz+z+86DsmbCODSsOVbi2qKeLS71ixMCQOHTYdpZtSxg==" saltValue="vHDIhQ8VpNS4etykchxaJcmK+oyUJbVqBy4s3rAkqfs4Rl5j4A8hdYv8Xjwp32I47P5HEJS0AxZt+RGyDfuyq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5"/>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13</v>
      </c>
      <c r="I3" s="19">
        <f>SUMIFS(I8:I125,A8:A125,"SD")</f>
        <v>0</v>
      </c>
      <c r="J3" s="15"/>
      <c r="O3">
        <v>0</v>
      </c>
      <c r="P3">
        <v>2</v>
      </c>
    </row>
    <row r="4" spans="1:16" ht="15">
      <c r="A4" s="3" t="s">
        <v>32</v>
      </c>
      <c r="B4" s="16" t="s">
        <v>33</v>
      </c>
      <c r="C4" s="47" t="s">
        <v>13</v>
      </c>
      <c r="D4" s="48"/>
      <c r="E4" s="17" t="s">
        <v>14</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46</v>
      </c>
      <c r="D8" s="27"/>
      <c r="E8" s="24" t="s">
        <v>47</v>
      </c>
      <c r="F8" s="27"/>
      <c r="G8" s="27"/>
      <c r="H8" s="27"/>
      <c r="I8" s="28">
        <f>SUMIFS(I9:I12,A9:A12,"P")</f>
        <v>0</v>
      </c>
      <c r="J8" s="29"/>
    </row>
    <row r="9" spans="1:16" ht="15">
      <c r="A9" s="30" t="s">
        <v>48</v>
      </c>
      <c r="B9" s="30">
        <v>1</v>
      </c>
      <c r="C9" s="31" t="s">
        <v>130</v>
      </c>
      <c r="D9" s="30" t="s">
        <v>50</v>
      </c>
      <c r="E9" s="32" t="s">
        <v>131</v>
      </c>
      <c r="F9" s="33" t="s">
        <v>132</v>
      </c>
      <c r="G9" s="34">
        <v>2989.718</v>
      </c>
      <c r="H9" s="35">
        <v>0</v>
      </c>
      <c r="I9" s="36">
        <f>ROUND(G9*H9,P4)</f>
        <v>0</v>
      </c>
      <c r="J9" s="33" t="s">
        <v>53</v>
      </c>
      <c r="O9" s="37">
        <f>I9*0.21</f>
        <v>0</v>
      </c>
      <c r="P9">
        <v>3</v>
      </c>
    </row>
    <row r="10" spans="1:10" ht="15">
      <c r="A10" s="30" t="s">
        <v>54</v>
      </c>
      <c r="B10" s="38"/>
      <c r="E10" s="32" t="s">
        <v>133</v>
      </c>
      <c r="J10" s="39"/>
    </row>
    <row r="11" spans="1:10" ht="15">
      <c r="A11" s="30" t="s">
        <v>122</v>
      </c>
      <c r="B11" s="38"/>
      <c r="E11" s="41" t="s">
        <v>134</v>
      </c>
      <c r="J11" s="39"/>
    </row>
    <row r="12" spans="1:10" ht="30">
      <c r="A12" s="30" t="s">
        <v>56</v>
      </c>
      <c r="B12" s="38"/>
      <c r="E12" s="32" t="s">
        <v>135</v>
      </c>
      <c r="J12" s="39"/>
    </row>
    <row r="13" spans="1:10" ht="15">
      <c r="A13" s="24" t="s">
        <v>45</v>
      </c>
      <c r="B13" s="25"/>
      <c r="C13" s="26" t="s">
        <v>67</v>
      </c>
      <c r="D13" s="27"/>
      <c r="E13" s="24" t="s">
        <v>118</v>
      </c>
      <c r="F13" s="27"/>
      <c r="G13" s="27"/>
      <c r="H13" s="27"/>
      <c r="I13" s="28">
        <f>SUMIFS(I14:I57,A14:A57,"P")</f>
        <v>0</v>
      </c>
      <c r="J13" s="29"/>
    </row>
    <row r="14" spans="1:16" ht="30">
      <c r="A14" s="30" t="s">
        <v>48</v>
      </c>
      <c r="B14" s="30">
        <v>2</v>
      </c>
      <c r="C14" s="31" t="s">
        <v>136</v>
      </c>
      <c r="D14" s="30" t="s">
        <v>50</v>
      </c>
      <c r="E14" s="32" t="s">
        <v>137</v>
      </c>
      <c r="F14" s="33" t="s">
        <v>121</v>
      </c>
      <c r="G14" s="34">
        <v>28.979</v>
      </c>
      <c r="H14" s="35">
        <v>0</v>
      </c>
      <c r="I14" s="36">
        <f>ROUND(G14*H14,P4)</f>
        <v>0</v>
      </c>
      <c r="J14" s="33" t="s">
        <v>53</v>
      </c>
      <c r="O14" s="37">
        <f>I14*0.21</f>
        <v>0</v>
      </c>
      <c r="P14">
        <v>3</v>
      </c>
    </row>
    <row r="15" spans="1:10" ht="15">
      <c r="A15" s="30" t="s">
        <v>54</v>
      </c>
      <c r="B15" s="38"/>
      <c r="E15" s="32" t="s">
        <v>138</v>
      </c>
      <c r="J15" s="39"/>
    </row>
    <row r="16" spans="1:10" ht="45">
      <c r="A16" s="30" t="s">
        <v>122</v>
      </c>
      <c r="B16" s="38"/>
      <c r="E16" s="41" t="s">
        <v>139</v>
      </c>
      <c r="J16" s="39"/>
    </row>
    <row r="17" spans="1:10" ht="90">
      <c r="A17" s="30" t="s">
        <v>56</v>
      </c>
      <c r="B17" s="38"/>
      <c r="E17" s="32" t="s">
        <v>140</v>
      </c>
      <c r="J17" s="39"/>
    </row>
    <row r="18" spans="1:16" ht="30">
      <c r="A18" s="30" t="s">
        <v>48</v>
      </c>
      <c r="B18" s="30">
        <v>3</v>
      </c>
      <c r="C18" s="31" t="s">
        <v>141</v>
      </c>
      <c r="D18" s="30" t="s">
        <v>50</v>
      </c>
      <c r="E18" s="32" t="s">
        <v>142</v>
      </c>
      <c r="F18" s="33" t="s">
        <v>121</v>
      </c>
      <c r="G18" s="34">
        <v>1.079</v>
      </c>
      <c r="H18" s="35">
        <v>0</v>
      </c>
      <c r="I18" s="36">
        <f>ROUND(G18*H18,P4)</f>
        <v>0</v>
      </c>
      <c r="J18" s="33" t="s">
        <v>53</v>
      </c>
      <c r="O18" s="37">
        <f>I18*0.21</f>
        <v>0</v>
      </c>
      <c r="P18">
        <v>3</v>
      </c>
    </row>
    <row r="19" spans="1:10" ht="15">
      <c r="A19" s="30" t="s">
        <v>54</v>
      </c>
      <c r="B19" s="38"/>
      <c r="E19" s="32" t="s">
        <v>143</v>
      </c>
      <c r="J19" s="39"/>
    </row>
    <row r="20" spans="1:10" ht="15">
      <c r="A20" s="30" t="s">
        <v>122</v>
      </c>
      <c r="B20" s="38"/>
      <c r="E20" s="41" t="s">
        <v>144</v>
      </c>
      <c r="J20" s="39"/>
    </row>
    <row r="21" spans="1:10" ht="90">
      <c r="A21" s="30" t="s">
        <v>56</v>
      </c>
      <c r="B21" s="38"/>
      <c r="E21" s="32" t="s">
        <v>140</v>
      </c>
      <c r="J21" s="39"/>
    </row>
    <row r="22" spans="1:16" ht="15">
      <c r="A22" s="30" t="s">
        <v>48</v>
      </c>
      <c r="B22" s="30">
        <v>4</v>
      </c>
      <c r="C22" s="31" t="s">
        <v>145</v>
      </c>
      <c r="D22" s="30" t="s">
        <v>50</v>
      </c>
      <c r="E22" s="32" t="s">
        <v>146</v>
      </c>
      <c r="F22" s="33" t="s">
        <v>121</v>
      </c>
      <c r="G22" s="34">
        <v>1593.051</v>
      </c>
      <c r="H22" s="35">
        <v>0</v>
      </c>
      <c r="I22" s="36">
        <f>ROUND(G22*H22,P4)</f>
        <v>0</v>
      </c>
      <c r="J22" s="33" t="s">
        <v>53</v>
      </c>
      <c r="O22" s="37">
        <f>I22*0.21</f>
        <v>0</v>
      </c>
      <c r="P22">
        <v>3</v>
      </c>
    </row>
    <row r="23" spans="1:10" ht="15">
      <c r="A23" s="30" t="s">
        <v>54</v>
      </c>
      <c r="B23" s="38"/>
      <c r="E23" s="40" t="s">
        <v>50</v>
      </c>
      <c r="J23" s="39"/>
    </row>
    <row r="24" spans="1:10" ht="60">
      <c r="A24" s="30" t="s">
        <v>122</v>
      </c>
      <c r="B24" s="38"/>
      <c r="E24" s="41" t="s">
        <v>147</v>
      </c>
      <c r="J24" s="39"/>
    </row>
    <row r="25" spans="1:10" ht="409.5">
      <c r="A25" s="30" t="s">
        <v>56</v>
      </c>
      <c r="B25" s="38"/>
      <c r="E25" s="32" t="s">
        <v>148</v>
      </c>
      <c r="J25" s="39"/>
    </row>
    <row r="26" spans="1:16" ht="15">
      <c r="A26" s="30" t="s">
        <v>48</v>
      </c>
      <c r="B26" s="30">
        <v>5</v>
      </c>
      <c r="C26" s="31" t="s">
        <v>149</v>
      </c>
      <c r="D26" s="30" t="s">
        <v>50</v>
      </c>
      <c r="E26" s="32" t="s">
        <v>150</v>
      </c>
      <c r="F26" s="33" t="s">
        <v>121</v>
      </c>
      <c r="G26" s="34">
        <v>107.55</v>
      </c>
      <c r="H26" s="35">
        <v>0</v>
      </c>
      <c r="I26" s="36">
        <f>ROUND(G26*H26,P4)</f>
        <v>0</v>
      </c>
      <c r="J26" s="33" t="s">
        <v>53</v>
      </c>
      <c r="O26" s="37">
        <f>I26*0.21</f>
        <v>0</v>
      </c>
      <c r="P26">
        <v>3</v>
      </c>
    </row>
    <row r="27" spans="1:10" ht="15">
      <c r="A27" s="30" t="s">
        <v>54</v>
      </c>
      <c r="B27" s="38"/>
      <c r="E27" s="32" t="s">
        <v>151</v>
      </c>
      <c r="J27" s="39"/>
    </row>
    <row r="28" spans="1:10" ht="15">
      <c r="A28" s="30" t="s">
        <v>122</v>
      </c>
      <c r="B28" s="38"/>
      <c r="E28" s="41" t="s">
        <v>152</v>
      </c>
      <c r="J28" s="39"/>
    </row>
    <row r="29" spans="1:10" ht="405">
      <c r="A29" s="30" t="s">
        <v>56</v>
      </c>
      <c r="B29" s="38"/>
      <c r="E29" s="32" t="s">
        <v>153</v>
      </c>
      <c r="J29" s="39"/>
    </row>
    <row r="30" spans="1:16" ht="15">
      <c r="A30" s="30" t="s">
        <v>48</v>
      </c>
      <c r="B30" s="30">
        <v>6</v>
      </c>
      <c r="C30" s="31" t="s">
        <v>154</v>
      </c>
      <c r="D30" s="30" t="s">
        <v>50</v>
      </c>
      <c r="E30" s="32" t="s">
        <v>155</v>
      </c>
      <c r="F30" s="33" t="s">
        <v>121</v>
      </c>
      <c r="G30" s="34">
        <v>865.247</v>
      </c>
      <c r="H30" s="35">
        <v>0</v>
      </c>
      <c r="I30" s="36">
        <f>ROUND(G30*H30,P4)</f>
        <v>0</v>
      </c>
      <c r="J30" s="33" t="s">
        <v>53</v>
      </c>
      <c r="O30" s="37">
        <f>I30*0.21</f>
        <v>0</v>
      </c>
      <c r="P30">
        <v>3</v>
      </c>
    </row>
    <row r="31" spans="1:10" ht="15">
      <c r="A31" s="30" t="s">
        <v>54</v>
      </c>
      <c r="B31" s="38"/>
      <c r="E31" s="40" t="s">
        <v>50</v>
      </c>
      <c r="J31" s="39"/>
    </row>
    <row r="32" spans="1:10" ht="15">
      <c r="A32" s="30" t="s">
        <v>122</v>
      </c>
      <c r="B32" s="38"/>
      <c r="E32" s="41" t="s">
        <v>156</v>
      </c>
      <c r="J32" s="39"/>
    </row>
    <row r="33" spans="1:10" ht="390">
      <c r="A33" s="30" t="s">
        <v>56</v>
      </c>
      <c r="B33" s="38"/>
      <c r="E33" s="32" t="s">
        <v>157</v>
      </c>
      <c r="J33" s="39"/>
    </row>
    <row r="34" spans="1:16" ht="15">
      <c r="A34" s="30" t="s">
        <v>48</v>
      </c>
      <c r="B34" s="30">
        <v>7</v>
      </c>
      <c r="C34" s="31" t="s">
        <v>158</v>
      </c>
      <c r="D34" s="30" t="s">
        <v>50</v>
      </c>
      <c r="E34" s="32" t="s">
        <v>159</v>
      </c>
      <c r="F34" s="33" t="s">
        <v>121</v>
      </c>
      <c r="G34" s="34">
        <v>122.8</v>
      </c>
      <c r="H34" s="35">
        <v>0</v>
      </c>
      <c r="I34" s="36">
        <f>ROUND(G34*H34,P4)</f>
        <v>0</v>
      </c>
      <c r="J34" s="33" t="s">
        <v>53</v>
      </c>
      <c r="O34" s="37">
        <f>I34*0.21</f>
        <v>0</v>
      </c>
      <c r="P34">
        <v>3</v>
      </c>
    </row>
    <row r="35" spans="1:10" ht="15">
      <c r="A35" s="30" t="s">
        <v>54</v>
      </c>
      <c r="B35" s="38"/>
      <c r="E35" s="40" t="s">
        <v>50</v>
      </c>
      <c r="J35" s="39"/>
    </row>
    <row r="36" spans="1:10" ht="15">
      <c r="A36" s="30" t="s">
        <v>122</v>
      </c>
      <c r="B36" s="38"/>
      <c r="E36" s="41" t="s">
        <v>160</v>
      </c>
      <c r="J36" s="39"/>
    </row>
    <row r="37" spans="1:10" ht="405">
      <c r="A37" s="30" t="s">
        <v>56</v>
      </c>
      <c r="B37" s="38"/>
      <c r="E37" s="32" t="s">
        <v>161</v>
      </c>
      <c r="J37" s="39"/>
    </row>
    <row r="38" spans="1:16" ht="15">
      <c r="A38" s="30" t="s">
        <v>48</v>
      </c>
      <c r="B38" s="30">
        <v>8</v>
      </c>
      <c r="C38" s="31" t="s">
        <v>162</v>
      </c>
      <c r="D38" s="30" t="s">
        <v>50</v>
      </c>
      <c r="E38" s="32" t="s">
        <v>163</v>
      </c>
      <c r="F38" s="33" t="s">
        <v>121</v>
      </c>
      <c r="G38" s="34">
        <v>592.55</v>
      </c>
      <c r="H38" s="35">
        <v>0</v>
      </c>
      <c r="I38" s="36">
        <f>ROUND(G38*H38,P4)</f>
        <v>0</v>
      </c>
      <c r="J38" s="33" t="s">
        <v>53</v>
      </c>
      <c r="O38" s="37">
        <f>I38*0.21</f>
        <v>0</v>
      </c>
      <c r="P38">
        <v>3</v>
      </c>
    </row>
    <row r="39" spans="1:10" ht="15">
      <c r="A39" s="30" t="s">
        <v>54</v>
      </c>
      <c r="B39" s="38"/>
      <c r="E39" s="32" t="s">
        <v>164</v>
      </c>
      <c r="J39" s="39"/>
    </row>
    <row r="40" spans="1:10" ht="15">
      <c r="A40" s="30" t="s">
        <v>122</v>
      </c>
      <c r="B40" s="38"/>
      <c r="E40" s="41" t="s">
        <v>165</v>
      </c>
      <c r="J40" s="39"/>
    </row>
    <row r="41" spans="1:10" ht="360">
      <c r="A41" s="30" t="s">
        <v>56</v>
      </c>
      <c r="B41" s="38"/>
      <c r="E41" s="32" t="s">
        <v>166</v>
      </c>
      <c r="J41" s="39"/>
    </row>
    <row r="42" spans="1:16" ht="15">
      <c r="A42" s="30" t="s">
        <v>48</v>
      </c>
      <c r="B42" s="30">
        <v>9</v>
      </c>
      <c r="C42" s="31" t="s">
        <v>167</v>
      </c>
      <c r="D42" s="30" t="s">
        <v>50</v>
      </c>
      <c r="E42" s="32" t="s">
        <v>168</v>
      </c>
      <c r="F42" s="33" t="s">
        <v>121</v>
      </c>
      <c r="G42" s="34">
        <v>17.4</v>
      </c>
      <c r="H42" s="35">
        <v>0</v>
      </c>
      <c r="I42" s="36">
        <f>ROUND(G42*H42,P4)</f>
        <v>0</v>
      </c>
      <c r="J42" s="33" t="s">
        <v>53</v>
      </c>
      <c r="O42" s="37">
        <f>I42*0.21</f>
        <v>0</v>
      </c>
      <c r="P42">
        <v>3</v>
      </c>
    </row>
    <row r="43" spans="1:10" ht="15">
      <c r="A43" s="30" t="s">
        <v>54</v>
      </c>
      <c r="B43" s="38"/>
      <c r="E43" s="40" t="s">
        <v>50</v>
      </c>
      <c r="J43" s="39"/>
    </row>
    <row r="44" spans="1:10" ht="45">
      <c r="A44" s="30" t="s">
        <v>122</v>
      </c>
      <c r="B44" s="38"/>
      <c r="E44" s="41" t="s">
        <v>169</v>
      </c>
      <c r="J44" s="39"/>
    </row>
    <row r="45" spans="1:10" ht="409.5">
      <c r="A45" s="30" t="s">
        <v>56</v>
      </c>
      <c r="B45" s="38"/>
      <c r="E45" s="32" t="s">
        <v>170</v>
      </c>
      <c r="J45" s="39"/>
    </row>
    <row r="46" spans="1:16" ht="15">
      <c r="A46" s="30" t="s">
        <v>48</v>
      </c>
      <c r="B46" s="30">
        <v>10</v>
      </c>
      <c r="C46" s="31" t="s">
        <v>171</v>
      </c>
      <c r="D46" s="30" t="s">
        <v>50</v>
      </c>
      <c r="E46" s="32" t="s">
        <v>172</v>
      </c>
      <c r="F46" s="33" t="s">
        <v>173</v>
      </c>
      <c r="G46" s="34">
        <v>1827.28</v>
      </c>
      <c r="H46" s="35">
        <v>0</v>
      </c>
      <c r="I46" s="36">
        <f>ROUND(G46*H46,P4)</f>
        <v>0</v>
      </c>
      <c r="J46" s="33" t="s">
        <v>53</v>
      </c>
      <c r="O46" s="37">
        <f>I46*0.21</f>
        <v>0</v>
      </c>
      <c r="P46">
        <v>3</v>
      </c>
    </row>
    <row r="47" spans="1:10" ht="15">
      <c r="A47" s="30" t="s">
        <v>54</v>
      </c>
      <c r="B47" s="38"/>
      <c r="E47" s="40" t="s">
        <v>50</v>
      </c>
      <c r="J47" s="39"/>
    </row>
    <row r="48" spans="1:10" ht="15">
      <c r="A48" s="30" t="s">
        <v>122</v>
      </c>
      <c r="B48" s="38"/>
      <c r="E48" s="41" t="s">
        <v>174</v>
      </c>
      <c r="J48" s="39"/>
    </row>
    <row r="49" spans="1:10" ht="30">
      <c r="A49" s="30" t="s">
        <v>56</v>
      </c>
      <c r="B49" s="38"/>
      <c r="E49" s="32" t="s">
        <v>175</v>
      </c>
      <c r="J49" s="39"/>
    </row>
    <row r="50" spans="1:16" ht="15">
      <c r="A50" s="30" t="s">
        <v>48</v>
      </c>
      <c r="B50" s="30">
        <v>11</v>
      </c>
      <c r="C50" s="31" t="s">
        <v>176</v>
      </c>
      <c r="D50" s="30" t="s">
        <v>50</v>
      </c>
      <c r="E50" s="32" t="s">
        <v>177</v>
      </c>
      <c r="F50" s="33" t="s">
        <v>173</v>
      </c>
      <c r="G50" s="34">
        <v>717</v>
      </c>
      <c r="H50" s="35">
        <v>0</v>
      </c>
      <c r="I50" s="36">
        <f>ROUND(G50*H50,P4)</f>
        <v>0</v>
      </c>
      <c r="J50" s="33" t="s">
        <v>53</v>
      </c>
      <c r="O50" s="37">
        <f>I50*0.21</f>
        <v>0</v>
      </c>
      <c r="P50">
        <v>3</v>
      </c>
    </row>
    <row r="51" spans="1:10" ht="15">
      <c r="A51" s="30" t="s">
        <v>54</v>
      </c>
      <c r="B51" s="38"/>
      <c r="E51" s="40" t="s">
        <v>50</v>
      </c>
      <c r="J51" s="39"/>
    </row>
    <row r="52" spans="1:10" ht="15">
      <c r="A52" s="30" t="s">
        <v>122</v>
      </c>
      <c r="B52" s="38"/>
      <c r="E52" s="41" t="s">
        <v>178</v>
      </c>
      <c r="J52" s="39"/>
    </row>
    <row r="53" spans="1:10" ht="45">
      <c r="A53" s="30" t="s">
        <v>56</v>
      </c>
      <c r="B53" s="38"/>
      <c r="E53" s="32" t="s">
        <v>179</v>
      </c>
      <c r="J53" s="39"/>
    </row>
    <row r="54" spans="1:16" ht="15">
      <c r="A54" s="30" t="s">
        <v>48</v>
      </c>
      <c r="B54" s="30">
        <v>12</v>
      </c>
      <c r="C54" s="31" t="s">
        <v>180</v>
      </c>
      <c r="D54" s="30" t="s">
        <v>50</v>
      </c>
      <c r="E54" s="32" t="s">
        <v>181</v>
      </c>
      <c r="F54" s="33" t="s">
        <v>173</v>
      </c>
      <c r="G54" s="34">
        <v>717</v>
      </c>
      <c r="H54" s="35">
        <v>0</v>
      </c>
      <c r="I54" s="36">
        <f>ROUND(G54*H54,P4)</f>
        <v>0</v>
      </c>
      <c r="J54" s="33" t="s">
        <v>53</v>
      </c>
      <c r="O54" s="37">
        <f>I54*0.21</f>
        <v>0</v>
      </c>
      <c r="P54">
        <v>3</v>
      </c>
    </row>
    <row r="55" spans="1:10" ht="15">
      <c r="A55" s="30" t="s">
        <v>54</v>
      </c>
      <c r="B55" s="38"/>
      <c r="E55" s="40" t="s">
        <v>50</v>
      </c>
      <c r="J55" s="39"/>
    </row>
    <row r="56" spans="1:10" ht="15">
      <c r="A56" s="30" t="s">
        <v>122</v>
      </c>
      <c r="B56" s="38"/>
      <c r="E56" s="41" t="s">
        <v>178</v>
      </c>
      <c r="J56" s="39"/>
    </row>
    <row r="57" spans="1:10" ht="30">
      <c r="A57" s="30" t="s">
        <v>56</v>
      </c>
      <c r="B57" s="38"/>
      <c r="E57" s="32" t="s">
        <v>182</v>
      </c>
      <c r="J57" s="39"/>
    </row>
    <row r="58" spans="1:10" ht="15">
      <c r="A58" s="24" t="s">
        <v>45</v>
      </c>
      <c r="B58" s="25"/>
      <c r="C58" s="26" t="s">
        <v>71</v>
      </c>
      <c r="D58" s="27"/>
      <c r="E58" s="24" t="s">
        <v>183</v>
      </c>
      <c r="F58" s="27"/>
      <c r="G58" s="27"/>
      <c r="H58" s="27"/>
      <c r="I58" s="28">
        <f>SUMIFS(I59:I65,A59:A65,"P")</f>
        <v>0</v>
      </c>
      <c r="J58" s="29"/>
    </row>
    <row r="59" spans="1:16" ht="15">
      <c r="A59" s="30" t="s">
        <v>48</v>
      </c>
      <c r="B59" s="30">
        <v>13</v>
      </c>
      <c r="C59" s="31" t="s">
        <v>184</v>
      </c>
      <c r="D59" s="30" t="s">
        <v>50</v>
      </c>
      <c r="E59" s="32" t="s">
        <v>185</v>
      </c>
      <c r="F59" s="33" t="s">
        <v>186</v>
      </c>
      <c r="G59" s="34">
        <v>246.76</v>
      </c>
      <c r="H59" s="35">
        <v>0</v>
      </c>
      <c r="I59" s="36">
        <f>ROUND(G59*H59,P4)</f>
        <v>0</v>
      </c>
      <c r="J59" s="33" t="s">
        <v>53</v>
      </c>
      <c r="O59" s="37">
        <f>I59*0.21</f>
        <v>0</v>
      </c>
      <c r="P59">
        <v>3</v>
      </c>
    </row>
    <row r="60" spans="1:10" ht="15">
      <c r="A60" s="30" t="s">
        <v>54</v>
      </c>
      <c r="B60" s="38"/>
      <c r="E60" s="40" t="s">
        <v>50</v>
      </c>
      <c r="J60" s="39"/>
    </row>
    <row r="61" spans="1:10" ht="195">
      <c r="A61" s="30" t="s">
        <v>56</v>
      </c>
      <c r="B61" s="38"/>
      <c r="E61" s="32" t="s">
        <v>187</v>
      </c>
      <c r="J61" s="39"/>
    </row>
    <row r="62" spans="1:16" ht="15">
      <c r="A62" s="30" t="s">
        <v>48</v>
      </c>
      <c r="B62" s="30">
        <v>14</v>
      </c>
      <c r="C62" s="31" t="s">
        <v>188</v>
      </c>
      <c r="D62" s="30" t="s">
        <v>50</v>
      </c>
      <c r="E62" s="32" t="s">
        <v>189</v>
      </c>
      <c r="F62" s="33" t="s">
        <v>173</v>
      </c>
      <c r="G62" s="34">
        <v>2641.18</v>
      </c>
      <c r="H62" s="35">
        <v>0</v>
      </c>
      <c r="I62" s="36">
        <f>ROUND(G62*H62,P4)</f>
        <v>0</v>
      </c>
      <c r="J62" s="33" t="s">
        <v>53</v>
      </c>
      <c r="O62" s="37">
        <f>I62*0.21</f>
        <v>0</v>
      </c>
      <c r="P62">
        <v>3</v>
      </c>
    </row>
    <row r="63" spans="1:10" ht="15">
      <c r="A63" s="30" t="s">
        <v>54</v>
      </c>
      <c r="B63" s="38"/>
      <c r="E63" s="40" t="s">
        <v>50</v>
      </c>
      <c r="J63" s="39"/>
    </row>
    <row r="64" spans="1:10" ht="45">
      <c r="A64" s="30" t="s">
        <v>122</v>
      </c>
      <c r="B64" s="38"/>
      <c r="E64" s="41" t="s">
        <v>190</v>
      </c>
      <c r="J64" s="39"/>
    </row>
    <row r="65" spans="1:10" ht="120">
      <c r="A65" s="30" t="s">
        <v>56</v>
      </c>
      <c r="B65" s="38"/>
      <c r="E65" s="32" t="s">
        <v>191</v>
      </c>
      <c r="J65" s="39"/>
    </row>
    <row r="66" spans="1:10" ht="15">
      <c r="A66" s="24" t="s">
        <v>45</v>
      </c>
      <c r="B66" s="25"/>
      <c r="C66" s="26" t="s">
        <v>192</v>
      </c>
      <c r="D66" s="27"/>
      <c r="E66" s="24" t="s">
        <v>14</v>
      </c>
      <c r="F66" s="27"/>
      <c r="G66" s="27"/>
      <c r="H66" s="27"/>
      <c r="I66" s="28">
        <f>SUMIFS(I67:I98,A67:A98,"P")</f>
        <v>0</v>
      </c>
      <c r="J66" s="29"/>
    </row>
    <row r="67" spans="1:16" ht="30">
      <c r="A67" s="30" t="s">
        <v>48</v>
      </c>
      <c r="B67" s="30">
        <v>15</v>
      </c>
      <c r="C67" s="31" t="s">
        <v>193</v>
      </c>
      <c r="D67" s="30" t="s">
        <v>50</v>
      </c>
      <c r="E67" s="32" t="s">
        <v>194</v>
      </c>
      <c r="F67" s="33" t="s">
        <v>173</v>
      </c>
      <c r="G67" s="34">
        <v>1296.25</v>
      </c>
      <c r="H67" s="35">
        <v>0</v>
      </c>
      <c r="I67" s="36">
        <f>ROUND(G67*H67,P4)</f>
        <v>0</v>
      </c>
      <c r="J67" s="33" t="s">
        <v>53</v>
      </c>
      <c r="O67" s="37">
        <f>I67*0.21</f>
        <v>0</v>
      </c>
      <c r="P67">
        <v>3</v>
      </c>
    </row>
    <row r="68" spans="1:10" ht="15">
      <c r="A68" s="30" t="s">
        <v>54</v>
      </c>
      <c r="B68" s="38"/>
      <c r="E68" s="40" t="s">
        <v>50</v>
      </c>
      <c r="J68" s="39"/>
    </row>
    <row r="69" spans="1:10" ht="15">
      <c r="A69" s="30" t="s">
        <v>122</v>
      </c>
      <c r="B69" s="38"/>
      <c r="E69" s="41" t="s">
        <v>195</v>
      </c>
      <c r="J69" s="39"/>
    </row>
    <row r="70" spans="1:10" ht="60">
      <c r="A70" s="30" t="s">
        <v>56</v>
      </c>
      <c r="B70" s="38"/>
      <c r="E70" s="32" t="s">
        <v>196</v>
      </c>
      <c r="J70" s="39"/>
    </row>
    <row r="71" spans="1:16" ht="15">
      <c r="A71" s="30" t="s">
        <v>48</v>
      </c>
      <c r="B71" s="30">
        <v>16</v>
      </c>
      <c r="C71" s="31" t="s">
        <v>197</v>
      </c>
      <c r="D71" s="30" t="s">
        <v>50</v>
      </c>
      <c r="E71" s="32" t="s">
        <v>198</v>
      </c>
      <c r="F71" s="33" t="s">
        <v>173</v>
      </c>
      <c r="G71" s="34">
        <v>1732.499</v>
      </c>
      <c r="H71" s="35">
        <v>0</v>
      </c>
      <c r="I71" s="36">
        <f>ROUND(G71*H71,P4)</f>
        <v>0</v>
      </c>
      <c r="J71" s="33" t="s">
        <v>53</v>
      </c>
      <c r="O71" s="37">
        <f>I71*0.21</f>
        <v>0</v>
      </c>
      <c r="P71">
        <v>3</v>
      </c>
    </row>
    <row r="72" spans="1:10" ht="15">
      <c r="A72" s="30" t="s">
        <v>54</v>
      </c>
      <c r="B72" s="38"/>
      <c r="E72" s="40" t="s">
        <v>50</v>
      </c>
      <c r="J72" s="39"/>
    </row>
    <row r="73" spans="1:10" ht="45">
      <c r="A73" s="30" t="s">
        <v>122</v>
      </c>
      <c r="B73" s="38"/>
      <c r="E73" s="41" t="s">
        <v>199</v>
      </c>
      <c r="J73" s="39"/>
    </row>
    <row r="74" spans="1:10" ht="60">
      <c r="A74" s="30" t="s">
        <v>56</v>
      </c>
      <c r="B74" s="38"/>
      <c r="E74" s="32" t="s">
        <v>196</v>
      </c>
      <c r="J74" s="39"/>
    </row>
    <row r="75" spans="1:16" ht="15">
      <c r="A75" s="30" t="s">
        <v>48</v>
      </c>
      <c r="B75" s="30">
        <v>17</v>
      </c>
      <c r="C75" s="31" t="s">
        <v>200</v>
      </c>
      <c r="D75" s="30" t="s">
        <v>50</v>
      </c>
      <c r="E75" s="32" t="s">
        <v>201</v>
      </c>
      <c r="F75" s="33" t="s">
        <v>173</v>
      </c>
      <c r="G75" s="34">
        <v>39.8</v>
      </c>
      <c r="H75" s="35">
        <v>0</v>
      </c>
      <c r="I75" s="36">
        <f>ROUND(G75*H75,P4)</f>
        <v>0</v>
      </c>
      <c r="J75" s="33" t="s">
        <v>53</v>
      </c>
      <c r="O75" s="37">
        <f>I75*0.21</f>
        <v>0</v>
      </c>
      <c r="P75">
        <v>3</v>
      </c>
    </row>
    <row r="76" spans="1:10" ht="15">
      <c r="A76" s="30" t="s">
        <v>54</v>
      </c>
      <c r="B76" s="38"/>
      <c r="E76" s="32" t="s">
        <v>202</v>
      </c>
      <c r="J76" s="39"/>
    </row>
    <row r="77" spans="1:10" ht="120">
      <c r="A77" s="30" t="s">
        <v>56</v>
      </c>
      <c r="B77" s="38"/>
      <c r="E77" s="32" t="s">
        <v>203</v>
      </c>
      <c r="J77" s="39"/>
    </row>
    <row r="78" spans="1:16" ht="15">
      <c r="A78" s="30" t="s">
        <v>48</v>
      </c>
      <c r="B78" s="30">
        <v>18</v>
      </c>
      <c r="C78" s="31" t="s">
        <v>204</v>
      </c>
      <c r="D78" s="30" t="s">
        <v>50</v>
      </c>
      <c r="E78" s="32" t="s">
        <v>205</v>
      </c>
      <c r="F78" s="33" t="s">
        <v>173</v>
      </c>
      <c r="G78" s="34">
        <v>1303.44</v>
      </c>
      <c r="H78" s="35">
        <v>0</v>
      </c>
      <c r="I78" s="36">
        <f>ROUND(G78*H78,P4)</f>
        <v>0</v>
      </c>
      <c r="J78" s="33" t="s">
        <v>53</v>
      </c>
      <c r="O78" s="37">
        <f>I78*0.21</f>
        <v>0</v>
      </c>
      <c r="P78">
        <v>3</v>
      </c>
    </row>
    <row r="79" spans="1:10" ht="15">
      <c r="A79" s="30" t="s">
        <v>54</v>
      </c>
      <c r="B79" s="38"/>
      <c r="E79" s="40" t="s">
        <v>50</v>
      </c>
      <c r="J79" s="39"/>
    </row>
    <row r="80" spans="1:10" ht="15">
      <c r="A80" s="30" t="s">
        <v>122</v>
      </c>
      <c r="B80" s="38"/>
      <c r="E80" s="41" t="s">
        <v>206</v>
      </c>
      <c r="J80" s="39"/>
    </row>
    <row r="81" spans="1:10" ht="75">
      <c r="A81" s="30" t="s">
        <v>56</v>
      </c>
      <c r="B81" s="38"/>
      <c r="E81" s="32" t="s">
        <v>207</v>
      </c>
      <c r="J81" s="39"/>
    </row>
    <row r="82" spans="1:16" ht="15">
      <c r="A82" s="30" t="s">
        <v>48</v>
      </c>
      <c r="B82" s="30">
        <v>19</v>
      </c>
      <c r="C82" s="31" t="s">
        <v>208</v>
      </c>
      <c r="D82" s="30" t="s">
        <v>50</v>
      </c>
      <c r="E82" s="32" t="s">
        <v>209</v>
      </c>
      <c r="F82" s="33" t="s">
        <v>173</v>
      </c>
      <c r="G82" s="34">
        <v>1303.44</v>
      </c>
      <c r="H82" s="35">
        <v>0</v>
      </c>
      <c r="I82" s="36">
        <f>ROUND(G82*H82,P4)</f>
        <v>0</v>
      </c>
      <c r="J82" s="33" t="s">
        <v>53</v>
      </c>
      <c r="O82" s="37">
        <f>I82*0.21</f>
        <v>0</v>
      </c>
      <c r="P82">
        <v>3</v>
      </c>
    </row>
    <row r="83" spans="1:10" ht="15">
      <c r="A83" s="30" t="s">
        <v>54</v>
      </c>
      <c r="B83" s="38"/>
      <c r="E83" s="40" t="s">
        <v>50</v>
      </c>
      <c r="J83" s="39"/>
    </row>
    <row r="84" spans="1:10" ht="15">
      <c r="A84" s="30" t="s">
        <v>122</v>
      </c>
      <c r="B84" s="38"/>
      <c r="E84" s="41" t="s">
        <v>206</v>
      </c>
      <c r="J84" s="39"/>
    </row>
    <row r="85" spans="1:10" ht="75">
      <c r="A85" s="30" t="s">
        <v>56</v>
      </c>
      <c r="B85" s="38"/>
      <c r="E85" s="32" t="s">
        <v>207</v>
      </c>
      <c r="J85" s="39"/>
    </row>
    <row r="86" spans="1:16" ht="15">
      <c r="A86" s="30" t="s">
        <v>48</v>
      </c>
      <c r="B86" s="30">
        <v>20</v>
      </c>
      <c r="C86" s="31" t="s">
        <v>210</v>
      </c>
      <c r="D86" s="30" t="s">
        <v>50</v>
      </c>
      <c r="E86" s="32" t="s">
        <v>211</v>
      </c>
      <c r="F86" s="33" t="s">
        <v>173</v>
      </c>
      <c r="G86" s="34">
        <v>1303.44</v>
      </c>
      <c r="H86" s="35">
        <v>0</v>
      </c>
      <c r="I86" s="36">
        <f>ROUND(G86*H86,P4)</f>
        <v>0</v>
      </c>
      <c r="J86" s="33" t="s">
        <v>53</v>
      </c>
      <c r="O86" s="37">
        <f>I86*0.21</f>
        <v>0</v>
      </c>
      <c r="P86">
        <v>3</v>
      </c>
    </row>
    <row r="87" spans="1:10" ht="15">
      <c r="A87" s="30" t="s">
        <v>54</v>
      </c>
      <c r="B87" s="38"/>
      <c r="E87" s="40" t="s">
        <v>50</v>
      </c>
      <c r="J87" s="39"/>
    </row>
    <row r="88" spans="1:10" ht="165">
      <c r="A88" s="30" t="s">
        <v>56</v>
      </c>
      <c r="B88" s="38"/>
      <c r="E88" s="32" t="s">
        <v>212</v>
      </c>
      <c r="J88" s="39"/>
    </row>
    <row r="89" spans="1:16" ht="15">
      <c r="A89" s="30" t="s">
        <v>48</v>
      </c>
      <c r="B89" s="30">
        <v>21</v>
      </c>
      <c r="C89" s="31" t="s">
        <v>213</v>
      </c>
      <c r="D89" s="30" t="s">
        <v>50</v>
      </c>
      <c r="E89" s="32" t="s">
        <v>214</v>
      </c>
      <c r="F89" s="33" t="s">
        <v>173</v>
      </c>
      <c r="G89" s="34">
        <v>1303.44</v>
      </c>
      <c r="H89" s="35">
        <v>0</v>
      </c>
      <c r="I89" s="36">
        <f>ROUND(G89*H89,P4)</f>
        <v>0</v>
      </c>
      <c r="J89" s="33" t="s">
        <v>53</v>
      </c>
      <c r="O89" s="37">
        <f>I89*0.21</f>
        <v>0</v>
      </c>
      <c r="P89">
        <v>3</v>
      </c>
    </row>
    <row r="90" spans="1:10" ht="15">
      <c r="A90" s="30" t="s">
        <v>54</v>
      </c>
      <c r="B90" s="38"/>
      <c r="E90" s="40" t="s">
        <v>50</v>
      </c>
      <c r="J90" s="39"/>
    </row>
    <row r="91" spans="1:10" ht="165">
      <c r="A91" s="30" t="s">
        <v>56</v>
      </c>
      <c r="B91" s="38"/>
      <c r="E91" s="32" t="s">
        <v>212</v>
      </c>
      <c r="J91" s="39"/>
    </row>
    <row r="92" spans="1:16" ht="30">
      <c r="A92" s="30" t="s">
        <v>48</v>
      </c>
      <c r="B92" s="30">
        <v>22</v>
      </c>
      <c r="C92" s="31" t="s">
        <v>215</v>
      </c>
      <c r="D92" s="30" t="s">
        <v>50</v>
      </c>
      <c r="E92" s="32" t="s">
        <v>216</v>
      </c>
      <c r="F92" s="33" t="s">
        <v>173</v>
      </c>
      <c r="G92" s="34">
        <v>4.2</v>
      </c>
      <c r="H92" s="35">
        <v>0</v>
      </c>
      <c r="I92" s="36">
        <f>ROUND(G92*H92,P4)</f>
        <v>0</v>
      </c>
      <c r="J92" s="33" t="s">
        <v>53</v>
      </c>
      <c r="O92" s="37">
        <f>I92*0.21</f>
        <v>0</v>
      </c>
      <c r="P92">
        <v>3</v>
      </c>
    </row>
    <row r="93" spans="1:10" ht="30">
      <c r="A93" s="30" t="s">
        <v>54</v>
      </c>
      <c r="B93" s="38"/>
      <c r="E93" s="32" t="s">
        <v>217</v>
      </c>
      <c r="J93" s="39"/>
    </row>
    <row r="94" spans="1:10" ht="195">
      <c r="A94" s="30" t="s">
        <v>56</v>
      </c>
      <c r="B94" s="38"/>
      <c r="E94" s="32" t="s">
        <v>218</v>
      </c>
      <c r="J94" s="39"/>
    </row>
    <row r="95" spans="1:16" ht="15">
      <c r="A95" s="30" t="s">
        <v>48</v>
      </c>
      <c r="B95" s="30">
        <v>23</v>
      </c>
      <c r="C95" s="31" t="s">
        <v>219</v>
      </c>
      <c r="D95" s="30" t="s">
        <v>50</v>
      </c>
      <c r="E95" s="32" t="s">
        <v>220</v>
      </c>
      <c r="F95" s="33" t="s">
        <v>186</v>
      </c>
      <c r="G95" s="34">
        <v>544.3</v>
      </c>
      <c r="H95" s="35">
        <v>0</v>
      </c>
      <c r="I95" s="36">
        <f>ROUND(G95*H95,P4)</f>
        <v>0</v>
      </c>
      <c r="J95" s="33" t="s">
        <v>53</v>
      </c>
      <c r="O95" s="37">
        <f>I95*0.21</f>
        <v>0</v>
      </c>
      <c r="P95">
        <v>3</v>
      </c>
    </row>
    <row r="96" spans="1:10" ht="15">
      <c r="A96" s="30" t="s">
        <v>54</v>
      </c>
      <c r="B96" s="38"/>
      <c r="E96" s="40" t="s">
        <v>50</v>
      </c>
      <c r="J96" s="39"/>
    </row>
    <row r="97" spans="1:10" ht="15">
      <c r="A97" s="30" t="s">
        <v>122</v>
      </c>
      <c r="B97" s="38"/>
      <c r="E97" s="41" t="s">
        <v>221</v>
      </c>
      <c r="J97" s="39"/>
    </row>
    <row r="98" spans="1:10" ht="45">
      <c r="A98" s="30" t="s">
        <v>56</v>
      </c>
      <c r="B98" s="38"/>
      <c r="E98" s="32" t="s">
        <v>222</v>
      </c>
      <c r="J98" s="39"/>
    </row>
    <row r="99" spans="1:10" ht="15">
      <c r="A99" s="24" t="s">
        <v>45</v>
      </c>
      <c r="B99" s="25"/>
      <c r="C99" s="26" t="s">
        <v>223</v>
      </c>
      <c r="D99" s="27"/>
      <c r="E99" s="24" t="s">
        <v>224</v>
      </c>
      <c r="F99" s="27"/>
      <c r="G99" s="27"/>
      <c r="H99" s="27"/>
      <c r="I99" s="28">
        <f>SUMIFS(I100:I112,A100:A112,"P")</f>
        <v>0</v>
      </c>
      <c r="J99" s="29"/>
    </row>
    <row r="100" spans="1:16" ht="15">
      <c r="A100" s="30" t="s">
        <v>48</v>
      </c>
      <c r="B100" s="30">
        <v>24</v>
      </c>
      <c r="C100" s="31" t="s">
        <v>225</v>
      </c>
      <c r="D100" s="30" t="s">
        <v>50</v>
      </c>
      <c r="E100" s="32" t="s">
        <v>226</v>
      </c>
      <c r="F100" s="33" t="s">
        <v>186</v>
      </c>
      <c r="G100" s="34">
        <v>28</v>
      </c>
      <c r="H100" s="35">
        <v>0</v>
      </c>
      <c r="I100" s="36">
        <f>ROUND(G100*H100,P4)</f>
        <v>0</v>
      </c>
      <c r="J100" s="33" t="s">
        <v>53</v>
      </c>
      <c r="O100" s="37">
        <f>I100*0.21</f>
        <v>0</v>
      </c>
      <c r="P100">
        <v>3</v>
      </c>
    </row>
    <row r="101" spans="1:10" ht="15">
      <c r="A101" s="30" t="s">
        <v>54</v>
      </c>
      <c r="B101" s="38"/>
      <c r="E101" s="32" t="s">
        <v>227</v>
      </c>
      <c r="J101" s="39"/>
    </row>
    <row r="102" spans="1:10" ht="315">
      <c r="A102" s="30" t="s">
        <v>56</v>
      </c>
      <c r="B102" s="38"/>
      <c r="E102" s="32" t="s">
        <v>228</v>
      </c>
      <c r="J102" s="39"/>
    </row>
    <row r="103" spans="1:16" ht="15">
      <c r="A103" s="30" t="s">
        <v>48</v>
      </c>
      <c r="B103" s="30">
        <v>25</v>
      </c>
      <c r="C103" s="31" t="s">
        <v>229</v>
      </c>
      <c r="D103" s="30" t="s">
        <v>50</v>
      </c>
      <c r="E103" s="32" t="s">
        <v>230</v>
      </c>
      <c r="F103" s="33" t="s">
        <v>111</v>
      </c>
      <c r="G103" s="34">
        <v>9</v>
      </c>
      <c r="H103" s="35">
        <v>0</v>
      </c>
      <c r="I103" s="36">
        <f>ROUND(G103*H103,P4)</f>
        <v>0</v>
      </c>
      <c r="J103" s="33" t="s">
        <v>53</v>
      </c>
      <c r="O103" s="37">
        <f>I103*0.21</f>
        <v>0</v>
      </c>
      <c r="P103">
        <v>3</v>
      </c>
    </row>
    <row r="104" spans="1:10" ht="30">
      <c r="A104" s="30" t="s">
        <v>54</v>
      </c>
      <c r="B104" s="38"/>
      <c r="E104" s="32" t="s">
        <v>231</v>
      </c>
      <c r="J104" s="39"/>
    </row>
    <row r="105" spans="1:10" ht="15">
      <c r="A105" s="30" t="s">
        <v>122</v>
      </c>
      <c r="B105" s="38"/>
      <c r="E105" s="41" t="s">
        <v>232</v>
      </c>
      <c r="J105" s="39"/>
    </row>
    <row r="106" spans="1:10" ht="90">
      <c r="A106" s="30" t="s">
        <v>56</v>
      </c>
      <c r="B106" s="38"/>
      <c r="E106" s="32" t="s">
        <v>233</v>
      </c>
      <c r="J106" s="39"/>
    </row>
    <row r="107" spans="1:16" ht="15">
      <c r="A107" s="30" t="s">
        <v>48</v>
      </c>
      <c r="B107" s="30">
        <v>26</v>
      </c>
      <c r="C107" s="31" t="s">
        <v>234</v>
      </c>
      <c r="D107" s="30" t="s">
        <v>50</v>
      </c>
      <c r="E107" s="32" t="s">
        <v>235</v>
      </c>
      <c r="F107" s="33" t="s">
        <v>111</v>
      </c>
      <c r="G107" s="34">
        <v>14</v>
      </c>
      <c r="H107" s="35">
        <v>0</v>
      </c>
      <c r="I107" s="36">
        <f>ROUND(G107*H107,P4)</f>
        <v>0</v>
      </c>
      <c r="J107" s="33" t="s">
        <v>53</v>
      </c>
      <c r="O107" s="37">
        <f>I107*0.21</f>
        <v>0</v>
      </c>
      <c r="P107">
        <v>3</v>
      </c>
    </row>
    <row r="108" spans="1:10" ht="15">
      <c r="A108" s="30" t="s">
        <v>54</v>
      </c>
      <c r="B108" s="38"/>
      <c r="E108" s="40" t="s">
        <v>50</v>
      </c>
      <c r="J108" s="39"/>
    </row>
    <row r="109" spans="1:10" ht="45">
      <c r="A109" s="30" t="s">
        <v>56</v>
      </c>
      <c r="B109" s="38"/>
      <c r="E109" s="32" t="s">
        <v>236</v>
      </c>
      <c r="J109" s="39"/>
    </row>
    <row r="110" spans="1:16" ht="15">
      <c r="A110" s="30" t="s">
        <v>48</v>
      </c>
      <c r="B110" s="30">
        <v>27</v>
      </c>
      <c r="C110" s="31" t="s">
        <v>237</v>
      </c>
      <c r="D110" s="30" t="s">
        <v>50</v>
      </c>
      <c r="E110" s="32" t="s">
        <v>238</v>
      </c>
      <c r="F110" s="33" t="s">
        <v>111</v>
      </c>
      <c r="G110" s="34">
        <v>8</v>
      </c>
      <c r="H110" s="35">
        <v>0</v>
      </c>
      <c r="I110" s="36">
        <f>ROUND(G110*H110,P4)</f>
        <v>0</v>
      </c>
      <c r="J110" s="33" t="s">
        <v>53</v>
      </c>
      <c r="O110" s="37">
        <f>I110*0.21</f>
        <v>0</v>
      </c>
      <c r="P110">
        <v>3</v>
      </c>
    </row>
    <row r="111" spans="1:10" ht="15">
      <c r="A111" s="30" t="s">
        <v>54</v>
      </c>
      <c r="B111" s="38"/>
      <c r="E111" s="40" t="s">
        <v>50</v>
      </c>
      <c r="J111" s="39"/>
    </row>
    <row r="112" spans="1:10" ht="45">
      <c r="A112" s="30" t="s">
        <v>56</v>
      </c>
      <c r="B112" s="38"/>
      <c r="E112" s="32" t="s">
        <v>236</v>
      </c>
      <c r="J112" s="39"/>
    </row>
    <row r="113" spans="1:10" ht="15">
      <c r="A113" s="24" t="s">
        <v>45</v>
      </c>
      <c r="B113" s="25"/>
      <c r="C113" s="26" t="s">
        <v>239</v>
      </c>
      <c r="D113" s="27"/>
      <c r="E113" s="24" t="s">
        <v>240</v>
      </c>
      <c r="F113" s="27"/>
      <c r="G113" s="27"/>
      <c r="H113" s="27"/>
      <c r="I113" s="28">
        <f>SUMIFS(I114:I125,A114:A125,"P")</f>
        <v>0</v>
      </c>
      <c r="J113" s="29"/>
    </row>
    <row r="114" spans="1:16" ht="30">
      <c r="A114" s="30" t="s">
        <v>48</v>
      </c>
      <c r="B114" s="30">
        <v>28</v>
      </c>
      <c r="C114" s="31" t="s">
        <v>241</v>
      </c>
      <c r="D114" s="30" t="s">
        <v>50</v>
      </c>
      <c r="E114" s="32" t="s">
        <v>242</v>
      </c>
      <c r="F114" s="33" t="s">
        <v>186</v>
      </c>
      <c r="G114" s="34">
        <v>531</v>
      </c>
      <c r="H114" s="35">
        <v>0</v>
      </c>
      <c r="I114" s="36">
        <f>ROUND(G114*H114,P4)</f>
        <v>0</v>
      </c>
      <c r="J114" s="33" t="s">
        <v>53</v>
      </c>
      <c r="O114" s="37">
        <f>I114*0.21</f>
        <v>0</v>
      </c>
      <c r="P114">
        <v>3</v>
      </c>
    </row>
    <row r="115" spans="1:10" ht="15">
      <c r="A115" s="30" t="s">
        <v>54</v>
      </c>
      <c r="B115" s="38"/>
      <c r="E115" s="40" t="s">
        <v>50</v>
      </c>
      <c r="J115" s="39"/>
    </row>
    <row r="116" spans="1:10" ht="60">
      <c r="A116" s="30" t="s">
        <v>122</v>
      </c>
      <c r="B116" s="38"/>
      <c r="E116" s="41" t="s">
        <v>243</v>
      </c>
      <c r="J116" s="39"/>
    </row>
    <row r="117" spans="1:10" ht="60">
      <c r="A117" s="30" t="s">
        <v>56</v>
      </c>
      <c r="B117" s="38"/>
      <c r="E117" s="32" t="s">
        <v>244</v>
      </c>
      <c r="J117" s="39"/>
    </row>
    <row r="118" spans="1:16" ht="15">
      <c r="A118" s="30" t="s">
        <v>48</v>
      </c>
      <c r="B118" s="30">
        <v>29</v>
      </c>
      <c r="C118" s="31" t="s">
        <v>245</v>
      </c>
      <c r="D118" s="30" t="s">
        <v>50</v>
      </c>
      <c r="E118" s="32" t="s">
        <v>246</v>
      </c>
      <c r="F118" s="33" t="s">
        <v>186</v>
      </c>
      <c r="G118" s="34">
        <v>517.8</v>
      </c>
      <c r="H118" s="35">
        <v>0</v>
      </c>
      <c r="I118" s="36">
        <f>ROUND(G118*H118,P4)</f>
        <v>0</v>
      </c>
      <c r="J118" s="33" t="s">
        <v>53</v>
      </c>
      <c r="O118" s="37">
        <f>I118*0.21</f>
        <v>0</v>
      </c>
      <c r="P118">
        <v>3</v>
      </c>
    </row>
    <row r="119" spans="1:10" ht="15">
      <c r="A119" s="30" t="s">
        <v>54</v>
      </c>
      <c r="B119" s="38"/>
      <c r="E119" s="32" t="s">
        <v>247</v>
      </c>
      <c r="J119" s="39"/>
    </row>
    <row r="120" spans="1:10" ht="15">
      <c r="A120" s="30" t="s">
        <v>122</v>
      </c>
      <c r="B120" s="38"/>
      <c r="E120" s="41" t="s">
        <v>248</v>
      </c>
      <c r="J120" s="39"/>
    </row>
    <row r="121" spans="1:10" ht="60">
      <c r="A121" s="30" t="s">
        <v>56</v>
      </c>
      <c r="B121" s="38"/>
      <c r="E121" s="32" t="s">
        <v>249</v>
      </c>
      <c r="J121" s="39"/>
    </row>
    <row r="122" spans="1:16" ht="15">
      <c r="A122" s="30" t="s">
        <v>48</v>
      </c>
      <c r="B122" s="30">
        <v>30</v>
      </c>
      <c r="C122" s="31" t="s">
        <v>250</v>
      </c>
      <c r="D122" s="30" t="s">
        <v>50</v>
      </c>
      <c r="E122" s="32" t="s">
        <v>251</v>
      </c>
      <c r="F122" s="33" t="s">
        <v>186</v>
      </c>
      <c r="G122" s="34">
        <v>5.5</v>
      </c>
      <c r="H122" s="35">
        <v>0</v>
      </c>
      <c r="I122" s="36">
        <f>ROUND(G122*H122,P4)</f>
        <v>0</v>
      </c>
      <c r="J122" s="33" t="s">
        <v>53</v>
      </c>
      <c r="O122" s="37">
        <f>I122*0.21</f>
        <v>0</v>
      </c>
      <c r="P122">
        <v>3</v>
      </c>
    </row>
    <row r="123" spans="1:10" ht="15">
      <c r="A123" s="30" t="s">
        <v>54</v>
      </c>
      <c r="B123" s="38"/>
      <c r="E123" s="40" t="s">
        <v>50</v>
      </c>
      <c r="J123" s="39"/>
    </row>
    <row r="124" spans="1:10" ht="15">
      <c r="A124" s="30" t="s">
        <v>122</v>
      </c>
      <c r="B124" s="38"/>
      <c r="E124" s="41" t="s">
        <v>252</v>
      </c>
      <c r="J124" s="39"/>
    </row>
    <row r="125" spans="1:10" ht="30">
      <c r="A125" s="30" t="s">
        <v>56</v>
      </c>
      <c r="B125" s="42"/>
      <c r="C125" s="43"/>
      <c r="D125" s="43"/>
      <c r="E125" s="32" t="s">
        <v>253</v>
      </c>
      <c r="F125" s="43"/>
      <c r="G125" s="43"/>
      <c r="H125" s="43"/>
      <c r="I125" s="43"/>
      <c r="J125" s="44"/>
    </row>
  </sheetData>
  <sheetProtection algorithmName="SHA-512" hashValue="SVjYvBci33ufQT66sFU9FXkN0eHKRGWPKMo4GX7aM81fPB1P+x0c1BSJJhoTXKPYiGDUU3jd0WRRB3HkjcpgiQ==" saltValue="sMWgbls03YlqQ38XF2t0MpuQT3M2rAtvnYl6Kp48v4jIYyVPZHfiidHA2Bk/vSrFc5wJSVkR03VO/U3UzKQYr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5"/>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15</v>
      </c>
      <c r="I3" s="19">
        <f>SUMIFS(I9:I135,A9:A135,"SD")</f>
        <v>0</v>
      </c>
      <c r="J3" s="15"/>
      <c r="O3">
        <v>0</v>
      </c>
      <c r="P3">
        <v>2</v>
      </c>
    </row>
    <row r="4" spans="1:16" ht="15">
      <c r="A4" s="3" t="s">
        <v>32</v>
      </c>
      <c r="B4" s="16" t="s">
        <v>254</v>
      </c>
      <c r="C4" s="47" t="s">
        <v>255</v>
      </c>
      <c r="D4" s="48"/>
      <c r="E4" s="17" t="s">
        <v>256</v>
      </c>
      <c r="F4" s="3"/>
      <c r="G4" s="3"/>
      <c r="H4" s="3"/>
      <c r="I4" s="3"/>
      <c r="J4" s="15"/>
      <c r="O4">
        <v>0.15</v>
      </c>
      <c r="P4">
        <v>2</v>
      </c>
    </row>
    <row r="5" spans="1:15" ht="15">
      <c r="A5" s="3" t="s">
        <v>257</v>
      </c>
      <c r="B5" s="16" t="s">
        <v>33</v>
      </c>
      <c r="C5" s="47" t="s">
        <v>15</v>
      </c>
      <c r="D5" s="48"/>
      <c r="E5" s="17" t="s">
        <v>16</v>
      </c>
      <c r="F5" s="3"/>
      <c r="G5" s="3"/>
      <c r="H5" s="3"/>
      <c r="I5" s="3"/>
      <c r="J5" s="15"/>
      <c r="O5">
        <v>0.21</v>
      </c>
    </row>
    <row r="6" spans="1:10" ht="15">
      <c r="A6" s="49" t="s">
        <v>34</v>
      </c>
      <c r="B6" s="50" t="s">
        <v>35</v>
      </c>
      <c r="C6" s="51" t="s">
        <v>36</v>
      </c>
      <c r="D6" s="51" t="s">
        <v>37</v>
      </c>
      <c r="E6" s="51" t="s">
        <v>38</v>
      </c>
      <c r="F6" s="51" t="s">
        <v>39</v>
      </c>
      <c r="G6" s="51" t="s">
        <v>40</v>
      </c>
      <c r="H6" s="51" t="s">
        <v>41</v>
      </c>
      <c r="I6" s="51"/>
      <c r="J6" s="52" t="s">
        <v>42</v>
      </c>
    </row>
    <row r="7" spans="1:10" ht="15">
      <c r="A7" s="49"/>
      <c r="B7" s="50"/>
      <c r="C7" s="51"/>
      <c r="D7" s="51"/>
      <c r="E7" s="51"/>
      <c r="F7" s="51"/>
      <c r="G7" s="51"/>
      <c r="H7" s="7" t="s">
        <v>43</v>
      </c>
      <c r="I7" s="7" t="s">
        <v>44</v>
      </c>
      <c r="J7" s="52"/>
    </row>
    <row r="8" spans="1:10" ht="15">
      <c r="A8" s="22">
        <v>0</v>
      </c>
      <c r="B8" s="20">
        <v>1</v>
      </c>
      <c r="C8" s="23">
        <v>2</v>
      </c>
      <c r="D8" s="7">
        <v>3</v>
      </c>
      <c r="E8" s="23">
        <v>4</v>
      </c>
      <c r="F8" s="7">
        <v>5</v>
      </c>
      <c r="G8" s="7">
        <v>6</v>
      </c>
      <c r="H8" s="7">
        <v>7</v>
      </c>
      <c r="I8" s="23">
        <v>8</v>
      </c>
      <c r="J8" s="21">
        <v>9</v>
      </c>
    </row>
    <row r="9" spans="1:10" ht="15">
      <c r="A9" s="24" t="s">
        <v>45</v>
      </c>
      <c r="B9" s="25"/>
      <c r="C9" s="26" t="s">
        <v>46</v>
      </c>
      <c r="D9" s="27"/>
      <c r="E9" s="24" t="s">
        <v>47</v>
      </c>
      <c r="F9" s="27"/>
      <c r="G9" s="27"/>
      <c r="H9" s="27"/>
      <c r="I9" s="28">
        <f>SUMIFS(I10:I13,A10:A13,"P")</f>
        <v>0</v>
      </c>
      <c r="J9" s="29"/>
    </row>
    <row r="10" spans="1:16" ht="15">
      <c r="A10" s="30" t="s">
        <v>48</v>
      </c>
      <c r="B10" s="30">
        <v>1</v>
      </c>
      <c r="C10" s="31" t="s">
        <v>130</v>
      </c>
      <c r="D10" s="30" t="s">
        <v>67</v>
      </c>
      <c r="E10" s="32" t="s">
        <v>131</v>
      </c>
      <c r="F10" s="33" t="s">
        <v>132</v>
      </c>
      <c r="G10" s="34">
        <v>3939.194</v>
      </c>
      <c r="H10" s="35">
        <v>0</v>
      </c>
      <c r="I10" s="36">
        <f>ROUND(G10*H10,P4)</f>
        <v>0</v>
      </c>
      <c r="J10" s="33" t="s">
        <v>53</v>
      </c>
      <c r="O10" s="37">
        <f>I10*0.21</f>
        <v>0</v>
      </c>
      <c r="P10">
        <v>3</v>
      </c>
    </row>
    <row r="11" spans="1:10" ht="15">
      <c r="A11" s="30" t="s">
        <v>54</v>
      </c>
      <c r="B11" s="38"/>
      <c r="E11" s="32" t="s">
        <v>258</v>
      </c>
      <c r="J11" s="39"/>
    </row>
    <row r="12" spans="1:10" ht="15">
      <c r="A12" s="30" t="s">
        <v>122</v>
      </c>
      <c r="B12" s="38"/>
      <c r="E12" s="41" t="s">
        <v>259</v>
      </c>
      <c r="J12" s="39"/>
    </row>
    <row r="13" spans="1:10" ht="30">
      <c r="A13" s="30" t="s">
        <v>56</v>
      </c>
      <c r="B13" s="38"/>
      <c r="E13" s="32" t="s">
        <v>135</v>
      </c>
      <c r="J13" s="39"/>
    </row>
    <row r="14" spans="1:10" ht="15">
      <c r="A14" s="24" t="s">
        <v>45</v>
      </c>
      <c r="B14" s="25"/>
      <c r="C14" s="26" t="s">
        <v>67</v>
      </c>
      <c r="D14" s="27"/>
      <c r="E14" s="24" t="s">
        <v>118</v>
      </c>
      <c r="F14" s="27"/>
      <c r="G14" s="27"/>
      <c r="H14" s="27"/>
      <c r="I14" s="28">
        <f>SUMIFS(I15:I49,A15:A49,"P")</f>
        <v>0</v>
      </c>
      <c r="J14" s="29"/>
    </row>
    <row r="15" spans="1:16" ht="15">
      <c r="A15" s="30" t="s">
        <v>48</v>
      </c>
      <c r="B15" s="30">
        <v>2</v>
      </c>
      <c r="C15" s="31" t="s">
        <v>119</v>
      </c>
      <c r="D15" s="30" t="s">
        <v>50</v>
      </c>
      <c r="E15" s="32" t="s">
        <v>120</v>
      </c>
      <c r="F15" s="33" t="s">
        <v>121</v>
      </c>
      <c r="G15" s="34">
        <v>1117.77</v>
      </c>
      <c r="H15" s="35">
        <v>0</v>
      </c>
      <c r="I15" s="36">
        <f>ROUND(G15*H15,P4)</f>
        <v>0</v>
      </c>
      <c r="J15" s="33" t="s">
        <v>53</v>
      </c>
      <c r="O15" s="37">
        <f>I15*0.21</f>
        <v>0</v>
      </c>
      <c r="P15">
        <v>3</v>
      </c>
    </row>
    <row r="16" spans="1:10" ht="15">
      <c r="A16" s="30" t="s">
        <v>54</v>
      </c>
      <c r="B16" s="38"/>
      <c r="E16" s="40" t="s">
        <v>50</v>
      </c>
      <c r="J16" s="39"/>
    </row>
    <row r="17" spans="1:10" ht="15">
      <c r="A17" s="30" t="s">
        <v>122</v>
      </c>
      <c r="B17" s="38"/>
      <c r="E17" s="41" t="s">
        <v>260</v>
      </c>
      <c r="J17" s="39"/>
    </row>
    <row r="18" spans="1:10" ht="45">
      <c r="A18" s="30" t="s">
        <v>56</v>
      </c>
      <c r="B18" s="38"/>
      <c r="E18" s="32" t="s">
        <v>124</v>
      </c>
      <c r="J18" s="39"/>
    </row>
    <row r="19" spans="1:16" ht="15">
      <c r="A19" s="30" t="s">
        <v>48</v>
      </c>
      <c r="B19" s="30">
        <v>3</v>
      </c>
      <c r="C19" s="31" t="s">
        <v>145</v>
      </c>
      <c r="D19" s="30" t="s">
        <v>50</v>
      </c>
      <c r="E19" s="32" t="s">
        <v>146</v>
      </c>
      <c r="F19" s="33" t="s">
        <v>121</v>
      </c>
      <c r="G19" s="34">
        <v>2066.51</v>
      </c>
      <c r="H19" s="35">
        <v>0</v>
      </c>
      <c r="I19" s="36">
        <f>ROUND(G19*H19,P4)</f>
        <v>0</v>
      </c>
      <c r="J19" s="33" t="s">
        <v>53</v>
      </c>
      <c r="O19" s="37">
        <f>I19*0.21</f>
        <v>0</v>
      </c>
      <c r="P19">
        <v>3</v>
      </c>
    </row>
    <row r="20" spans="1:10" ht="15">
      <c r="A20" s="30" t="s">
        <v>54</v>
      </c>
      <c r="B20" s="38"/>
      <c r="E20" s="40" t="s">
        <v>50</v>
      </c>
      <c r="J20" s="39"/>
    </row>
    <row r="21" spans="1:10" ht="45">
      <c r="A21" s="30" t="s">
        <v>122</v>
      </c>
      <c r="B21" s="38"/>
      <c r="E21" s="41" t="s">
        <v>261</v>
      </c>
      <c r="J21" s="39"/>
    </row>
    <row r="22" spans="1:10" ht="409.5">
      <c r="A22" s="30" t="s">
        <v>56</v>
      </c>
      <c r="B22" s="38"/>
      <c r="E22" s="32" t="s">
        <v>148</v>
      </c>
      <c r="J22" s="39"/>
    </row>
    <row r="23" spans="1:16" ht="15">
      <c r="A23" s="30" t="s">
        <v>48</v>
      </c>
      <c r="B23" s="30">
        <v>4</v>
      </c>
      <c r="C23" s="31" t="s">
        <v>149</v>
      </c>
      <c r="D23" s="30" t="s">
        <v>50</v>
      </c>
      <c r="E23" s="32" t="s">
        <v>150</v>
      </c>
      <c r="F23" s="33" t="s">
        <v>121</v>
      </c>
      <c r="G23" s="34">
        <v>229.335</v>
      </c>
      <c r="H23" s="35">
        <v>0</v>
      </c>
      <c r="I23" s="36">
        <f>ROUND(G23*H23,P4)</f>
        <v>0</v>
      </c>
      <c r="J23" s="33" t="s">
        <v>53</v>
      </c>
      <c r="O23" s="37">
        <f>I23*0.21</f>
        <v>0</v>
      </c>
      <c r="P23">
        <v>3</v>
      </c>
    </row>
    <row r="24" spans="1:10" ht="15">
      <c r="A24" s="30" t="s">
        <v>54</v>
      </c>
      <c r="B24" s="38"/>
      <c r="E24" s="32" t="s">
        <v>151</v>
      </c>
      <c r="J24" s="39"/>
    </row>
    <row r="25" spans="1:10" ht="15">
      <c r="A25" s="30" t="s">
        <v>122</v>
      </c>
      <c r="B25" s="38"/>
      <c r="E25" s="41" t="s">
        <v>262</v>
      </c>
      <c r="J25" s="39"/>
    </row>
    <row r="26" spans="1:10" ht="405">
      <c r="A26" s="30" t="s">
        <v>56</v>
      </c>
      <c r="B26" s="38"/>
      <c r="E26" s="32" t="s">
        <v>153</v>
      </c>
      <c r="J26" s="39"/>
    </row>
    <row r="27" spans="1:16" ht="15">
      <c r="A27" s="30" t="s">
        <v>48</v>
      </c>
      <c r="B27" s="30">
        <v>5</v>
      </c>
      <c r="C27" s="31" t="s">
        <v>263</v>
      </c>
      <c r="D27" s="30" t="s">
        <v>50</v>
      </c>
      <c r="E27" s="32" t="s">
        <v>264</v>
      </c>
      <c r="F27" s="33" t="s">
        <v>121</v>
      </c>
      <c r="G27" s="34">
        <v>6.75</v>
      </c>
      <c r="H27" s="35">
        <v>0</v>
      </c>
      <c r="I27" s="36">
        <f>ROUND(G27*H27,P4)</f>
        <v>0</v>
      </c>
      <c r="J27" s="33" t="s">
        <v>53</v>
      </c>
      <c r="O27" s="37">
        <f>I27*0.21</f>
        <v>0</v>
      </c>
      <c r="P27">
        <v>3</v>
      </c>
    </row>
    <row r="28" spans="1:10" ht="30">
      <c r="A28" s="30" t="s">
        <v>54</v>
      </c>
      <c r="B28" s="38"/>
      <c r="E28" s="32" t="s">
        <v>265</v>
      </c>
      <c r="J28" s="39"/>
    </row>
    <row r="29" spans="1:10" ht="15">
      <c r="A29" s="30" t="s">
        <v>122</v>
      </c>
      <c r="B29" s="38"/>
      <c r="E29" s="41" t="s">
        <v>266</v>
      </c>
      <c r="J29" s="39"/>
    </row>
    <row r="30" spans="1:10" ht="409.5">
      <c r="A30" s="30" t="s">
        <v>56</v>
      </c>
      <c r="B30" s="38"/>
      <c r="E30" s="32" t="s">
        <v>267</v>
      </c>
      <c r="J30" s="39"/>
    </row>
    <row r="31" spans="1:16" ht="15">
      <c r="A31" s="30" t="s">
        <v>48</v>
      </c>
      <c r="B31" s="30">
        <v>6</v>
      </c>
      <c r="C31" s="31" t="s">
        <v>154</v>
      </c>
      <c r="D31" s="30" t="s">
        <v>50</v>
      </c>
      <c r="E31" s="32" t="s">
        <v>155</v>
      </c>
      <c r="F31" s="33" t="s">
        <v>121</v>
      </c>
      <c r="G31" s="34">
        <v>1439.76</v>
      </c>
      <c r="H31" s="35">
        <v>0</v>
      </c>
      <c r="I31" s="36">
        <f>ROUND(G31*H31,P4)</f>
        <v>0</v>
      </c>
      <c r="J31" s="33" t="s">
        <v>53</v>
      </c>
      <c r="O31" s="37">
        <f>I31*0.21</f>
        <v>0</v>
      </c>
      <c r="P31">
        <v>3</v>
      </c>
    </row>
    <row r="32" spans="1:10" ht="15">
      <c r="A32" s="30" t="s">
        <v>54</v>
      </c>
      <c r="B32" s="38"/>
      <c r="E32" s="40" t="s">
        <v>50</v>
      </c>
      <c r="J32" s="39"/>
    </row>
    <row r="33" spans="1:10" ht="390">
      <c r="A33" s="30" t="s">
        <v>56</v>
      </c>
      <c r="B33" s="38"/>
      <c r="E33" s="32" t="s">
        <v>157</v>
      </c>
      <c r="J33" s="39"/>
    </row>
    <row r="34" spans="1:16" ht="15">
      <c r="A34" s="30" t="s">
        <v>48</v>
      </c>
      <c r="B34" s="30">
        <v>7</v>
      </c>
      <c r="C34" s="31" t="s">
        <v>158</v>
      </c>
      <c r="D34" s="30" t="s">
        <v>50</v>
      </c>
      <c r="E34" s="32" t="s">
        <v>159</v>
      </c>
      <c r="F34" s="33" t="s">
        <v>121</v>
      </c>
      <c r="G34" s="34">
        <v>45.36</v>
      </c>
      <c r="H34" s="35">
        <v>0</v>
      </c>
      <c r="I34" s="36">
        <f>ROUND(G34*H34,P4)</f>
        <v>0</v>
      </c>
      <c r="J34" s="33" t="s">
        <v>53</v>
      </c>
      <c r="O34" s="37">
        <f>I34*0.21</f>
        <v>0</v>
      </c>
      <c r="P34">
        <v>3</v>
      </c>
    </row>
    <row r="35" spans="1:10" ht="15">
      <c r="A35" s="30" t="s">
        <v>54</v>
      </c>
      <c r="B35" s="38"/>
      <c r="E35" s="40" t="s">
        <v>50</v>
      </c>
      <c r="J35" s="39"/>
    </row>
    <row r="36" spans="1:10" ht="405">
      <c r="A36" s="30" t="s">
        <v>56</v>
      </c>
      <c r="B36" s="38"/>
      <c r="E36" s="32" t="s">
        <v>161</v>
      </c>
      <c r="J36" s="39"/>
    </row>
    <row r="37" spans="1:16" ht="15">
      <c r="A37" s="30" t="s">
        <v>48</v>
      </c>
      <c r="B37" s="30">
        <v>8</v>
      </c>
      <c r="C37" s="31" t="s">
        <v>162</v>
      </c>
      <c r="D37" s="30" t="s">
        <v>50</v>
      </c>
      <c r="E37" s="32" t="s">
        <v>163</v>
      </c>
      <c r="F37" s="33" t="s">
        <v>121</v>
      </c>
      <c r="G37" s="34">
        <v>43.56</v>
      </c>
      <c r="H37" s="35">
        <v>0</v>
      </c>
      <c r="I37" s="36">
        <f>ROUND(G37*H37,P4)</f>
        <v>0</v>
      </c>
      <c r="J37" s="33" t="s">
        <v>53</v>
      </c>
      <c r="O37" s="37">
        <f>I37*0.21</f>
        <v>0</v>
      </c>
      <c r="P37">
        <v>3</v>
      </c>
    </row>
    <row r="38" spans="1:10" ht="15">
      <c r="A38" s="30" t="s">
        <v>54</v>
      </c>
      <c r="B38" s="38"/>
      <c r="E38" s="32" t="s">
        <v>268</v>
      </c>
      <c r="J38" s="39"/>
    </row>
    <row r="39" spans="1:10" ht="360">
      <c r="A39" s="30" t="s">
        <v>56</v>
      </c>
      <c r="B39" s="38"/>
      <c r="E39" s="32" t="s">
        <v>166</v>
      </c>
      <c r="J39" s="39"/>
    </row>
    <row r="40" spans="1:16" ht="15">
      <c r="A40" s="30" t="s">
        <v>48</v>
      </c>
      <c r="B40" s="30">
        <v>9</v>
      </c>
      <c r="C40" s="31" t="s">
        <v>171</v>
      </c>
      <c r="D40" s="30" t="s">
        <v>50</v>
      </c>
      <c r="E40" s="32" t="s">
        <v>172</v>
      </c>
      <c r="F40" s="33" t="s">
        <v>173</v>
      </c>
      <c r="G40" s="34">
        <v>2475.304</v>
      </c>
      <c r="H40" s="35">
        <v>0</v>
      </c>
      <c r="I40" s="36">
        <f>ROUND(G40*H40,P4)</f>
        <v>0</v>
      </c>
      <c r="J40" s="33" t="s">
        <v>53</v>
      </c>
      <c r="O40" s="37">
        <f>I40*0.21</f>
        <v>0</v>
      </c>
      <c r="P40">
        <v>3</v>
      </c>
    </row>
    <row r="41" spans="1:10" ht="15">
      <c r="A41" s="30" t="s">
        <v>54</v>
      </c>
      <c r="B41" s="38"/>
      <c r="E41" s="40" t="s">
        <v>50</v>
      </c>
      <c r="J41" s="39"/>
    </row>
    <row r="42" spans="1:10" ht="15">
      <c r="A42" s="30" t="s">
        <v>122</v>
      </c>
      <c r="B42" s="38"/>
      <c r="E42" s="41" t="s">
        <v>269</v>
      </c>
      <c r="J42" s="39"/>
    </row>
    <row r="43" spans="1:10" ht="30">
      <c r="A43" s="30" t="s">
        <v>56</v>
      </c>
      <c r="B43" s="38"/>
      <c r="E43" s="32" t="s">
        <v>175</v>
      </c>
      <c r="J43" s="39"/>
    </row>
    <row r="44" spans="1:16" ht="15">
      <c r="A44" s="30" t="s">
        <v>48</v>
      </c>
      <c r="B44" s="30">
        <v>10</v>
      </c>
      <c r="C44" s="31" t="s">
        <v>270</v>
      </c>
      <c r="D44" s="30" t="s">
        <v>50</v>
      </c>
      <c r="E44" s="32" t="s">
        <v>271</v>
      </c>
      <c r="F44" s="33" t="s">
        <v>173</v>
      </c>
      <c r="G44" s="34">
        <v>1528.88</v>
      </c>
      <c r="H44" s="35">
        <v>0</v>
      </c>
      <c r="I44" s="36">
        <f>ROUND(G44*H44,P4)</f>
        <v>0</v>
      </c>
      <c r="J44" s="33" t="s">
        <v>53</v>
      </c>
      <c r="O44" s="37">
        <f>I44*0.21</f>
        <v>0</v>
      </c>
      <c r="P44">
        <v>3</v>
      </c>
    </row>
    <row r="45" spans="1:10" ht="15">
      <c r="A45" s="30" t="s">
        <v>54</v>
      </c>
      <c r="B45" s="38"/>
      <c r="E45" s="40" t="s">
        <v>50</v>
      </c>
      <c r="J45" s="39"/>
    </row>
    <row r="46" spans="1:10" ht="45">
      <c r="A46" s="30" t="s">
        <v>56</v>
      </c>
      <c r="B46" s="38"/>
      <c r="E46" s="32" t="s">
        <v>272</v>
      </c>
      <c r="J46" s="39"/>
    </row>
    <row r="47" spans="1:16" ht="15">
      <c r="A47" s="30" t="s">
        <v>48</v>
      </c>
      <c r="B47" s="30">
        <v>11</v>
      </c>
      <c r="C47" s="31" t="s">
        <v>180</v>
      </c>
      <c r="D47" s="30" t="s">
        <v>50</v>
      </c>
      <c r="E47" s="32" t="s">
        <v>181</v>
      </c>
      <c r="F47" s="33" t="s">
        <v>173</v>
      </c>
      <c r="G47" s="34">
        <v>1528.88</v>
      </c>
      <c r="H47" s="35">
        <v>0</v>
      </c>
      <c r="I47" s="36">
        <f>ROUND(G47*H47,P4)</f>
        <v>0</v>
      </c>
      <c r="J47" s="33" t="s">
        <v>53</v>
      </c>
      <c r="O47" s="37">
        <f>I47*0.21</f>
        <v>0</v>
      </c>
      <c r="P47">
        <v>3</v>
      </c>
    </row>
    <row r="48" spans="1:10" ht="15">
      <c r="A48" s="30" t="s">
        <v>54</v>
      </c>
      <c r="B48" s="38"/>
      <c r="E48" s="40" t="s">
        <v>50</v>
      </c>
      <c r="J48" s="39"/>
    </row>
    <row r="49" spans="1:10" ht="30">
      <c r="A49" s="30" t="s">
        <v>56</v>
      </c>
      <c r="B49" s="38"/>
      <c r="E49" s="32" t="s">
        <v>182</v>
      </c>
      <c r="J49" s="39"/>
    </row>
    <row r="50" spans="1:10" ht="15">
      <c r="A50" s="24" t="s">
        <v>45</v>
      </c>
      <c r="B50" s="25"/>
      <c r="C50" s="26" t="s">
        <v>71</v>
      </c>
      <c r="D50" s="27"/>
      <c r="E50" s="24" t="s">
        <v>183</v>
      </c>
      <c r="F50" s="27"/>
      <c r="G50" s="27"/>
      <c r="H50" s="27"/>
      <c r="I50" s="28">
        <f>SUMIFS(I51:I61,A51:A61,"P")</f>
        <v>0</v>
      </c>
      <c r="J50" s="29"/>
    </row>
    <row r="51" spans="1:16" ht="15">
      <c r="A51" s="30" t="s">
        <v>48</v>
      </c>
      <c r="B51" s="30">
        <v>12</v>
      </c>
      <c r="C51" s="31" t="s">
        <v>184</v>
      </c>
      <c r="D51" s="30" t="s">
        <v>50</v>
      </c>
      <c r="E51" s="32" t="s">
        <v>185</v>
      </c>
      <c r="F51" s="33" t="s">
        <v>186</v>
      </c>
      <c r="G51" s="34">
        <v>222.1</v>
      </c>
      <c r="H51" s="35">
        <v>0</v>
      </c>
      <c r="I51" s="36">
        <f>ROUND(G51*H51,P4)</f>
        <v>0</v>
      </c>
      <c r="J51" s="33" t="s">
        <v>53</v>
      </c>
      <c r="O51" s="37">
        <f>I51*0.21</f>
        <v>0</v>
      </c>
      <c r="P51">
        <v>3</v>
      </c>
    </row>
    <row r="52" spans="1:10" ht="15">
      <c r="A52" s="30" t="s">
        <v>54</v>
      </c>
      <c r="B52" s="38"/>
      <c r="E52" s="32" t="s">
        <v>273</v>
      </c>
      <c r="J52" s="39"/>
    </row>
    <row r="53" spans="1:10" ht="15">
      <c r="A53" s="30" t="s">
        <v>122</v>
      </c>
      <c r="B53" s="38"/>
      <c r="E53" s="41" t="s">
        <v>274</v>
      </c>
      <c r="J53" s="39"/>
    </row>
    <row r="54" spans="1:10" ht="195">
      <c r="A54" s="30" t="s">
        <v>56</v>
      </c>
      <c r="B54" s="38"/>
      <c r="E54" s="32" t="s">
        <v>187</v>
      </c>
      <c r="J54" s="39"/>
    </row>
    <row r="55" spans="1:16" ht="15">
      <c r="A55" s="30" t="s">
        <v>48</v>
      </c>
      <c r="B55" s="30">
        <v>13</v>
      </c>
      <c r="C55" s="31" t="s">
        <v>188</v>
      </c>
      <c r="D55" s="30" t="s">
        <v>50</v>
      </c>
      <c r="E55" s="32" t="s">
        <v>189</v>
      </c>
      <c r="F55" s="33" t="s">
        <v>173</v>
      </c>
      <c r="G55" s="34">
        <v>3008.34</v>
      </c>
      <c r="H55" s="35">
        <v>0</v>
      </c>
      <c r="I55" s="36">
        <f>ROUND(G55*H55,P4)</f>
        <v>0</v>
      </c>
      <c r="J55" s="33" t="s">
        <v>53</v>
      </c>
      <c r="O55" s="37">
        <f>I55*0.21</f>
        <v>0</v>
      </c>
      <c r="P55">
        <v>3</v>
      </c>
    </row>
    <row r="56" spans="1:10" ht="15">
      <c r="A56" s="30" t="s">
        <v>54</v>
      </c>
      <c r="B56" s="38"/>
      <c r="E56" s="40" t="s">
        <v>50</v>
      </c>
      <c r="J56" s="39"/>
    </row>
    <row r="57" spans="1:10" ht="45">
      <c r="A57" s="30" t="s">
        <v>122</v>
      </c>
      <c r="B57" s="38"/>
      <c r="E57" s="41" t="s">
        <v>275</v>
      </c>
      <c r="J57" s="39"/>
    </row>
    <row r="58" spans="1:10" ht="120">
      <c r="A58" s="30" t="s">
        <v>56</v>
      </c>
      <c r="B58" s="38"/>
      <c r="E58" s="32" t="s">
        <v>191</v>
      </c>
      <c r="J58" s="39"/>
    </row>
    <row r="59" spans="1:16" ht="15">
      <c r="A59" s="30" t="s">
        <v>48</v>
      </c>
      <c r="B59" s="30">
        <v>14</v>
      </c>
      <c r="C59" s="31" t="s">
        <v>276</v>
      </c>
      <c r="D59" s="30" t="s">
        <v>50</v>
      </c>
      <c r="E59" s="32" t="s">
        <v>277</v>
      </c>
      <c r="F59" s="33" t="s">
        <v>173</v>
      </c>
      <c r="G59" s="34">
        <v>567.2</v>
      </c>
      <c r="H59" s="35">
        <v>0</v>
      </c>
      <c r="I59" s="36">
        <f>ROUND(G59*H59,P4)</f>
        <v>0</v>
      </c>
      <c r="J59" s="33" t="s">
        <v>53</v>
      </c>
      <c r="O59" s="37">
        <f>I59*0.21</f>
        <v>0</v>
      </c>
      <c r="P59">
        <v>3</v>
      </c>
    </row>
    <row r="60" spans="1:10" ht="45">
      <c r="A60" s="30" t="s">
        <v>54</v>
      </c>
      <c r="B60" s="38"/>
      <c r="E60" s="32" t="s">
        <v>278</v>
      </c>
      <c r="J60" s="39"/>
    </row>
    <row r="61" spans="1:10" ht="120">
      <c r="A61" s="30" t="s">
        <v>56</v>
      </c>
      <c r="B61" s="38"/>
      <c r="E61" s="32" t="s">
        <v>279</v>
      </c>
      <c r="J61" s="39"/>
    </row>
    <row r="62" spans="1:10" ht="15">
      <c r="A62" s="24" t="s">
        <v>45</v>
      </c>
      <c r="B62" s="25"/>
      <c r="C62" s="26" t="s">
        <v>280</v>
      </c>
      <c r="D62" s="27"/>
      <c r="E62" s="24" t="s">
        <v>281</v>
      </c>
      <c r="F62" s="27"/>
      <c r="G62" s="27"/>
      <c r="H62" s="27"/>
      <c r="I62" s="28">
        <f>SUMIFS(I63:I66,A63:A66,"P")</f>
        <v>0</v>
      </c>
      <c r="J62" s="29"/>
    </row>
    <row r="63" spans="1:16" ht="15">
      <c r="A63" s="30" t="s">
        <v>48</v>
      </c>
      <c r="B63" s="30">
        <v>15</v>
      </c>
      <c r="C63" s="31" t="s">
        <v>282</v>
      </c>
      <c r="D63" s="30" t="s">
        <v>50</v>
      </c>
      <c r="E63" s="32" t="s">
        <v>283</v>
      </c>
      <c r="F63" s="33" t="s">
        <v>121</v>
      </c>
      <c r="G63" s="34">
        <v>1.47</v>
      </c>
      <c r="H63" s="35">
        <v>0</v>
      </c>
      <c r="I63" s="36">
        <f>ROUND(G63*H63,P4)</f>
        <v>0</v>
      </c>
      <c r="J63" s="33" t="s">
        <v>53</v>
      </c>
      <c r="O63" s="37">
        <f>I63*0.21</f>
        <v>0</v>
      </c>
      <c r="P63">
        <v>3</v>
      </c>
    </row>
    <row r="64" spans="1:10" ht="30">
      <c r="A64" s="30" t="s">
        <v>54</v>
      </c>
      <c r="B64" s="38"/>
      <c r="E64" s="32" t="s">
        <v>284</v>
      </c>
      <c r="J64" s="39"/>
    </row>
    <row r="65" spans="1:10" ht="45">
      <c r="A65" s="30" t="s">
        <v>122</v>
      </c>
      <c r="B65" s="38"/>
      <c r="E65" s="41" t="s">
        <v>285</v>
      </c>
      <c r="J65" s="39"/>
    </row>
    <row r="66" spans="1:10" ht="180">
      <c r="A66" s="30" t="s">
        <v>56</v>
      </c>
      <c r="B66" s="38"/>
      <c r="E66" s="32" t="s">
        <v>286</v>
      </c>
      <c r="J66" s="39"/>
    </row>
    <row r="67" spans="1:10" ht="15">
      <c r="A67" s="24" t="s">
        <v>45</v>
      </c>
      <c r="B67" s="25"/>
      <c r="C67" s="26" t="s">
        <v>192</v>
      </c>
      <c r="D67" s="27"/>
      <c r="E67" s="24" t="s">
        <v>14</v>
      </c>
      <c r="F67" s="27"/>
      <c r="G67" s="27"/>
      <c r="H67" s="27"/>
      <c r="I67" s="28">
        <f>SUMIFS(I68:I96,A68:A96,"P")</f>
        <v>0</v>
      </c>
      <c r="J67" s="29"/>
    </row>
    <row r="68" spans="1:16" ht="15">
      <c r="A68" s="30" t="s">
        <v>48</v>
      </c>
      <c r="B68" s="30">
        <v>16</v>
      </c>
      <c r="C68" s="31" t="s">
        <v>287</v>
      </c>
      <c r="D68" s="30" t="s">
        <v>50</v>
      </c>
      <c r="E68" s="32" t="s">
        <v>288</v>
      </c>
      <c r="F68" s="33" t="s">
        <v>173</v>
      </c>
      <c r="G68" s="34">
        <v>2196.992</v>
      </c>
      <c r="H68" s="35">
        <v>0</v>
      </c>
      <c r="I68" s="36">
        <f>ROUND(G68*H68,P4)</f>
        <v>0</v>
      </c>
      <c r="J68" s="33" t="s">
        <v>53</v>
      </c>
      <c r="O68" s="37">
        <f>I68*0.21</f>
        <v>0</v>
      </c>
      <c r="P68">
        <v>3</v>
      </c>
    </row>
    <row r="69" spans="1:10" ht="15">
      <c r="A69" s="30" t="s">
        <v>54</v>
      </c>
      <c r="B69" s="38"/>
      <c r="E69" s="32" t="s">
        <v>289</v>
      </c>
      <c r="J69" s="39"/>
    </row>
    <row r="70" spans="1:10" ht="15">
      <c r="A70" s="30" t="s">
        <v>122</v>
      </c>
      <c r="B70" s="38"/>
      <c r="E70" s="41" t="s">
        <v>290</v>
      </c>
      <c r="J70" s="39"/>
    </row>
    <row r="71" spans="1:10" ht="60">
      <c r="A71" s="30" t="s">
        <v>56</v>
      </c>
      <c r="B71" s="38"/>
      <c r="E71" s="32" t="s">
        <v>196</v>
      </c>
      <c r="J71" s="39"/>
    </row>
    <row r="72" spans="1:16" ht="15">
      <c r="A72" s="30" t="s">
        <v>48</v>
      </c>
      <c r="B72" s="30">
        <v>17</v>
      </c>
      <c r="C72" s="31" t="s">
        <v>197</v>
      </c>
      <c r="D72" s="30" t="s">
        <v>50</v>
      </c>
      <c r="E72" s="32" t="s">
        <v>198</v>
      </c>
      <c r="F72" s="33" t="s">
        <v>173</v>
      </c>
      <c r="G72" s="34">
        <v>2380.1</v>
      </c>
      <c r="H72" s="35">
        <v>0</v>
      </c>
      <c r="I72" s="36">
        <f>ROUND(G72*H72,P4)</f>
        <v>0</v>
      </c>
      <c r="J72" s="33" t="s">
        <v>53</v>
      </c>
      <c r="O72" s="37">
        <f>I72*0.21</f>
        <v>0</v>
      </c>
      <c r="P72">
        <v>3</v>
      </c>
    </row>
    <row r="73" spans="1:10" ht="15">
      <c r="A73" s="30" t="s">
        <v>54</v>
      </c>
      <c r="B73" s="38"/>
      <c r="E73" s="32" t="s">
        <v>291</v>
      </c>
      <c r="J73" s="39"/>
    </row>
    <row r="74" spans="1:10" ht="60">
      <c r="A74" s="30" t="s">
        <v>56</v>
      </c>
      <c r="B74" s="38"/>
      <c r="E74" s="32" t="s">
        <v>196</v>
      </c>
      <c r="J74" s="39"/>
    </row>
    <row r="75" spans="1:16" ht="15">
      <c r="A75" s="30" t="s">
        <v>48</v>
      </c>
      <c r="B75" s="30">
        <v>18</v>
      </c>
      <c r="C75" s="31" t="s">
        <v>292</v>
      </c>
      <c r="D75" s="30" t="s">
        <v>50</v>
      </c>
      <c r="E75" s="32" t="s">
        <v>293</v>
      </c>
      <c r="F75" s="33" t="s">
        <v>173</v>
      </c>
      <c r="G75" s="34">
        <v>404</v>
      </c>
      <c r="H75" s="35">
        <v>0</v>
      </c>
      <c r="I75" s="36">
        <f>ROUND(G75*H75,P4)</f>
        <v>0</v>
      </c>
      <c r="J75" s="33" t="s">
        <v>53</v>
      </c>
      <c r="O75" s="37">
        <f>I75*0.21</f>
        <v>0</v>
      </c>
      <c r="P75">
        <v>3</v>
      </c>
    </row>
    <row r="76" spans="1:10" ht="15">
      <c r="A76" s="30" t="s">
        <v>54</v>
      </c>
      <c r="B76" s="38"/>
      <c r="E76" s="32" t="s">
        <v>273</v>
      </c>
      <c r="J76" s="39"/>
    </row>
    <row r="77" spans="1:10" ht="45">
      <c r="A77" s="30" t="s">
        <v>56</v>
      </c>
      <c r="B77" s="38"/>
      <c r="E77" s="32" t="s">
        <v>294</v>
      </c>
      <c r="J77" s="39"/>
    </row>
    <row r="78" spans="1:16" ht="15">
      <c r="A78" s="30" t="s">
        <v>48</v>
      </c>
      <c r="B78" s="30">
        <v>19</v>
      </c>
      <c r="C78" s="31" t="s">
        <v>204</v>
      </c>
      <c r="D78" s="30" t="s">
        <v>50</v>
      </c>
      <c r="E78" s="32" t="s">
        <v>205</v>
      </c>
      <c r="F78" s="33" t="s">
        <v>173</v>
      </c>
      <c r="G78" s="34">
        <v>2196.992</v>
      </c>
      <c r="H78" s="35">
        <v>0</v>
      </c>
      <c r="I78" s="36">
        <f>ROUND(G78*H78,P4)</f>
        <v>0</v>
      </c>
      <c r="J78" s="33" t="s">
        <v>53</v>
      </c>
      <c r="O78" s="37">
        <f>I78*0.21</f>
        <v>0</v>
      </c>
      <c r="P78">
        <v>3</v>
      </c>
    </row>
    <row r="79" spans="1:10" ht="15">
      <c r="A79" s="30" t="s">
        <v>54</v>
      </c>
      <c r="B79" s="38"/>
      <c r="E79" s="32" t="s">
        <v>295</v>
      </c>
      <c r="J79" s="39"/>
    </row>
    <row r="80" spans="1:10" ht="15">
      <c r="A80" s="30" t="s">
        <v>122</v>
      </c>
      <c r="B80" s="38"/>
      <c r="E80" s="41" t="s">
        <v>296</v>
      </c>
      <c r="J80" s="39"/>
    </row>
    <row r="81" spans="1:10" ht="75">
      <c r="A81" s="30" t="s">
        <v>56</v>
      </c>
      <c r="B81" s="38"/>
      <c r="E81" s="32" t="s">
        <v>207</v>
      </c>
      <c r="J81" s="39"/>
    </row>
    <row r="82" spans="1:16" ht="15">
      <c r="A82" s="30" t="s">
        <v>48</v>
      </c>
      <c r="B82" s="30">
        <v>20</v>
      </c>
      <c r="C82" s="31" t="s">
        <v>297</v>
      </c>
      <c r="D82" s="30" t="s">
        <v>50</v>
      </c>
      <c r="E82" s="32" t="s">
        <v>298</v>
      </c>
      <c r="F82" s="33" t="s">
        <v>173</v>
      </c>
      <c r="G82" s="34">
        <v>4080.128</v>
      </c>
      <c r="H82" s="35">
        <v>0</v>
      </c>
      <c r="I82" s="36">
        <f>ROUND(G82*H82,P4)</f>
        <v>0</v>
      </c>
      <c r="J82" s="33" t="s">
        <v>53</v>
      </c>
      <c r="O82" s="37">
        <f>I82*0.21</f>
        <v>0</v>
      </c>
      <c r="P82">
        <v>3</v>
      </c>
    </row>
    <row r="83" spans="1:10" ht="15">
      <c r="A83" s="30" t="s">
        <v>54</v>
      </c>
      <c r="B83" s="38"/>
      <c r="E83" s="32" t="s">
        <v>299</v>
      </c>
      <c r="J83" s="39"/>
    </row>
    <row r="84" spans="1:10" ht="45">
      <c r="A84" s="30" t="s">
        <v>122</v>
      </c>
      <c r="B84" s="38"/>
      <c r="E84" s="41" t="s">
        <v>300</v>
      </c>
      <c r="J84" s="39"/>
    </row>
    <row r="85" spans="1:10" ht="75">
      <c r="A85" s="30" t="s">
        <v>56</v>
      </c>
      <c r="B85" s="38"/>
      <c r="E85" s="32" t="s">
        <v>207</v>
      </c>
      <c r="J85" s="39"/>
    </row>
    <row r="86" spans="1:16" ht="15">
      <c r="A86" s="30" t="s">
        <v>48</v>
      </c>
      <c r="B86" s="30">
        <v>21</v>
      </c>
      <c r="C86" s="31" t="s">
        <v>210</v>
      </c>
      <c r="D86" s="30" t="s">
        <v>50</v>
      </c>
      <c r="E86" s="32" t="s">
        <v>211</v>
      </c>
      <c r="F86" s="33" t="s">
        <v>173</v>
      </c>
      <c r="G86" s="34">
        <v>1961.6</v>
      </c>
      <c r="H86" s="35">
        <v>0</v>
      </c>
      <c r="I86" s="36">
        <f>ROUND(G86*H86,P4)</f>
        <v>0</v>
      </c>
      <c r="J86" s="33" t="s">
        <v>53</v>
      </c>
      <c r="O86" s="37">
        <f>I86*0.21</f>
        <v>0</v>
      </c>
      <c r="P86">
        <v>3</v>
      </c>
    </row>
    <row r="87" spans="1:10" ht="30">
      <c r="A87" s="30" t="s">
        <v>54</v>
      </c>
      <c r="B87" s="38"/>
      <c r="E87" s="32" t="s">
        <v>301</v>
      </c>
      <c r="J87" s="39"/>
    </row>
    <row r="88" spans="1:10" ht="165">
      <c r="A88" s="30" t="s">
        <v>56</v>
      </c>
      <c r="B88" s="38"/>
      <c r="E88" s="32" t="s">
        <v>212</v>
      </c>
      <c r="J88" s="39"/>
    </row>
    <row r="89" spans="1:16" ht="15">
      <c r="A89" s="30" t="s">
        <v>48</v>
      </c>
      <c r="B89" s="30">
        <v>22</v>
      </c>
      <c r="C89" s="31" t="s">
        <v>302</v>
      </c>
      <c r="D89" s="30" t="s">
        <v>50</v>
      </c>
      <c r="E89" s="32" t="s">
        <v>303</v>
      </c>
      <c r="F89" s="33" t="s">
        <v>173</v>
      </c>
      <c r="G89" s="34">
        <v>2020.448</v>
      </c>
      <c r="H89" s="35">
        <v>0</v>
      </c>
      <c r="I89" s="36">
        <f>ROUND(G89*H89,P4)</f>
        <v>0</v>
      </c>
      <c r="J89" s="33" t="s">
        <v>53</v>
      </c>
      <c r="O89" s="37">
        <f>I89*0.21</f>
        <v>0</v>
      </c>
      <c r="P89">
        <v>3</v>
      </c>
    </row>
    <row r="90" spans="1:10" ht="15">
      <c r="A90" s="30" t="s">
        <v>54</v>
      </c>
      <c r="B90" s="38"/>
      <c r="E90" s="32" t="s">
        <v>304</v>
      </c>
      <c r="J90" s="39"/>
    </row>
    <row r="91" spans="1:10" ht="15">
      <c r="A91" s="30" t="s">
        <v>122</v>
      </c>
      <c r="B91" s="38"/>
      <c r="E91" s="41" t="s">
        <v>305</v>
      </c>
      <c r="J91" s="39"/>
    </row>
    <row r="92" spans="1:10" ht="165">
      <c r="A92" s="30" t="s">
        <v>56</v>
      </c>
      <c r="B92" s="38"/>
      <c r="E92" s="32" t="s">
        <v>212</v>
      </c>
      <c r="J92" s="39"/>
    </row>
    <row r="93" spans="1:16" ht="15">
      <c r="A93" s="30" t="s">
        <v>48</v>
      </c>
      <c r="B93" s="30">
        <v>23</v>
      </c>
      <c r="C93" s="31" t="s">
        <v>213</v>
      </c>
      <c r="D93" s="30" t="s">
        <v>50</v>
      </c>
      <c r="E93" s="32" t="s">
        <v>214</v>
      </c>
      <c r="F93" s="33" t="s">
        <v>173</v>
      </c>
      <c r="G93" s="34">
        <v>2059.68</v>
      </c>
      <c r="H93" s="35">
        <v>0</v>
      </c>
      <c r="I93" s="36">
        <f>ROUND(G93*H93,P4)</f>
        <v>0</v>
      </c>
      <c r="J93" s="33" t="s">
        <v>53</v>
      </c>
      <c r="O93" s="37">
        <f>I93*0.21</f>
        <v>0</v>
      </c>
      <c r="P93">
        <v>3</v>
      </c>
    </row>
    <row r="94" spans="1:10" ht="15">
      <c r="A94" s="30" t="s">
        <v>54</v>
      </c>
      <c r="B94" s="38"/>
      <c r="E94" s="32" t="s">
        <v>306</v>
      </c>
      <c r="J94" s="39"/>
    </row>
    <row r="95" spans="1:10" ht="15">
      <c r="A95" s="30" t="s">
        <v>122</v>
      </c>
      <c r="B95" s="38"/>
      <c r="E95" s="41" t="s">
        <v>307</v>
      </c>
      <c r="J95" s="39"/>
    </row>
    <row r="96" spans="1:10" ht="165">
      <c r="A96" s="30" t="s">
        <v>56</v>
      </c>
      <c r="B96" s="38"/>
      <c r="E96" s="32" t="s">
        <v>212</v>
      </c>
      <c r="J96" s="39"/>
    </row>
    <row r="97" spans="1:10" ht="15">
      <c r="A97" s="24" t="s">
        <v>45</v>
      </c>
      <c r="B97" s="25"/>
      <c r="C97" s="26" t="s">
        <v>223</v>
      </c>
      <c r="D97" s="27"/>
      <c r="E97" s="24" t="s">
        <v>224</v>
      </c>
      <c r="F97" s="27"/>
      <c r="G97" s="27"/>
      <c r="H97" s="27"/>
      <c r="I97" s="28">
        <f>SUMIFS(I98:I112,A98:A112,"P")</f>
        <v>0</v>
      </c>
      <c r="J97" s="29"/>
    </row>
    <row r="98" spans="1:16" ht="15">
      <c r="A98" s="30" t="s">
        <v>48</v>
      </c>
      <c r="B98" s="30">
        <v>24</v>
      </c>
      <c r="C98" s="31" t="s">
        <v>308</v>
      </c>
      <c r="D98" s="30" t="s">
        <v>50</v>
      </c>
      <c r="E98" s="32" t="s">
        <v>309</v>
      </c>
      <c r="F98" s="33" t="s">
        <v>186</v>
      </c>
      <c r="G98" s="34">
        <v>13</v>
      </c>
      <c r="H98" s="35">
        <v>0</v>
      </c>
      <c r="I98" s="36">
        <f>ROUND(G98*H98,P4)</f>
        <v>0</v>
      </c>
      <c r="J98" s="33" t="s">
        <v>53</v>
      </c>
      <c r="O98" s="37">
        <f>I98*0.21</f>
        <v>0</v>
      </c>
      <c r="P98">
        <v>3</v>
      </c>
    </row>
    <row r="99" spans="1:10" ht="30">
      <c r="A99" s="30" t="s">
        <v>54</v>
      </c>
      <c r="B99" s="38"/>
      <c r="E99" s="32" t="s">
        <v>310</v>
      </c>
      <c r="J99" s="39"/>
    </row>
    <row r="100" spans="1:10" ht="345">
      <c r="A100" s="30" t="s">
        <v>56</v>
      </c>
      <c r="B100" s="38"/>
      <c r="E100" s="32" t="s">
        <v>311</v>
      </c>
      <c r="J100" s="39"/>
    </row>
    <row r="101" spans="1:16" ht="15">
      <c r="A101" s="30" t="s">
        <v>48</v>
      </c>
      <c r="B101" s="30">
        <v>25</v>
      </c>
      <c r="C101" s="31" t="s">
        <v>312</v>
      </c>
      <c r="D101" s="30" t="s">
        <v>50</v>
      </c>
      <c r="E101" s="32" t="s">
        <v>313</v>
      </c>
      <c r="F101" s="33" t="s">
        <v>186</v>
      </c>
      <c r="G101" s="34">
        <v>2.6</v>
      </c>
      <c r="H101" s="35">
        <v>0</v>
      </c>
      <c r="I101" s="36">
        <f>ROUND(G101*H101,P4)</f>
        <v>0</v>
      </c>
      <c r="J101" s="33" t="s">
        <v>53</v>
      </c>
      <c r="O101" s="37">
        <f>I101*0.21</f>
        <v>0</v>
      </c>
      <c r="P101">
        <v>3</v>
      </c>
    </row>
    <row r="102" spans="1:10" ht="15">
      <c r="A102" s="30" t="s">
        <v>54</v>
      </c>
      <c r="B102" s="38"/>
      <c r="E102" s="32" t="s">
        <v>314</v>
      </c>
      <c r="J102" s="39"/>
    </row>
    <row r="103" spans="1:10" ht="330">
      <c r="A103" s="30" t="s">
        <v>56</v>
      </c>
      <c r="B103" s="38"/>
      <c r="E103" s="32" t="s">
        <v>315</v>
      </c>
      <c r="J103" s="39"/>
    </row>
    <row r="104" spans="1:16" ht="15">
      <c r="A104" s="30" t="s">
        <v>48</v>
      </c>
      <c r="B104" s="30">
        <v>26</v>
      </c>
      <c r="C104" s="31" t="s">
        <v>316</v>
      </c>
      <c r="D104" s="30" t="s">
        <v>50</v>
      </c>
      <c r="E104" s="32" t="s">
        <v>317</v>
      </c>
      <c r="F104" s="33" t="s">
        <v>186</v>
      </c>
      <c r="G104" s="34">
        <v>13</v>
      </c>
      <c r="H104" s="35">
        <v>0</v>
      </c>
      <c r="I104" s="36">
        <f>ROUND(G104*H104,P4)</f>
        <v>0</v>
      </c>
      <c r="J104" s="33" t="s">
        <v>53</v>
      </c>
      <c r="O104" s="37">
        <f>I104*0.21</f>
        <v>0</v>
      </c>
      <c r="P104">
        <v>3</v>
      </c>
    </row>
    <row r="105" spans="1:10" ht="30">
      <c r="A105" s="30" t="s">
        <v>54</v>
      </c>
      <c r="B105" s="38"/>
      <c r="E105" s="32" t="s">
        <v>318</v>
      </c>
      <c r="J105" s="39"/>
    </row>
    <row r="106" spans="1:10" ht="300">
      <c r="A106" s="30" t="s">
        <v>56</v>
      </c>
      <c r="B106" s="38"/>
      <c r="E106" s="32" t="s">
        <v>319</v>
      </c>
      <c r="J106" s="39"/>
    </row>
    <row r="107" spans="1:16" ht="15">
      <c r="A107" s="30" t="s">
        <v>48</v>
      </c>
      <c r="B107" s="30">
        <v>27</v>
      </c>
      <c r="C107" s="31" t="s">
        <v>320</v>
      </c>
      <c r="D107" s="30" t="s">
        <v>50</v>
      </c>
      <c r="E107" s="32" t="s">
        <v>321</v>
      </c>
      <c r="F107" s="33" t="s">
        <v>111</v>
      </c>
      <c r="G107" s="34">
        <v>3</v>
      </c>
      <c r="H107" s="35">
        <v>0</v>
      </c>
      <c r="I107" s="36">
        <f>ROUND(G107*H107,P4)</f>
        <v>0</v>
      </c>
      <c r="J107" s="33" t="s">
        <v>53</v>
      </c>
      <c r="O107" s="37">
        <f>I107*0.21</f>
        <v>0</v>
      </c>
      <c r="P107">
        <v>3</v>
      </c>
    </row>
    <row r="108" spans="1:10" ht="15">
      <c r="A108" s="30" t="s">
        <v>54</v>
      </c>
      <c r="B108" s="38"/>
      <c r="E108" s="40" t="s">
        <v>50</v>
      </c>
      <c r="J108" s="39"/>
    </row>
    <row r="109" spans="1:10" ht="105">
      <c r="A109" s="30" t="s">
        <v>56</v>
      </c>
      <c r="B109" s="38"/>
      <c r="E109" s="32" t="s">
        <v>322</v>
      </c>
      <c r="J109" s="39"/>
    </row>
    <row r="110" spans="1:16" ht="15">
      <c r="A110" s="30" t="s">
        <v>48</v>
      </c>
      <c r="B110" s="30">
        <v>28</v>
      </c>
      <c r="C110" s="31" t="s">
        <v>323</v>
      </c>
      <c r="D110" s="30" t="s">
        <v>50</v>
      </c>
      <c r="E110" s="32" t="s">
        <v>324</v>
      </c>
      <c r="F110" s="33" t="s">
        <v>111</v>
      </c>
      <c r="G110" s="34">
        <v>1</v>
      </c>
      <c r="H110" s="35">
        <v>0</v>
      </c>
      <c r="I110" s="36">
        <f>ROUND(G110*H110,P4)</f>
        <v>0</v>
      </c>
      <c r="J110" s="33" t="s">
        <v>53</v>
      </c>
      <c r="O110" s="37">
        <f>I110*0.21</f>
        <v>0</v>
      </c>
      <c r="P110">
        <v>3</v>
      </c>
    </row>
    <row r="111" spans="1:10" ht="15">
      <c r="A111" s="30" t="s">
        <v>54</v>
      </c>
      <c r="B111" s="38"/>
      <c r="E111" s="40" t="s">
        <v>50</v>
      </c>
      <c r="J111" s="39"/>
    </row>
    <row r="112" spans="1:10" ht="15">
      <c r="A112" s="30" t="s">
        <v>56</v>
      </c>
      <c r="B112" s="38"/>
      <c r="E112" s="32" t="s">
        <v>325</v>
      </c>
      <c r="J112" s="39"/>
    </row>
    <row r="113" spans="1:10" ht="15">
      <c r="A113" s="24" t="s">
        <v>45</v>
      </c>
      <c r="B113" s="25"/>
      <c r="C113" s="26" t="s">
        <v>239</v>
      </c>
      <c r="D113" s="27"/>
      <c r="E113" s="24" t="s">
        <v>240</v>
      </c>
      <c r="F113" s="27"/>
      <c r="G113" s="27"/>
      <c r="H113" s="27"/>
      <c r="I113" s="28">
        <f>SUMIFS(I114:I135,A114:A135,"P")</f>
        <v>0</v>
      </c>
      <c r="J113" s="29"/>
    </row>
    <row r="114" spans="1:16" ht="30">
      <c r="A114" s="30" t="s">
        <v>48</v>
      </c>
      <c r="B114" s="30">
        <v>29</v>
      </c>
      <c r="C114" s="31" t="s">
        <v>326</v>
      </c>
      <c r="D114" s="30" t="s">
        <v>50</v>
      </c>
      <c r="E114" s="32" t="s">
        <v>327</v>
      </c>
      <c r="F114" s="33" t="s">
        <v>186</v>
      </c>
      <c r="G114" s="34">
        <v>27</v>
      </c>
      <c r="H114" s="35">
        <v>0</v>
      </c>
      <c r="I114" s="36">
        <f>ROUND(G114*H114,P4)</f>
        <v>0</v>
      </c>
      <c r="J114" s="33" t="s">
        <v>53</v>
      </c>
      <c r="O114" s="37">
        <f>I114*0.21</f>
        <v>0</v>
      </c>
      <c r="P114">
        <v>3</v>
      </c>
    </row>
    <row r="115" spans="1:10" ht="15">
      <c r="A115" s="30" t="s">
        <v>54</v>
      </c>
      <c r="B115" s="38"/>
      <c r="E115" s="32" t="s">
        <v>328</v>
      </c>
      <c r="J115" s="39"/>
    </row>
    <row r="116" spans="1:10" ht="165">
      <c r="A116" s="30" t="s">
        <v>56</v>
      </c>
      <c r="B116" s="38"/>
      <c r="E116" s="32" t="s">
        <v>329</v>
      </c>
      <c r="J116" s="39"/>
    </row>
    <row r="117" spans="1:16" ht="15">
      <c r="A117" s="30" t="s">
        <v>48</v>
      </c>
      <c r="B117" s="30">
        <v>30</v>
      </c>
      <c r="C117" s="31" t="s">
        <v>330</v>
      </c>
      <c r="D117" s="30" t="s">
        <v>50</v>
      </c>
      <c r="E117" s="32" t="s">
        <v>331</v>
      </c>
      <c r="F117" s="33" t="s">
        <v>111</v>
      </c>
      <c r="G117" s="34">
        <v>8</v>
      </c>
      <c r="H117" s="35">
        <v>0</v>
      </c>
      <c r="I117" s="36">
        <f>ROUND(G117*H117,P4)</f>
        <v>0</v>
      </c>
      <c r="J117" s="33" t="s">
        <v>53</v>
      </c>
      <c r="O117" s="37">
        <f>I117*0.21</f>
        <v>0</v>
      </c>
      <c r="P117">
        <v>3</v>
      </c>
    </row>
    <row r="118" spans="1:10" ht="15">
      <c r="A118" s="30" t="s">
        <v>54</v>
      </c>
      <c r="B118" s="38"/>
      <c r="E118" s="40" t="s">
        <v>50</v>
      </c>
      <c r="J118" s="39"/>
    </row>
    <row r="119" spans="1:10" ht="60">
      <c r="A119" s="30" t="s">
        <v>56</v>
      </c>
      <c r="B119" s="38"/>
      <c r="E119" s="32" t="s">
        <v>332</v>
      </c>
      <c r="J119" s="39"/>
    </row>
    <row r="120" spans="1:16" ht="30">
      <c r="A120" s="30" t="s">
        <v>48</v>
      </c>
      <c r="B120" s="30">
        <v>31</v>
      </c>
      <c r="C120" s="31" t="s">
        <v>333</v>
      </c>
      <c r="D120" s="30" t="s">
        <v>50</v>
      </c>
      <c r="E120" s="32" t="s">
        <v>334</v>
      </c>
      <c r="F120" s="33" t="s">
        <v>111</v>
      </c>
      <c r="G120" s="34">
        <v>2</v>
      </c>
      <c r="H120" s="35">
        <v>0</v>
      </c>
      <c r="I120" s="36">
        <f>ROUND(G120*H120,P4)</f>
        <v>0</v>
      </c>
      <c r="J120" s="33" t="s">
        <v>53</v>
      </c>
      <c r="O120" s="37">
        <f>I120*0.21</f>
        <v>0</v>
      </c>
      <c r="P120">
        <v>3</v>
      </c>
    </row>
    <row r="121" spans="1:10" ht="15">
      <c r="A121" s="30" t="s">
        <v>54</v>
      </c>
      <c r="B121" s="38"/>
      <c r="E121" s="40" t="s">
        <v>50</v>
      </c>
      <c r="J121" s="39"/>
    </row>
    <row r="122" spans="1:10" ht="60">
      <c r="A122" s="30" t="s">
        <v>56</v>
      </c>
      <c r="B122" s="38"/>
      <c r="E122" s="32" t="s">
        <v>332</v>
      </c>
      <c r="J122" s="39"/>
    </row>
    <row r="123" spans="1:16" ht="15">
      <c r="A123" s="30" t="s">
        <v>48</v>
      </c>
      <c r="B123" s="30">
        <v>32</v>
      </c>
      <c r="C123" s="31" t="s">
        <v>335</v>
      </c>
      <c r="D123" s="30" t="s">
        <v>50</v>
      </c>
      <c r="E123" s="32" t="s">
        <v>336</v>
      </c>
      <c r="F123" s="33" t="s">
        <v>111</v>
      </c>
      <c r="G123" s="34">
        <v>6</v>
      </c>
      <c r="H123" s="35">
        <v>0</v>
      </c>
      <c r="I123" s="36">
        <f>ROUND(G123*H123,P4)</f>
        <v>0</v>
      </c>
      <c r="J123" s="33" t="s">
        <v>53</v>
      </c>
      <c r="O123" s="37">
        <f>I123*0.21</f>
        <v>0</v>
      </c>
      <c r="P123">
        <v>3</v>
      </c>
    </row>
    <row r="124" spans="1:10" ht="15">
      <c r="A124" s="30" t="s">
        <v>54</v>
      </c>
      <c r="B124" s="38"/>
      <c r="E124" s="40" t="s">
        <v>50</v>
      </c>
      <c r="J124" s="39"/>
    </row>
    <row r="125" spans="1:10" ht="30">
      <c r="A125" s="30" t="s">
        <v>56</v>
      </c>
      <c r="B125" s="38"/>
      <c r="E125" s="32" t="s">
        <v>337</v>
      </c>
      <c r="J125" s="39"/>
    </row>
    <row r="126" spans="1:16" ht="15">
      <c r="A126" s="30" t="s">
        <v>48</v>
      </c>
      <c r="B126" s="30">
        <v>33</v>
      </c>
      <c r="C126" s="31" t="s">
        <v>338</v>
      </c>
      <c r="D126" s="30" t="s">
        <v>50</v>
      </c>
      <c r="E126" s="32" t="s">
        <v>339</v>
      </c>
      <c r="F126" s="33" t="s">
        <v>111</v>
      </c>
      <c r="G126" s="34">
        <v>1</v>
      </c>
      <c r="H126" s="35">
        <v>0</v>
      </c>
      <c r="I126" s="36">
        <f>ROUND(G126*H126,P4)</f>
        <v>0</v>
      </c>
      <c r="J126" s="33" t="s">
        <v>53</v>
      </c>
      <c r="O126" s="37">
        <f>I126*0.21</f>
        <v>0</v>
      </c>
      <c r="P126">
        <v>3</v>
      </c>
    </row>
    <row r="127" spans="1:10" ht="15">
      <c r="A127" s="30" t="s">
        <v>54</v>
      </c>
      <c r="B127" s="38"/>
      <c r="E127" s="40" t="s">
        <v>50</v>
      </c>
      <c r="J127" s="39"/>
    </row>
    <row r="128" spans="1:10" ht="409.5">
      <c r="A128" s="30" t="s">
        <v>56</v>
      </c>
      <c r="B128" s="38"/>
      <c r="E128" s="32" t="s">
        <v>340</v>
      </c>
      <c r="J128" s="39"/>
    </row>
    <row r="129" spans="1:16" ht="30">
      <c r="A129" s="30" t="s">
        <v>48</v>
      </c>
      <c r="B129" s="30">
        <v>34</v>
      </c>
      <c r="C129" s="31" t="s">
        <v>341</v>
      </c>
      <c r="D129" s="30" t="s">
        <v>50</v>
      </c>
      <c r="E129" s="32" t="s">
        <v>342</v>
      </c>
      <c r="F129" s="33" t="s">
        <v>186</v>
      </c>
      <c r="G129" s="34">
        <v>222.7</v>
      </c>
      <c r="H129" s="35">
        <v>0</v>
      </c>
      <c r="I129" s="36">
        <f>ROUND(G129*H129,P4)</f>
        <v>0</v>
      </c>
      <c r="J129" s="33" t="s">
        <v>53</v>
      </c>
      <c r="O129" s="37">
        <f>I129*0.21</f>
        <v>0</v>
      </c>
      <c r="P129">
        <v>3</v>
      </c>
    </row>
    <row r="130" spans="1:10" ht="15">
      <c r="A130" s="30" t="s">
        <v>54</v>
      </c>
      <c r="B130" s="38"/>
      <c r="E130" s="40" t="s">
        <v>50</v>
      </c>
      <c r="J130" s="39"/>
    </row>
    <row r="131" spans="1:10" ht="15">
      <c r="A131" s="30" t="s">
        <v>122</v>
      </c>
      <c r="B131" s="38"/>
      <c r="E131" s="41" t="s">
        <v>343</v>
      </c>
      <c r="J131" s="39"/>
    </row>
    <row r="132" spans="1:10" ht="135">
      <c r="A132" s="30" t="s">
        <v>56</v>
      </c>
      <c r="B132" s="38"/>
      <c r="E132" s="32" t="s">
        <v>344</v>
      </c>
      <c r="J132" s="39"/>
    </row>
    <row r="133" spans="1:16" ht="30">
      <c r="A133" s="30" t="s">
        <v>48</v>
      </c>
      <c r="B133" s="30">
        <v>35</v>
      </c>
      <c r="C133" s="31" t="s">
        <v>345</v>
      </c>
      <c r="D133" s="30" t="s">
        <v>50</v>
      </c>
      <c r="E133" s="32" t="s">
        <v>346</v>
      </c>
      <c r="F133" s="33" t="s">
        <v>186</v>
      </c>
      <c r="G133" s="34">
        <v>10</v>
      </c>
      <c r="H133" s="35">
        <v>0</v>
      </c>
      <c r="I133" s="36">
        <f>ROUND(G133*H133,P4)</f>
        <v>0</v>
      </c>
      <c r="J133" s="33" t="s">
        <v>53</v>
      </c>
      <c r="O133" s="37">
        <f>I133*0.21</f>
        <v>0</v>
      </c>
      <c r="P133">
        <v>3</v>
      </c>
    </row>
    <row r="134" spans="1:10" ht="15">
      <c r="A134" s="30" t="s">
        <v>54</v>
      </c>
      <c r="B134" s="38"/>
      <c r="E134" s="40" t="s">
        <v>50</v>
      </c>
      <c r="J134" s="39"/>
    </row>
    <row r="135" spans="1:10" ht="105">
      <c r="A135" s="30" t="s">
        <v>56</v>
      </c>
      <c r="B135" s="42"/>
      <c r="C135" s="43"/>
      <c r="D135" s="43"/>
      <c r="E135" s="32" t="s">
        <v>347</v>
      </c>
      <c r="F135" s="43"/>
      <c r="G135" s="43"/>
      <c r="H135" s="43"/>
      <c r="I135" s="43"/>
      <c r="J135" s="44"/>
    </row>
  </sheetData>
  <sheetProtection algorithmName="SHA-512" hashValue="nMHIl6IeSEQgU/zCPWAeDISC9dsanfcZgcm3EIy5FLI8/Ba5pfBUXEguAtEUugJPIX8mwW3fbN2vU6+nlwXGrQ==" saltValue="jAve14y/xNh1prgfw1hpGyBGdqRmBm9SbZifbEKBEzsjYh0ag0to/nsD/hlg+cjuF52Z7jCBHnsKxNCCG50F3w==" spinCount="100000" sheet="1" objects="1" scenarios="1"/>
  <mergeCells count="12">
    <mergeCell ref="E6:E7"/>
    <mergeCell ref="F6:F7"/>
    <mergeCell ref="G6:G7"/>
    <mergeCell ref="H6:I6"/>
    <mergeCell ref="J6:J7"/>
    <mergeCell ref="C3:D3"/>
    <mergeCell ref="C4:D4"/>
    <mergeCell ref="C5:D5"/>
    <mergeCell ref="A6:A7"/>
    <mergeCell ref="B6:B7"/>
    <mergeCell ref="C6:C7"/>
    <mergeCell ref="D6:D7"/>
  </mergeCells>
  <printOptions/>
  <pageMargins left="0.7" right="0.7" top="0.787401575" bottom="0.787401575" header="0.3" footer="0.3"/>
  <pageSetup fitToHeight="0" fitToWidth="1" horizontalDpi="600" verticalDpi="60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96"/>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17</v>
      </c>
      <c r="I3" s="19">
        <f>SUMIFS(I9:I96,A9:A96,"SD")</f>
        <v>0</v>
      </c>
      <c r="J3" s="15"/>
      <c r="O3">
        <v>0</v>
      </c>
      <c r="P3">
        <v>2</v>
      </c>
    </row>
    <row r="4" spans="1:16" ht="15">
      <c r="A4" s="3" t="s">
        <v>32</v>
      </c>
      <c r="B4" s="16" t="s">
        <v>254</v>
      </c>
      <c r="C4" s="47" t="s">
        <v>255</v>
      </c>
      <c r="D4" s="48"/>
      <c r="E4" s="17" t="s">
        <v>256</v>
      </c>
      <c r="F4" s="3"/>
      <c r="G4" s="3"/>
      <c r="H4" s="3"/>
      <c r="I4" s="3"/>
      <c r="J4" s="15"/>
      <c r="O4">
        <v>0.15</v>
      </c>
      <c r="P4">
        <v>2</v>
      </c>
    </row>
    <row r="5" spans="1:15" ht="15">
      <c r="A5" s="3" t="s">
        <v>257</v>
      </c>
      <c r="B5" s="16" t="s">
        <v>33</v>
      </c>
      <c r="C5" s="47" t="s">
        <v>17</v>
      </c>
      <c r="D5" s="48"/>
      <c r="E5" s="17" t="s">
        <v>18</v>
      </c>
      <c r="F5" s="3"/>
      <c r="G5" s="3"/>
      <c r="H5" s="3"/>
      <c r="I5" s="3"/>
      <c r="J5" s="15"/>
      <c r="O5">
        <v>0.21</v>
      </c>
    </row>
    <row r="6" spans="1:10" ht="15">
      <c r="A6" s="49" t="s">
        <v>34</v>
      </c>
      <c r="B6" s="50" t="s">
        <v>35</v>
      </c>
      <c r="C6" s="51" t="s">
        <v>36</v>
      </c>
      <c r="D6" s="51" t="s">
        <v>37</v>
      </c>
      <c r="E6" s="51" t="s">
        <v>38</v>
      </c>
      <c r="F6" s="51" t="s">
        <v>39</v>
      </c>
      <c r="G6" s="51" t="s">
        <v>40</v>
      </c>
      <c r="H6" s="51" t="s">
        <v>41</v>
      </c>
      <c r="I6" s="51"/>
      <c r="J6" s="52" t="s">
        <v>42</v>
      </c>
    </row>
    <row r="7" spans="1:10" ht="15">
      <c r="A7" s="49"/>
      <c r="B7" s="50"/>
      <c r="C7" s="51"/>
      <c r="D7" s="51"/>
      <c r="E7" s="51"/>
      <c r="F7" s="51"/>
      <c r="G7" s="51"/>
      <c r="H7" s="7" t="s">
        <v>43</v>
      </c>
      <c r="I7" s="7" t="s">
        <v>44</v>
      </c>
      <c r="J7" s="52"/>
    </row>
    <row r="8" spans="1:10" ht="15">
      <c r="A8" s="22">
        <v>0</v>
      </c>
      <c r="B8" s="20">
        <v>1</v>
      </c>
      <c r="C8" s="23">
        <v>2</v>
      </c>
      <c r="D8" s="7">
        <v>3</v>
      </c>
      <c r="E8" s="23">
        <v>4</v>
      </c>
      <c r="F8" s="7">
        <v>5</v>
      </c>
      <c r="G8" s="7">
        <v>6</v>
      </c>
      <c r="H8" s="7">
        <v>7</v>
      </c>
      <c r="I8" s="23">
        <v>8</v>
      </c>
      <c r="J8" s="21">
        <v>9</v>
      </c>
    </row>
    <row r="9" spans="1:10" ht="15">
      <c r="A9" s="24" t="s">
        <v>45</v>
      </c>
      <c r="B9" s="25"/>
      <c r="C9" s="26" t="s">
        <v>46</v>
      </c>
      <c r="D9" s="27"/>
      <c r="E9" s="24" t="s">
        <v>47</v>
      </c>
      <c r="F9" s="27"/>
      <c r="G9" s="27"/>
      <c r="H9" s="27"/>
      <c r="I9" s="28">
        <f>SUMIFS(I10:I13,A10:A13,"P")</f>
        <v>0</v>
      </c>
      <c r="J9" s="29"/>
    </row>
    <row r="10" spans="1:16" ht="15">
      <c r="A10" s="30" t="s">
        <v>48</v>
      </c>
      <c r="B10" s="30">
        <v>1</v>
      </c>
      <c r="C10" s="31" t="s">
        <v>130</v>
      </c>
      <c r="D10" s="30" t="s">
        <v>67</v>
      </c>
      <c r="E10" s="32" t="s">
        <v>131</v>
      </c>
      <c r="F10" s="33" t="s">
        <v>132</v>
      </c>
      <c r="G10" s="34">
        <v>171.266</v>
      </c>
      <c r="H10" s="35">
        <v>0</v>
      </c>
      <c r="I10" s="36">
        <f>ROUND(G10*H10,P4)</f>
        <v>0</v>
      </c>
      <c r="J10" s="33" t="s">
        <v>53</v>
      </c>
      <c r="O10" s="37">
        <f>I10*0.21</f>
        <v>0</v>
      </c>
      <c r="P10">
        <v>3</v>
      </c>
    </row>
    <row r="11" spans="1:10" ht="15">
      <c r="A11" s="30" t="s">
        <v>54</v>
      </c>
      <c r="B11" s="38"/>
      <c r="E11" s="32" t="s">
        <v>348</v>
      </c>
      <c r="J11" s="39"/>
    </row>
    <row r="12" spans="1:10" ht="15">
      <c r="A12" s="30" t="s">
        <v>122</v>
      </c>
      <c r="B12" s="38"/>
      <c r="E12" s="41" t="s">
        <v>349</v>
      </c>
      <c r="J12" s="39"/>
    </row>
    <row r="13" spans="1:10" ht="30">
      <c r="A13" s="30" t="s">
        <v>56</v>
      </c>
      <c r="B13" s="38"/>
      <c r="E13" s="32" t="s">
        <v>135</v>
      </c>
      <c r="J13" s="39"/>
    </row>
    <row r="14" spans="1:10" ht="15">
      <c r="A14" s="24" t="s">
        <v>45</v>
      </c>
      <c r="B14" s="25"/>
      <c r="C14" s="26" t="s">
        <v>67</v>
      </c>
      <c r="D14" s="27"/>
      <c r="E14" s="24" t="s">
        <v>118</v>
      </c>
      <c r="F14" s="27"/>
      <c r="G14" s="27"/>
      <c r="H14" s="27"/>
      <c r="I14" s="28">
        <f>SUMIFS(I15:I37,A15:A37,"P")</f>
        <v>0</v>
      </c>
      <c r="J14" s="29"/>
    </row>
    <row r="15" spans="1:16" ht="15">
      <c r="A15" s="30" t="s">
        <v>48</v>
      </c>
      <c r="B15" s="30">
        <v>2</v>
      </c>
      <c r="C15" s="31" t="s">
        <v>145</v>
      </c>
      <c r="D15" s="30" t="s">
        <v>50</v>
      </c>
      <c r="E15" s="32" t="s">
        <v>146</v>
      </c>
      <c r="F15" s="33" t="s">
        <v>121</v>
      </c>
      <c r="G15" s="34">
        <v>90.17</v>
      </c>
      <c r="H15" s="35">
        <v>0</v>
      </c>
      <c r="I15" s="36">
        <f>ROUND(G15*H15,P4)</f>
        <v>0</v>
      </c>
      <c r="J15" s="33" t="s">
        <v>53</v>
      </c>
      <c r="O15" s="37">
        <f>I15*0.21</f>
        <v>0</v>
      </c>
      <c r="P15">
        <v>3</v>
      </c>
    </row>
    <row r="16" spans="1:10" ht="15">
      <c r="A16" s="30" t="s">
        <v>54</v>
      </c>
      <c r="B16" s="38"/>
      <c r="E16" s="40" t="s">
        <v>50</v>
      </c>
      <c r="J16" s="39"/>
    </row>
    <row r="17" spans="1:10" ht="45">
      <c r="A17" s="30" t="s">
        <v>122</v>
      </c>
      <c r="B17" s="38"/>
      <c r="E17" s="41" t="s">
        <v>350</v>
      </c>
      <c r="J17" s="39"/>
    </row>
    <row r="18" spans="1:10" ht="409.5">
      <c r="A18" s="30" t="s">
        <v>56</v>
      </c>
      <c r="B18" s="38"/>
      <c r="E18" s="32" t="s">
        <v>148</v>
      </c>
      <c r="J18" s="39"/>
    </row>
    <row r="19" spans="1:16" ht="15">
      <c r="A19" s="30" t="s">
        <v>48</v>
      </c>
      <c r="B19" s="30">
        <v>3</v>
      </c>
      <c r="C19" s="31" t="s">
        <v>149</v>
      </c>
      <c r="D19" s="30" t="s">
        <v>50</v>
      </c>
      <c r="E19" s="32" t="s">
        <v>150</v>
      </c>
      <c r="F19" s="33" t="s">
        <v>121</v>
      </c>
      <c r="G19" s="34">
        <v>4.075</v>
      </c>
      <c r="H19" s="35">
        <v>0</v>
      </c>
      <c r="I19" s="36">
        <f>ROUND(G19*H19,P4)</f>
        <v>0</v>
      </c>
      <c r="J19" s="33" t="s">
        <v>53</v>
      </c>
      <c r="O19" s="37">
        <f>I19*0.21</f>
        <v>0</v>
      </c>
      <c r="P19">
        <v>3</v>
      </c>
    </row>
    <row r="20" spans="1:10" ht="15">
      <c r="A20" s="30" t="s">
        <v>54</v>
      </c>
      <c r="B20" s="38"/>
      <c r="E20" s="32" t="s">
        <v>151</v>
      </c>
      <c r="J20" s="39"/>
    </row>
    <row r="21" spans="1:10" ht="15">
      <c r="A21" s="30" t="s">
        <v>122</v>
      </c>
      <c r="B21" s="38"/>
      <c r="E21" s="41" t="s">
        <v>351</v>
      </c>
      <c r="J21" s="39"/>
    </row>
    <row r="22" spans="1:10" ht="405">
      <c r="A22" s="30" t="s">
        <v>56</v>
      </c>
      <c r="B22" s="38"/>
      <c r="E22" s="32" t="s">
        <v>153</v>
      </c>
      <c r="J22" s="39"/>
    </row>
    <row r="23" spans="1:16" ht="15">
      <c r="A23" s="30" t="s">
        <v>48</v>
      </c>
      <c r="B23" s="30">
        <v>4</v>
      </c>
      <c r="C23" s="31" t="s">
        <v>158</v>
      </c>
      <c r="D23" s="30" t="s">
        <v>50</v>
      </c>
      <c r="E23" s="32" t="s">
        <v>159</v>
      </c>
      <c r="F23" s="33" t="s">
        <v>121</v>
      </c>
      <c r="G23" s="34">
        <v>1.92</v>
      </c>
      <c r="H23" s="35">
        <v>0</v>
      </c>
      <c r="I23" s="36">
        <f>ROUND(G23*H23,P4)</f>
        <v>0</v>
      </c>
      <c r="J23" s="33" t="s">
        <v>53</v>
      </c>
      <c r="O23" s="37">
        <f>I23*0.21</f>
        <v>0</v>
      </c>
      <c r="P23">
        <v>3</v>
      </c>
    </row>
    <row r="24" spans="1:10" ht="15">
      <c r="A24" s="30" t="s">
        <v>54</v>
      </c>
      <c r="B24" s="38"/>
      <c r="E24" s="32" t="s">
        <v>352</v>
      </c>
      <c r="J24" s="39"/>
    </row>
    <row r="25" spans="1:10" ht="405">
      <c r="A25" s="30" t="s">
        <v>56</v>
      </c>
      <c r="B25" s="38"/>
      <c r="E25" s="32" t="s">
        <v>161</v>
      </c>
      <c r="J25" s="39"/>
    </row>
    <row r="26" spans="1:16" ht="15">
      <c r="A26" s="30" t="s">
        <v>48</v>
      </c>
      <c r="B26" s="30">
        <v>5</v>
      </c>
      <c r="C26" s="31" t="s">
        <v>167</v>
      </c>
      <c r="D26" s="30" t="s">
        <v>50</v>
      </c>
      <c r="E26" s="32" t="s">
        <v>168</v>
      </c>
      <c r="F26" s="33" t="s">
        <v>121</v>
      </c>
      <c r="G26" s="34">
        <v>34.44</v>
      </c>
      <c r="H26" s="35">
        <v>0</v>
      </c>
      <c r="I26" s="36">
        <f>ROUND(G26*H26,P4)</f>
        <v>0</v>
      </c>
      <c r="J26" s="33" t="s">
        <v>53</v>
      </c>
      <c r="O26" s="37">
        <f>I26*0.21</f>
        <v>0</v>
      </c>
      <c r="P26">
        <v>3</v>
      </c>
    </row>
    <row r="27" spans="1:10" ht="15">
      <c r="A27" s="30" t="s">
        <v>54</v>
      </c>
      <c r="B27" s="38"/>
      <c r="E27" s="32" t="s">
        <v>353</v>
      </c>
      <c r="J27" s="39"/>
    </row>
    <row r="28" spans="1:10" ht="409.5">
      <c r="A28" s="30" t="s">
        <v>56</v>
      </c>
      <c r="B28" s="38"/>
      <c r="E28" s="32" t="s">
        <v>170</v>
      </c>
      <c r="J28" s="39"/>
    </row>
    <row r="29" spans="1:16" ht="15">
      <c r="A29" s="30" t="s">
        <v>48</v>
      </c>
      <c r="B29" s="30">
        <v>6</v>
      </c>
      <c r="C29" s="31" t="s">
        <v>171</v>
      </c>
      <c r="D29" s="30" t="s">
        <v>50</v>
      </c>
      <c r="E29" s="32" t="s">
        <v>172</v>
      </c>
      <c r="F29" s="33" t="s">
        <v>173</v>
      </c>
      <c r="G29" s="34">
        <v>43</v>
      </c>
      <c r="H29" s="35">
        <v>0</v>
      </c>
      <c r="I29" s="36">
        <f>ROUND(G29*H29,P4)</f>
        <v>0</v>
      </c>
      <c r="J29" s="33" t="s">
        <v>53</v>
      </c>
      <c r="O29" s="37">
        <f>I29*0.21</f>
        <v>0</v>
      </c>
      <c r="P29">
        <v>3</v>
      </c>
    </row>
    <row r="30" spans="1:10" ht="15">
      <c r="A30" s="30" t="s">
        <v>54</v>
      </c>
      <c r="B30" s="38"/>
      <c r="E30" s="40" t="s">
        <v>50</v>
      </c>
      <c r="J30" s="39"/>
    </row>
    <row r="31" spans="1:10" ht="30">
      <c r="A31" s="30" t="s">
        <v>56</v>
      </c>
      <c r="B31" s="38"/>
      <c r="E31" s="32" t="s">
        <v>175</v>
      </c>
      <c r="J31" s="39"/>
    </row>
    <row r="32" spans="1:16" ht="15">
      <c r="A32" s="30" t="s">
        <v>48</v>
      </c>
      <c r="B32" s="30">
        <v>7</v>
      </c>
      <c r="C32" s="31" t="s">
        <v>270</v>
      </c>
      <c r="D32" s="30" t="s">
        <v>50</v>
      </c>
      <c r="E32" s="32" t="s">
        <v>271</v>
      </c>
      <c r="F32" s="33" t="s">
        <v>173</v>
      </c>
      <c r="G32" s="34">
        <v>27.165</v>
      </c>
      <c r="H32" s="35">
        <v>0</v>
      </c>
      <c r="I32" s="36">
        <f>ROUND(G32*H32,P4)</f>
        <v>0</v>
      </c>
      <c r="J32" s="33" t="s">
        <v>53</v>
      </c>
      <c r="O32" s="37">
        <f>I32*0.21</f>
        <v>0</v>
      </c>
      <c r="P32">
        <v>3</v>
      </c>
    </row>
    <row r="33" spans="1:10" ht="15">
      <c r="A33" s="30" t="s">
        <v>54</v>
      </c>
      <c r="B33" s="38"/>
      <c r="E33" s="40" t="s">
        <v>50</v>
      </c>
      <c r="J33" s="39"/>
    </row>
    <row r="34" spans="1:10" ht="45">
      <c r="A34" s="30" t="s">
        <v>56</v>
      </c>
      <c r="B34" s="38"/>
      <c r="E34" s="32" t="s">
        <v>272</v>
      </c>
      <c r="J34" s="39"/>
    </row>
    <row r="35" spans="1:16" ht="15">
      <c r="A35" s="30" t="s">
        <v>48</v>
      </c>
      <c r="B35" s="30">
        <v>8</v>
      </c>
      <c r="C35" s="31" t="s">
        <v>354</v>
      </c>
      <c r="D35" s="30" t="s">
        <v>50</v>
      </c>
      <c r="E35" s="32" t="s">
        <v>355</v>
      </c>
      <c r="F35" s="33" t="s">
        <v>173</v>
      </c>
      <c r="G35" s="34">
        <v>27.165</v>
      </c>
      <c r="H35" s="35">
        <v>0</v>
      </c>
      <c r="I35" s="36">
        <f>ROUND(G35*H35,P4)</f>
        <v>0</v>
      </c>
      <c r="J35" s="33" t="s">
        <v>53</v>
      </c>
      <c r="O35" s="37">
        <f>I35*0.21</f>
        <v>0</v>
      </c>
      <c r="P35">
        <v>3</v>
      </c>
    </row>
    <row r="36" spans="1:10" ht="15">
      <c r="A36" s="30" t="s">
        <v>54</v>
      </c>
      <c r="B36" s="38"/>
      <c r="E36" s="40" t="s">
        <v>50</v>
      </c>
      <c r="J36" s="39"/>
    </row>
    <row r="37" spans="1:10" ht="30">
      <c r="A37" s="30" t="s">
        <v>56</v>
      </c>
      <c r="B37" s="38"/>
      <c r="E37" s="32" t="s">
        <v>356</v>
      </c>
      <c r="J37" s="39"/>
    </row>
    <row r="38" spans="1:10" ht="15">
      <c r="A38" s="24" t="s">
        <v>45</v>
      </c>
      <c r="B38" s="25"/>
      <c r="C38" s="26" t="s">
        <v>71</v>
      </c>
      <c r="D38" s="27"/>
      <c r="E38" s="24" t="s">
        <v>183</v>
      </c>
      <c r="F38" s="27"/>
      <c r="G38" s="27"/>
      <c r="H38" s="27"/>
      <c r="I38" s="28">
        <f>SUMIFS(I39:I47,A39:A47,"P")</f>
        <v>0</v>
      </c>
      <c r="J38" s="29"/>
    </row>
    <row r="39" spans="1:16" ht="15">
      <c r="A39" s="30" t="s">
        <v>48</v>
      </c>
      <c r="B39" s="30">
        <v>9</v>
      </c>
      <c r="C39" s="31" t="s">
        <v>357</v>
      </c>
      <c r="D39" s="30" t="s">
        <v>50</v>
      </c>
      <c r="E39" s="32" t="s">
        <v>358</v>
      </c>
      <c r="F39" s="33" t="s">
        <v>173</v>
      </c>
      <c r="G39" s="34">
        <v>12</v>
      </c>
      <c r="H39" s="35">
        <v>0</v>
      </c>
      <c r="I39" s="36">
        <f>ROUND(G39*H39,P4)</f>
        <v>0</v>
      </c>
      <c r="J39" s="33" t="s">
        <v>53</v>
      </c>
      <c r="O39" s="37">
        <f>I39*0.21</f>
        <v>0</v>
      </c>
      <c r="P39">
        <v>3</v>
      </c>
    </row>
    <row r="40" spans="1:10" ht="30">
      <c r="A40" s="30" t="s">
        <v>54</v>
      </c>
      <c r="B40" s="38"/>
      <c r="E40" s="32" t="s">
        <v>359</v>
      </c>
      <c r="J40" s="39"/>
    </row>
    <row r="41" spans="1:10" ht="120">
      <c r="A41" s="30" t="s">
        <v>56</v>
      </c>
      <c r="B41" s="38"/>
      <c r="E41" s="32" t="s">
        <v>191</v>
      </c>
      <c r="J41" s="39"/>
    </row>
    <row r="42" spans="1:16" ht="15">
      <c r="A42" s="30" t="s">
        <v>48</v>
      </c>
      <c r="B42" s="30">
        <v>10</v>
      </c>
      <c r="C42" s="31" t="s">
        <v>360</v>
      </c>
      <c r="D42" s="30" t="s">
        <v>50</v>
      </c>
      <c r="E42" s="32" t="s">
        <v>361</v>
      </c>
      <c r="F42" s="33" t="s">
        <v>121</v>
      </c>
      <c r="G42" s="34">
        <v>0.45</v>
      </c>
      <c r="H42" s="35">
        <v>0</v>
      </c>
      <c r="I42" s="36">
        <f>ROUND(G42*H42,P4)</f>
        <v>0</v>
      </c>
      <c r="J42" s="33" t="s">
        <v>53</v>
      </c>
      <c r="O42" s="37">
        <f>I42*0.21</f>
        <v>0</v>
      </c>
      <c r="P42">
        <v>3</v>
      </c>
    </row>
    <row r="43" spans="1:10" ht="15">
      <c r="A43" s="30" t="s">
        <v>54</v>
      </c>
      <c r="B43" s="38"/>
      <c r="E43" s="32" t="s">
        <v>362</v>
      </c>
      <c r="J43" s="39"/>
    </row>
    <row r="44" spans="1:10" ht="60">
      <c r="A44" s="30" t="s">
        <v>56</v>
      </c>
      <c r="B44" s="38"/>
      <c r="E44" s="32" t="s">
        <v>363</v>
      </c>
      <c r="J44" s="39"/>
    </row>
    <row r="45" spans="1:16" ht="15">
      <c r="A45" s="30" t="s">
        <v>48</v>
      </c>
      <c r="B45" s="30">
        <v>11</v>
      </c>
      <c r="C45" s="31" t="s">
        <v>364</v>
      </c>
      <c r="D45" s="30" t="s">
        <v>50</v>
      </c>
      <c r="E45" s="32" t="s">
        <v>365</v>
      </c>
      <c r="F45" s="33" t="s">
        <v>121</v>
      </c>
      <c r="G45" s="34">
        <v>3.424</v>
      </c>
      <c r="H45" s="35">
        <v>0</v>
      </c>
      <c r="I45" s="36">
        <f>ROUND(G45*H45,P4)</f>
        <v>0</v>
      </c>
      <c r="J45" s="33" t="s">
        <v>53</v>
      </c>
      <c r="O45" s="37">
        <f>I45*0.21</f>
        <v>0</v>
      </c>
      <c r="P45">
        <v>3</v>
      </c>
    </row>
    <row r="46" spans="1:10" ht="15">
      <c r="A46" s="30" t="s">
        <v>54</v>
      </c>
      <c r="B46" s="38"/>
      <c r="E46" s="40" t="s">
        <v>50</v>
      </c>
      <c r="J46" s="39"/>
    </row>
    <row r="47" spans="1:10" ht="409.5">
      <c r="A47" s="30" t="s">
        <v>56</v>
      </c>
      <c r="B47" s="38"/>
      <c r="E47" s="32" t="s">
        <v>366</v>
      </c>
      <c r="J47" s="39"/>
    </row>
    <row r="48" spans="1:10" ht="15">
      <c r="A48" s="24" t="s">
        <v>45</v>
      </c>
      <c r="B48" s="25"/>
      <c r="C48" s="26" t="s">
        <v>280</v>
      </c>
      <c r="D48" s="27"/>
      <c r="E48" s="24" t="s">
        <v>281</v>
      </c>
      <c r="F48" s="27"/>
      <c r="G48" s="27"/>
      <c r="H48" s="27"/>
      <c r="I48" s="28">
        <f>SUMIFS(I49:I64,A49:A64,"P")</f>
        <v>0</v>
      </c>
      <c r="J48" s="29"/>
    </row>
    <row r="49" spans="1:16" ht="15">
      <c r="A49" s="30" t="s">
        <v>48</v>
      </c>
      <c r="B49" s="30">
        <v>12</v>
      </c>
      <c r="C49" s="31" t="s">
        <v>367</v>
      </c>
      <c r="D49" s="30" t="s">
        <v>50</v>
      </c>
      <c r="E49" s="32" t="s">
        <v>368</v>
      </c>
      <c r="F49" s="33" t="s">
        <v>121</v>
      </c>
      <c r="G49" s="34">
        <v>1.898</v>
      </c>
      <c r="H49" s="35">
        <v>0</v>
      </c>
      <c r="I49" s="36">
        <f>ROUND(G49*H49,P4)</f>
        <v>0</v>
      </c>
      <c r="J49" s="33" t="s">
        <v>53</v>
      </c>
      <c r="O49" s="37">
        <f>I49*0.21</f>
        <v>0</v>
      </c>
      <c r="P49">
        <v>3</v>
      </c>
    </row>
    <row r="50" spans="1:10" ht="15">
      <c r="A50" s="30" t="s">
        <v>54</v>
      </c>
      <c r="B50" s="38"/>
      <c r="E50" s="32" t="s">
        <v>369</v>
      </c>
      <c r="J50" s="39"/>
    </row>
    <row r="51" spans="1:10" ht="15">
      <c r="A51" s="30" t="s">
        <v>56</v>
      </c>
      <c r="B51" s="38"/>
      <c r="E51" s="32" t="s">
        <v>370</v>
      </c>
      <c r="J51" s="39"/>
    </row>
    <row r="52" spans="1:16" ht="15">
      <c r="A52" s="30" t="s">
        <v>48</v>
      </c>
      <c r="B52" s="30">
        <v>13</v>
      </c>
      <c r="C52" s="31" t="s">
        <v>371</v>
      </c>
      <c r="D52" s="30" t="s">
        <v>50</v>
      </c>
      <c r="E52" s="32" t="s">
        <v>372</v>
      </c>
      <c r="F52" s="33" t="s">
        <v>121</v>
      </c>
      <c r="G52" s="34">
        <v>2.98</v>
      </c>
      <c r="H52" s="35">
        <v>0</v>
      </c>
      <c r="I52" s="36">
        <f>ROUND(G52*H52,P4)</f>
        <v>0</v>
      </c>
      <c r="J52" s="33" t="s">
        <v>53</v>
      </c>
      <c r="O52" s="37">
        <f>I52*0.21</f>
        <v>0</v>
      </c>
      <c r="P52">
        <v>3</v>
      </c>
    </row>
    <row r="53" spans="1:10" ht="15">
      <c r="A53" s="30" t="s">
        <v>54</v>
      </c>
      <c r="B53" s="38"/>
      <c r="E53" s="32" t="s">
        <v>373</v>
      </c>
      <c r="J53" s="39"/>
    </row>
    <row r="54" spans="1:10" ht="409.5">
      <c r="A54" s="30" t="s">
        <v>56</v>
      </c>
      <c r="B54" s="38"/>
      <c r="E54" s="32" t="s">
        <v>374</v>
      </c>
      <c r="J54" s="39"/>
    </row>
    <row r="55" spans="1:16" ht="15">
      <c r="A55" s="30" t="s">
        <v>48</v>
      </c>
      <c r="B55" s="30">
        <v>14</v>
      </c>
      <c r="C55" s="31" t="s">
        <v>375</v>
      </c>
      <c r="D55" s="30" t="s">
        <v>67</v>
      </c>
      <c r="E55" s="32" t="s">
        <v>376</v>
      </c>
      <c r="F55" s="33" t="s">
        <v>121</v>
      </c>
      <c r="G55" s="34">
        <v>24.5</v>
      </c>
      <c r="H55" s="35">
        <v>0</v>
      </c>
      <c r="I55" s="36">
        <f>ROUND(G55*H55,P4)</f>
        <v>0</v>
      </c>
      <c r="J55" s="33" t="s">
        <v>53</v>
      </c>
      <c r="O55" s="37">
        <f>I55*0.21</f>
        <v>0</v>
      </c>
      <c r="P55">
        <v>3</v>
      </c>
    </row>
    <row r="56" spans="1:10" ht="15">
      <c r="A56" s="30" t="s">
        <v>54</v>
      </c>
      <c r="B56" s="38"/>
      <c r="E56" s="32" t="s">
        <v>377</v>
      </c>
      <c r="J56" s="39"/>
    </row>
    <row r="57" spans="1:10" ht="15">
      <c r="A57" s="30" t="s">
        <v>122</v>
      </c>
      <c r="B57" s="38"/>
      <c r="E57" s="41" t="s">
        <v>378</v>
      </c>
      <c r="J57" s="39"/>
    </row>
    <row r="58" spans="1:10" ht="60">
      <c r="A58" s="30" t="s">
        <v>56</v>
      </c>
      <c r="B58" s="38"/>
      <c r="E58" s="32" t="s">
        <v>379</v>
      </c>
      <c r="J58" s="39"/>
    </row>
    <row r="59" spans="1:16" ht="15">
      <c r="A59" s="30" t="s">
        <v>48</v>
      </c>
      <c r="B59" s="30">
        <v>15</v>
      </c>
      <c r="C59" s="31" t="s">
        <v>375</v>
      </c>
      <c r="D59" s="30" t="s">
        <v>71</v>
      </c>
      <c r="E59" s="32" t="s">
        <v>376</v>
      </c>
      <c r="F59" s="33" t="s">
        <v>121</v>
      </c>
      <c r="G59" s="34">
        <v>0.1</v>
      </c>
      <c r="H59" s="35">
        <v>0</v>
      </c>
      <c r="I59" s="36">
        <f>ROUND(G59*H59,P4)</f>
        <v>0</v>
      </c>
      <c r="J59" s="33" t="s">
        <v>53</v>
      </c>
      <c r="O59" s="37">
        <f>I59*0.21</f>
        <v>0</v>
      </c>
      <c r="P59">
        <v>3</v>
      </c>
    </row>
    <row r="60" spans="1:10" ht="15">
      <c r="A60" s="30" t="s">
        <v>54</v>
      </c>
      <c r="B60" s="38"/>
      <c r="E60" s="32" t="s">
        <v>380</v>
      </c>
      <c r="J60" s="39"/>
    </row>
    <row r="61" spans="1:10" ht="60">
      <c r="A61" s="30" t="s">
        <v>56</v>
      </c>
      <c r="B61" s="38"/>
      <c r="E61" s="32" t="s">
        <v>379</v>
      </c>
      <c r="J61" s="39"/>
    </row>
    <row r="62" spans="1:16" ht="15">
      <c r="A62" s="30" t="s">
        <v>48</v>
      </c>
      <c r="B62" s="30">
        <v>16</v>
      </c>
      <c r="C62" s="31" t="s">
        <v>282</v>
      </c>
      <c r="D62" s="30" t="s">
        <v>50</v>
      </c>
      <c r="E62" s="32" t="s">
        <v>283</v>
      </c>
      <c r="F62" s="33" t="s">
        <v>121</v>
      </c>
      <c r="G62" s="34">
        <v>5.694</v>
      </c>
      <c r="H62" s="35">
        <v>0</v>
      </c>
      <c r="I62" s="36">
        <f>ROUND(G62*H62,P4)</f>
        <v>0</v>
      </c>
      <c r="J62" s="33" t="s">
        <v>53</v>
      </c>
      <c r="O62" s="37">
        <f>I62*0.21</f>
        <v>0</v>
      </c>
      <c r="P62">
        <v>3</v>
      </c>
    </row>
    <row r="63" spans="1:10" ht="30">
      <c r="A63" s="30" t="s">
        <v>54</v>
      </c>
      <c r="B63" s="38"/>
      <c r="E63" s="32" t="s">
        <v>381</v>
      </c>
      <c r="J63" s="39"/>
    </row>
    <row r="64" spans="1:10" ht="180">
      <c r="A64" s="30" t="s">
        <v>56</v>
      </c>
      <c r="B64" s="38"/>
      <c r="E64" s="32" t="s">
        <v>286</v>
      </c>
      <c r="J64" s="39"/>
    </row>
    <row r="65" spans="1:10" ht="15">
      <c r="A65" s="24" t="s">
        <v>45</v>
      </c>
      <c r="B65" s="25"/>
      <c r="C65" s="26" t="s">
        <v>192</v>
      </c>
      <c r="D65" s="27"/>
      <c r="E65" s="24" t="s">
        <v>14</v>
      </c>
      <c r="F65" s="27"/>
      <c r="G65" s="27"/>
      <c r="H65" s="27"/>
      <c r="I65" s="28">
        <f>SUMIFS(I66:I68,A66:A68,"P")</f>
        <v>0</v>
      </c>
      <c r="J65" s="29"/>
    </row>
    <row r="66" spans="1:16" ht="15">
      <c r="A66" s="30" t="s">
        <v>48</v>
      </c>
      <c r="B66" s="30">
        <v>17</v>
      </c>
      <c r="C66" s="31" t="s">
        <v>382</v>
      </c>
      <c r="D66" s="30" t="s">
        <v>50</v>
      </c>
      <c r="E66" s="32" t="s">
        <v>383</v>
      </c>
      <c r="F66" s="33" t="s">
        <v>121</v>
      </c>
      <c r="G66" s="34">
        <v>0.774</v>
      </c>
      <c r="H66" s="35">
        <v>0</v>
      </c>
      <c r="I66" s="36">
        <f>ROUND(G66*H66,P4)</f>
        <v>0</v>
      </c>
      <c r="J66" s="33" t="s">
        <v>53</v>
      </c>
      <c r="O66" s="37">
        <f>I66*0.21</f>
        <v>0</v>
      </c>
      <c r="P66">
        <v>3</v>
      </c>
    </row>
    <row r="67" spans="1:10" ht="30">
      <c r="A67" s="30" t="s">
        <v>54</v>
      </c>
      <c r="B67" s="38"/>
      <c r="E67" s="32" t="s">
        <v>384</v>
      </c>
      <c r="J67" s="39"/>
    </row>
    <row r="68" spans="1:10" ht="60">
      <c r="A68" s="30" t="s">
        <v>56</v>
      </c>
      <c r="B68" s="38"/>
      <c r="E68" s="32" t="s">
        <v>196</v>
      </c>
      <c r="J68" s="39"/>
    </row>
    <row r="69" spans="1:10" ht="15">
      <c r="A69" s="24" t="s">
        <v>45</v>
      </c>
      <c r="B69" s="25"/>
      <c r="C69" s="26" t="s">
        <v>385</v>
      </c>
      <c r="D69" s="27"/>
      <c r="E69" s="24" t="s">
        <v>386</v>
      </c>
      <c r="F69" s="27"/>
      <c r="G69" s="27"/>
      <c r="H69" s="27"/>
      <c r="I69" s="28">
        <f>SUMIFS(I70:I76,A70:A76,"P")</f>
        <v>0</v>
      </c>
      <c r="J69" s="29"/>
    </row>
    <row r="70" spans="1:16" ht="30">
      <c r="A70" s="30" t="s">
        <v>48</v>
      </c>
      <c r="B70" s="30">
        <v>18</v>
      </c>
      <c r="C70" s="31" t="s">
        <v>387</v>
      </c>
      <c r="D70" s="30" t="s">
        <v>50</v>
      </c>
      <c r="E70" s="32" t="s">
        <v>388</v>
      </c>
      <c r="F70" s="33" t="s">
        <v>173</v>
      </c>
      <c r="G70" s="34">
        <v>79.296</v>
      </c>
      <c r="H70" s="35">
        <v>0</v>
      </c>
      <c r="I70" s="36">
        <f>ROUND(G70*H70,P4)</f>
        <v>0</v>
      </c>
      <c r="J70" s="33" t="s">
        <v>53</v>
      </c>
      <c r="O70" s="37">
        <f>I70*0.21</f>
        <v>0</v>
      </c>
      <c r="P70">
        <v>3</v>
      </c>
    </row>
    <row r="71" spans="1:10" ht="15">
      <c r="A71" s="30" t="s">
        <v>54</v>
      </c>
      <c r="B71" s="38"/>
      <c r="E71" s="32" t="s">
        <v>389</v>
      </c>
      <c r="J71" s="39"/>
    </row>
    <row r="72" spans="1:10" ht="45">
      <c r="A72" s="30" t="s">
        <v>122</v>
      </c>
      <c r="B72" s="38"/>
      <c r="E72" s="41" t="s">
        <v>390</v>
      </c>
      <c r="J72" s="39"/>
    </row>
    <row r="73" spans="1:10" ht="270">
      <c r="A73" s="30" t="s">
        <v>56</v>
      </c>
      <c r="B73" s="38"/>
      <c r="E73" s="32" t="s">
        <v>391</v>
      </c>
      <c r="J73" s="39"/>
    </row>
    <row r="74" spans="1:16" ht="15">
      <c r="A74" s="30" t="s">
        <v>48</v>
      </c>
      <c r="B74" s="30">
        <v>19</v>
      </c>
      <c r="C74" s="31" t="s">
        <v>392</v>
      </c>
      <c r="D74" s="30" t="s">
        <v>50</v>
      </c>
      <c r="E74" s="32" t="s">
        <v>393</v>
      </c>
      <c r="F74" s="33" t="s">
        <v>173</v>
      </c>
      <c r="G74" s="34">
        <v>62.832</v>
      </c>
      <c r="H74" s="35">
        <v>0</v>
      </c>
      <c r="I74" s="36">
        <f>ROUND(G74*H74,P4)</f>
        <v>0</v>
      </c>
      <c r="J74" s="33" t="s">
        <v>53</v>
      </c>
      <c r="O74" s="37">
        <f>I74*0.21</f>
        <v>0</v>
      </c>
      <c r="P74">
        <v>3</v>
      </c>
    </row>
    <row r="75" spans="1:10" ht="15">
      <c r="A75" s="30" t="s">
        <v>54</v>
      </c>
      <c r="B75" s="38"/>
      <c r="E75" s="32" t="s">
        <v>394</v>
      </c>
      <c r="J75" s="39"/>
    </row>
    <row r="76" spans="1:10" ht="45">
      <c r="A76" s="30" t="s">
        <v>56</v>
      </c>
      <c r="B76" s="38"/>
      <c r="E76" s="32" t="s">
        <v>395</v>
      </c>
      <c r="J76" s="39"/>
    </row>
    <row r="77" spans="1:10" ht="15">
      <c r="A77" s="24" t="s">
        <v>45</v>
      </c>
      <c r="B77" s="25"/>
      <c r="C77" s="26" t="s">
        <v>223</v>
      </c>
      <c r="D77" s="27"/>
      <c r="E77" s="24" t="s">
        <v>224</v>
      </c>
      <c r="F77" s="27"/>
      <c r="G77" s="27"/>
      <c r="H77" s="27"/>
      <c r="I77" s="28">
        <f>SUMIFS(I78:I86,A78:A86,"P")</f>
        <v>0</v>
      </c>
      <c r="J77" s="29"/>
    </row>
    <row r="78" spans="1:16" ht="15">
      <c r="A78" s="30" t="s">
        <v>48</v>
      </c>
      <c r="B78" s="30">
        <v>20</v>
      </c>
      <c r="C78" s="31" t="s">
        <v>396</v>
      </c>
      <c r="D78" s="30" t="s">
        <v>50</v>
      </c>
      <c r="E78" s="32" t="s">
        <v>397</v>
      </c>
      <c r="F78" s="33" t="s">
        <v>186</v>
      </c>
      <c r="G78" s="34">
        <v>1</v>
      </c>
      <c r="H78" s="35">
        <v>0</v>
      </c>
      <c r="I78" s="36">
        <f>ROUND(G78*H78,P4)</f>
        <v>0</v>
      </c>
      <c r="J78" s="33" t="s">
        <v>53</v>
      </c>
      <c r="O78" s="37">
        <f>I78*0.21</f>
        <v>0</v>
      </c>
      <c r="P78">
        <v>3</v>
      </c>
    </row>
    <row r="79" spans="1:10" ht="15">
      <c r="A79" s="30" t="s">
        <v>54</v>
      </c>
      <c r="B79" s="38"/>
      <c r="E79" s="40" t="s">
        <v>50</v>
      </c>
      <c r="J79" s="39"/>
    </row>
    <row r="80" spans="1:10" ht="330">
      <c r="A80" s="30" t="s">
        <v>56</v>
      </c>
      <c r="B80" s="38"/>
      <c r="E80" s="32" t="s">
        <v>315</v>
      </c>
      <c r="J80" s="39"/>
    </row>
    <row r="81" spans="1:16" ht="15">
      <c r="A81" s="30" t="s">
        <v>48</v>
      </c>
      <c r="B81" s="30">
        <v>21</v>
      </c>
      <c r="C81" s="31" t="s">
        <v>398</v>
      </c>
      <c r="D81" s="30" t="s">
        <v>50</v>
      </c>
      <c r="E81" s="32" t="s">
        <v>399</v>
      </c>
      <c r="F81" s="33" t="s">
        <v>121</v>
      </c>
      <c r="G81" s="34">
        <v>8.959</v>
      </c>
      <c r="H81" s="35">
        <v>0</v>
      </c>
      <c r="I81" s="36">
        <f>ROUND(G81*H81,P4)</f>
        <v>0</v>
      </c>
      <c r="J81" s="33" t="s">
        <v>53</v>
      </c>
      <c r="O81" s="37">
        <f>I81*0.21</f>
        <v>0</v>
      </c>
      <c r="P81">
        <v>3</v>
      </c>
    </row>
    <row r="82" spans="1:10" ht="15">
      <c r="A82" s="30" t="s">
        <v>54</v>
      </c>
      <c r="B82" s="38"/>
      <c r="E82" s="32" t="s">
        <v>400</v>
      </c>
      <c r="J82" s="39"/>
    </row>
    <row r="83" spans="1:10" ht="409.5">
      <c r="A83" s="30" t="s">
        <v>56</v>
      </c>
      <c r="B83" s="38"/>
      <c r="E83" s="32" t="s">
        <v>374</v>
      </c>
      <c r="J83" s="39"/>
    </row>
    <row r="84" spans="1:16" ht="30">
      <c r="A84" s="30" t="s">
        <v>48</v>
      </c>
      <c r="B84" s="30">
        <v>22</v>
      </c>
      <c r="C84" s="31" t="s">
        <v>401</v>
      </c>
      <c r="D84" s="30" t="s">
        <v>50</v>
      </c>
      <c r="E84" s="32" t="s">
        <v>402</v>
      </c>
      <c r="F84" s="33" t="s">
        <v>121</v>
      </c>
      <c r="G84" s="34">
        <v>11.849</v>
      </c>
      <c r="H84" s="35">
        <v>0</v>
      </c>
      <c r="I84" s="36">
        <f>ROUND(G84*H84,P4)</f>
        <v>0</v>
      </c>
      <c r="J84" s="33" t="s">
        <v>53</v>
      </c>
      <c r="O84" s="37">
        <f>I84*0.21</f>
        <v>0</v>
      </c>
      <c r="P84">
        <v>3</v>
      </c>
    </row>
    <row r="85" spans="1:10" ht="15">
      <c r="A85" s="30" t="s">
        <v>54</v>
      </c>
      <c r="B85" s="38"/>
      <c r="E85" s="40" t="s">
        <v>50</v>
      </c>
      <c r="J85" s="39"/>
    </row>
    <row r="86" spans="1:10" ht="409.5">
      <c r="A86" s="30" t="s">
        <v>56</v>
      </c>
      <c r="B86" s="38"/>
      <c r="E86" s="32" t="s">
        <v>374</v>
      </c>
      <c r="J86" s="39"/>
    </row>
    <row r="87" spans="1:10" ht="15">
      <c r="A87" s="24" t="s">
        <v>45</v>
      </c>
      <c r="B87" s="25"/>
      <c r="C87" s="26" t="s">
        <v>239</v>
      </c>
      <c r="D87" s="27"/>
      <c r="E87" s="24" t="s">
        <v>240</v>
      </c>
      <c r="F87" s="27"/>
      <c r="G87" s="27"/>
      <c r="H87" s="27"/>
      <c r="I87" s="28">
        <f>SUMIFS(I88:I96,A88:A96,"P")</f>
        <v>0</v>
      </c>
      <c r="J87" s="29"/>
    </row>
    <row r="88" spans="1:16" ht="15">
      <c r="A88" s="30" t="s">
        <v>48</v>
      </c>
      <c r="B88" s="30">
        <v>23</v>
      </c>
      <c r="C88" s="31" t="s">
        <v>403</v>
      </c>
      <c r="D88" s="30" t="s">
        <v>50</v>
      </c>
      <c r="E88" s="32" t="s">
        <v>404</v>
      </c>
      <c r="F88" s="33" t="s">
        <v>186</v>
      </c>
      <c r="G88" s="34">
        <v>5.84</v>
      </c>
      <c r="H88" s="35">
        <v>0</v>
      </c>
      <c r="I88" s="36">
        <f>ROUND(G88*H88,P4)</f>
        <v>0</v>
      </c>
      <c r="J88" s="33" t="s">
        <v>53</v>
      </c>
      <c r="O88" s="37">
        <f>I88*0.21</f>
        <v>0</v>
      </c>
      <c r="P88">
        <v>3</v>
      </c>
    </row>
    <row r="89" spans="1:10" ht="15">
      <c r="A89" s="30" t="s">
        <v>54</v>
      </c>
      <c r="B89" s="38"/>
      <c r="E89" s="40" t="s">
        <v>50</v>
      </c>
      <c r="J89" s="39"/>
    </row>
    <row r="90" spans="1:10" ht="75">
      <c r="A90" s="30" t="s">
        <v>56</v>
      </c>
      <c r="B90" s="38"/>
      <c r="E90" s="32" t="s">
        <v>405</v>
      </c>
      <c r="J90" s="39"/>
    </row>
    <row r="91" spans="1:16" ht="30">
      <c r="A91" s="30" t="s">
        <v>48</v>
      </c>
      <c r="B91" s="30">
        <v>24</v>
      </c>
      <c r="C91" s="31" t="s">
        <v>406</v>
      </c>
      <c r="D91" s="30" t="s">
        <v>50</v>
      </c>
      <c r="E91" s="32" t="s">
        <v>407</v>
      </c>
      <c r="F91" s="33" t="s">
        <v>111</v>
      </c>
      <c r="G91" s="34">
        <v>1</v>
      </c>
      <c r="H91" s="35">
        <v>0</v>
      </c>
      <c r="I91" s="36">
        <f>ROUND(G91*H91,P4)</f>
        <v>0</v>
      </c>
      <c r="J91" s="33" t="s">
        <v>53</v>
      </c>
      <c r="O91" s="37">
        <f>I91*0.21</f>
        <v>0</v>
      </c>
      <c r="P91">
        <v>3</v>
      </c>
    </row>
    <row r="92" spans="1:10" ht="15">
      <c r="A92" s="30" t="s">
        <v>54</v>
      </c>
      <c r="B92" s="38"/>
      <c r="E92" s="40" t="s">
        <v>50</v>
      </c>
      <c r="J92" s="39"/>
    </row>
    <row r="93" spans="1:10" ht="409.5">
      <c r="A93" s="30" t="s">
        <v>56</v>
      </c>
      <c r="B93" s="38"/>
      <c r="E93" s="32" t="s">
        <v>340</v>
      </c>
      <c r="J93" s="39"/>
    </row>
    <row r="94" spans="1:16" ht="15">
      <c r="A94" s="30" t="s">
        <v>48</v>
      </c>
      <c r="B94" s="30">
        <v>25</v>
      </c>
      <c r="C94" s="31" t="s">
        <v>408</v>
      </c>
      <c r="D94" s="30" t="s">
        <v>50</v>
      </c>
      <c r="E94" s="32" t="s">
        <v>409</v>
      </c>
      <c r="F94" s="33" t="s">
        <v>186</v>
      </c>
      <c r="G94" s="34">
        <v>14.45</v>
      </c>
      <c r="H94" s="35">
        <v>0</v>
      </c>
      <c r="I94" s="36">
        <f>ROUND(G94*H94,P4)</f>
        <v>0</v>
      </c>
      <c r="J94" s="33" t="s">
        <v>53</v>
      </c>
      <c r="O94" s="37">
        <f>I94*0.21</f>
        <v>0</v>
      </c>
      <c r="P94">
        <v>3</v>
      </c>
    </row>
    <row r="95" spans="1:10" ht="15">
      <c r="A95" s="30" t="s">
        <v>54</v>
      </c>
      <c r="B95" s="38"/>
      <c r="E95" s="40" t="s">
        <v>50</v>
      </c>
      <c r="J95" s="39"/>
    </row>
    <row r="96" spans="1:10" ht="75">
      <c r="A96" s="30" t="s">
        <v>56</v>
      </c>
      <c r="B96" s="42"/>
      <c r="C96" s="43"/>
      <c r="D96" s="43"/>
      <c r="E96" s="32" t="s">
        <v>410</v>
      </c>
      <c r="F96" s="43"/>
      <c r="G96" s="43"/>
      <c r="H96" s="43"/>
      <c r="I96" s="43"/>
      <c r="J96" s="44"/>
    </row>
  </sheetData>
  <sheetProtection algorithmName="SHA-512" hashValue="FI5zy+H1A4PaQ1ZuBI1A92hdZ7Ec91NaFJm0KDXHSd1tzxcMBNQpsEjWfgjPbmq4CoD8t0lBzSsxnYVVulNzwA==" saltValue="Ey5Svi/Qwdv3gfNe4YfHH81f0/sWJNGffMMcGOjS9nzHOEvggpvUWqdYY0qhbQ/tA7taedGF5so4OD6jriY+bA==" spinCount="100000" sheet="1" objects="1" scenarios="1"/>
  <mergeCells count="12">
    <mergeCell ref="E6:E7"/>
    <mergeCell ref="F6:F7"/>
    <mergeCell ref="G6:G7"/>
    <mergeCell ref="H6:I6"/>
    <mergeCell ref="J6:J7"/>
    <mergeCell ref="C3:D3"/>
    <mergeCell ref="C4:D4"/>
    <mergeCell ref="C5:D5"/>
    <mergeCell ref="A6:A7"/>
    <mergeCell ref="B6:B7"/>
    <mergeCell ref="C6:C7"/>
    <mergeCell ref="D6:D7"/>
  </mergeCells>
  <printOptions/>
  <pageMargins left="0.7" right="0.7" top="0.787401575" bottom="0.787401575" header="0.3" footer="0.3"/>
  <pageSetup fitToHeight="0" fitToWidth="1" horizontalDpi="600" verticalDpi="60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1"/>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19</v>
      </c>
      <c r="I3" s="19">
        <f>SUMIFS(I8:I11,A8:A11,"SD")</f>
        <v>0</v>
      </c>
      <c r="J3" s="15"/>
      <c r="O3">
        <v>0</v>
      </c>
      <c r="P3">
        <v>2</v>
      </c>
    </row>
    <row r="4" spans="1:16" ht="15">
      <c r="A4" s="3" t="s">
        <v>32</v>
      </c>
      <c r="B4" s="16" t="s">
        <v>33</v>
      </c>
      <c r="C4" s="47" t="s">
        <v>19</v>
      </c>
      <c r="D4" s="48"/>
      <c r="E4" s="17" t="s">
        <v>20</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46</v>
      </c>
      <c r="D8" s="27"/>
      <c r="E8" s="24" t="s">
        <v>47</v>
      </c>
      <c r="F8" s="27"/>
      <c r="G8" s="27"/>
      <c r="H8" s="27"/>
      <c r="I8" s="28">
        <f>SUMIFS(I9:I11,A9:A11,"P")</f>
        <v>0</v>
      </c>
      <c r="J8" s="29"/>
    </row>
    <row r="9" spans="1:16" ht="15">
      <c r="A9" s="30" t="s">
        <v>48</v>
      </c>
      <c r="B9" s="30">
        <v>1</v>
      </c>
      <c r="C9" s="31" t="s">
        <v>411</v>
      </c>
      <c r="D9" s="30" t="s">
        <v>50</v>
      </c>
      <c r="E9" s="32" t="s">
        <v>412</v>
      </c>
      <c r="F9" s="33" t="s">
        <v>52</v>
      </c>
      <c r="G9" s="34">
        <v>1</v>
      </c>
      <c r="H9" s="35">
        <v>0</v>
      </c>
      <c r="I9" s="36">
        <f>ROUND(G9*H9,P4)</f>
        <v>0</v>
      </c>
      <c r="J9" s="33" t="s">
        <v>53</v>
      </c>
      <c r="O9" s="37">
        <f>I9*0.21</f>
        <v>0</v>
      </c>
      <c r="P9">
        <v>3</v>
      </c>
    </row>
    <row r="10" spans="1:10" ht="195">
      <c r="A10" s="30" t="s">
        <v>54</v>
      </c>
      <c r="B10" s="38"/>
      <c r="E10" s="32" t="s">
        <v>413</v>
      </c>
      <c r="J10" s="39"/>
    </row>
    <row r="11" spans="1:10" ht="30">
      <c r="A11" s="30" t="s">
        <v>56</v>
      </c>
      <c r="B11" s="42"/>
      <c r="C11" s="43"/>
      <c r="D11" s="43"/>
      <c r="E11" s="32" t="s">
        <v>61</v>
      </c>
      <c r="F11" s="43"/>
      <c r="G11" s="43"/>
      <c r="H11" s="43"/>
      <c r="I11" s="43"/>
      <c r="J11" s="44"/>
    </row>
  </sheetData>
  <sheetProtection algorithmName="SHA-512" hashValue="h0GnvIe1EVB66NGYUBBtwIRy+i4kEVN9cRtu8jCT5lqvJN/YMw1Q/mQBhtr5Sj939y9K9M27fazYmcbKueOBJw==" saltValue="SUpTKBZ0Eey3LC0Zaq5vf51ZlzWfvc5KLFEu8T6FZSFeS+q7ffcLmGC720Z7SDSCAveaMCCZGchBvs1Vw4aLSg=="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8"/>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21</v>
      </c>
      <c r="I3" s="19">
        <f>SUMIFS(I8:I18,A8:A18,"SD")</f>
        <v>0</v>
      </c>
      <c r="J3" s="15"/>
      <c r="O3">
        <v>0</v>
      </c>
      <c r="P3">
        <v>2</v>
      </c>
    </row>
    <row r="4" spans="1:16" ht="15">
      <c r="A4" s="3" t="s">
        <v>32</v>
      </c>
      <c r="B4" s="16" t="s">
        <v>33</v>
      </c>
      <c r="C4" s="47" t="s">
        <v>21</v>
      </c>
      <c r="D4" s="48"/>
      <c r="E4" s="17" t="s">
        <v>22</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239</v>
      </c>
      <c r="D8" s="27"/>
      <c r="E8" s="24" t="s">
        <v>240</v>
      </c>
      <c r="F8" s="27"/>
      <c r="G8" s="27"/>
      <c r="H8" s="27"/>
      <c r="I8" s="28">
        <f>SUMIFS(I9:I18,A9:A18,"P")</f>
        <v>0</v>
      </c>
      <c r="J8" s="29"/>
    </row>
    <row r="9" spans="1:16" ht="30">
      <c r="A9" s="30" t="s">
        <v>48</v>
      </c>
      <c r="B9" s="30">
        <v>1</v>
      </c>
      <c r="C9" s="31" t="s">
        <v>414</v>
      </c>
      <c r="D9" s="30" t="s">
        <v>50</v>
      </c>
      <c r="E9" s="32" t="s">
        <v>415</v>
      </c>
      <c r="F9" s="33" t="s">
        <v>111</v>
      </c>
      <c r="G9" s="34">
        <v>6</v>
      </c>
      <c r="H9" s="35">
        <v>0</v>
      </c>
      <c r="I9" s="36">
        <f>ROUND(G9*H9,P4)</f>
        <v>0</v>
      </c>
      <c r="J9" s="33" t="s">
        <v>53</v>
      </c>
      <c r="O9" s="37">
        <f>I9*0.21</f>
        <v>0</v>
      </c>
      <c r="P9">
        <v>3</v>
      </c>
    </row>
    <row r="10" spans="1:10" ht="15">
      <c r="A10" s="30" t="s">
        <v>54</v>
      </c>
      <c r="B10" s="38"/>
      <c r="E10" s="32" t="s">
        <v>416</v>
      </c>
      <c r="J10" s="39"/>
    </row>
    <row r="11" spans="1:10" ht="30">
      <c r="A11" s="30" t="s">
        <v>56</v>
      </c>
      <c r="B11" s="38"/>
      <c r="E11" s="32" t="s">
        <v>417</v>
      </c>
      <c r="J11" s="39"/>
    </row>
    <row r="12" spans="1:16" ht="30">
      <c r="A12" s="30" t="s">
        <v>48</v>
      </c>
      <c r="B12" s="30">
        <v>2</v>
      </c>
      <c r="C12" s="31" t="s">
        <v>418</v>
      </c>
      <c r="D12" s="30" t="s">
        <v>50</v>
      </c>
      <c r="E12" s="32" t="s">
        <v>419</v>
      </c>
      <c r="F12" s="33" t="s">
        <v>111</v>
      </c>
      <c r="G12" s="34">
        <v>6</v>
      </c>
      <c r="H12" s="35">
        <v>0</v>
      </c>
      <c r="I12" s="36">
        <f>ROUND(G12*H12,P4)</f>
        <v>0</v>
      </c>
      <c r="J12" s="33" t="s">
        <v>53</v>
      </c>
      <c r="O12" s="37">
        <f>I12*0.21</f>
        <v>0</v>
      </c>
      <c r="P12">
        <v>3</v>
      </c>
    </row>
    <row r="13" spans="1:10" ht="15">
      <c r="A13" s="30" t="s">
        <v>54</v>
      </c>
      <c r="B13" s="38"/>
      <c r="E13" s="40" t="s">
        <v>50</v>
      </c>
      <c r="J13" s="39"/>
    </row>
    <row r="14" spans="1:10" ht="45">
      <c r="A14" s="30" t="s">
        <v>56</v>
      </c>
      <c r="B14" s="38"/>
      <c r="E14" s="32" t="s">
        <v>420</v>
      </c>
      <c r="J14" s="39"/>
    </row>
    <row r="15" spans="1:16" ht="15">
      <c r="A15" s="30" t="s">
        <v>48</v>
      </c>
      <c r="B15" s="30">
        <v>3</v>
      </c>
      <c r="C15" s="31" t="s">
        <v>421</v>
      </c>
      <c r="D15" s="30" t="s">
        <v>50</v>
      </c>
      <c r="E15" s="32" t="s">
        <v>422</v>
      </c>
      <c r="F15" s="33" t="s">
        <v>173</v>
      </c>
      <c r="G15" s="34">
        <v>76.25</v>
      </c>
      <c r="H15" s="35">
        <v>0</v>
      </c>
      <c r="I15" s="36">
        <f>ROUND(G15*H15,P4)</f>
        <v>0</v>
      </c>
      <c r="J15" s="33" t="s">
        <v>53</v>
      </c>
      <c r="O15" s="37">
        <f>I15*0.21</f>
        <v>0</v>
      </c>
      <c r="P15">
        <v>3</v>
      </c>
    </row>
    <row r="16" spans="1:10" ht="15">
      <c r="A16" s="30" t="s">
        <v>54</v>
      </c>
      <c r="B16" s="38"/>
      <c r="E16" s="40" t="s">
        <v>50</v>
      </c>
      <c r="J16" s="39"/>
    </row>
    <row r="17" spans="1:10" ht="45">
      <c r="A17" s="30" t="s">
        <v>122</v>
      </c>
      <c r="B17" s="38"/>
      <c r="E17" s="41" t="s">
        <v>423</v>
      </c>
      <c r="J17" s="39"/>
    </row>
    <row r="18" spans="1:10" ht="60">
      <c r="A18" s="30" t="s">
        <v>56</v>
      </c>
      <c r="B18" s="42"/>
      <c r="C18" s="43"/>
      <c r="D18" s="43"/>
      <c r="E18" s="32" t="s">
        <v>424</v>
      </c>
      <c r="F18" s="43"/>
      <c r="G18" s="43"/>
      <c r="H18" s="43"/>
      <c r="I18" s="43"/>
      <c r="J18" s="44"/>
    </row>
  </sheetData>
  <sheetProtection algorithmName="SHA-512" hashValue="zbtEV3x+9AXkYbIaSTZc4xSeQssKYTeL559E4j77dz9B6YPu9ggwA96oxExqEh3iKK/lt4vdJz+l4zSqds1nFw==" saltValue="Ic+wJq22Hh5OAad0Mam8dngX75i/vpzkz0qu1FQvGFsPaZ48POaA+ZHKFP+NQeTHLU9yb1J9FfTmGhcLqILttQ=="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349"/>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23</v>
      </c>
      <c r="I3" s="19">
        <f>SUMIFS(I8:I349,A8:A349,"SD")</f>
        <v>0</v>
      </c>
      <c r="J3" s="15"/>
      <c r="O3">
        <v>0</v>
      </c>
      <c r="P3">
        <v>2</v>
      </c>
    </row>
    <row r="4" spans="1:16" ht="15">
      <c r="A4" s="3" t="s">
        <v>32</v>
      </c>
      <c r="B4" s="16" t="s">
        <v>33</v>
      </c>
      <c r="C4" s="47" t="s">
        <v>23</v>
      </c>
      <c r="D4" s="48"/>
      <c r="E4" s="17" t="s">
        <v>24</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46</v>
      </c>
      <c r="D8" s="27"/>
      <c r="E8" s="24" t="s">
        <v>47</v>
      </c>
      <c r="F8" s="27"/>
      <c r="G8" s="27"/>
      <c r="H8" s="27"/>
      <c r="I8" s="28">
        <f>SUMIFS(I9:I35,A9:A35,"P")</f>
        <v>0</v>
      </c>
      <c r="J8" s="29"/>
    </row>
    <row r="9" spans="1:16" ht="30">
      <c r="A9" s="30" t="s">
        <v>48</v>
      </c>
      <c r="B9" s="30">
        <v>1</v>
      </c>
      <c r="C9" s="31" t="s">
        <v>425</v>
      </c>
      <c r="D9" s="30" t="s">
        <v>50</v>
      </c>
      <c r="E9" s="32" t="s">
        <v>426</v>
      </c>
      <c r="F9" s="33" t="s">
        <v>132</v>
      </c>
      <c r="G9" s="34">
        <v>1422.672</v>
      </c>
      <c r="H9" s="35">
        <v>0</v>
      </c>
      <c r="I9" s="36">
        <f>ROUND(G9*H9,P4)</f>
        <v>0</v>
      </c>
      <c r="J9" s="33" t="s">
        <v>53</v>
      </c>
      <c r="O9" s="37">
        <f>I9*0.21</f>
        <v>0</v>
      </c>
      <c r="P9">
        <v>3</v>
      </c>
    </row>
    <row r="10" spans="1:10" ht="15">
      <c r="A10" s="30" t="s">
        <v>54</v>
      </c>
      <c r="B10" s="38"/>
      <c r="E10" s="32" t="s">
        <v>427</v>
      </c>
      <c r="J10" s="39"/>
    </row>
    <row r="11" spans="1:10" ht="15">
      <c r="A11" s="30" t="s">
        <v>122</v>
      </c>
      <c r="B11" s="38"/>
      <c r="E11" s="41" t="s">
        <v>428</v>
      </c>
      <c r="J11" s="39"/>
    </row>
    <row r="12" spans="1:10" ht="165">
      <c r="A12" s="30" t="s">
        <v>56</v>
      </c>
      <c r="B12" s="38"/>
      <c r="E12" s="32" t="s">
        <v>429</v>
      </c>
      <c r="J12" s="39"/>
    </row>
    <row r="13" spans="1:16" ht="30">
      <c r="A13" s="30" t="s">
        <v>48</v>
      </c>
      <c r="B13" s="30">
        <v>2</v>
      </c>
      <c r="C13" s="31" t="s">
        <v>430</v>
      </c>
      <c r="D13" s="30" t="s">
        <v>50</v>
      </c>
      <c r="E13" s="32" t="s">
        <v>431</v>
      </c>
      <c r="F13" s="33" t="s">
        <v>132</v>
      </c>
      <c r="G13" s="34">
        <v>83.72</v>
      </c>
      <c r="H13" s="35">
        <v>0</v>
      </c>
      <c r="I13" s="36">
        <f>ROUND(G13*H13,P4)</f>
        <v>0</v>
      </c>
      <c r="J13" s="33" t="s">
        <v>53</v>
      </c>
      <c r="O13" s="37">
        <f>I13*0.21</f>
        <v>0</v>
      </c>
      <c r="P13">
        <v>3</v>
      </c>
    </row>
    <row r="14" spans="1:10" ht="15">
      <c r="A14" s="30" t="s">
        <v>54</v>
      </c>
      <c r="B14" s="38"/>
      <c r="E14" s="32" t="s">
        <v>432</v>
      </c>
      <c r="J14" s="39"/>
    </row>
    <row r="15" spans="1:10" ht="15">
      <c r="A15" s="30" t="s">
        <v>122</v>
      </c>
      <c r="B15" s="38"/>
      <c r="E15" s="41" t="s">
        <v>433</v>
      </c>
      <c r="J15" s="39"/>
    </row>
    <row r="16" spans="1:10" ht="165">
      <c r="A16" s="30" t="s">
        <v>56</v>
      </c>
      <c r="B16" s="38"/>
      <c r="E16" s="32" t="s">
        <v>429</v>
      </c>
      <c r="J16" s="39"/>
    </row>
    <row r="17" spans="1:16" ht="30">
      <c r="A17" s="30" t="s">
        <v>48</v>
      </c>
      <c r="B17" s="30">
        <v>3</v>
      </c>
      <c r="C17" s="31" t="s">
        <v>434</v>
      </c>
      <c r="D17" s="30" t="s">
        <v>50</v>
      </c>
      <c r="E17" s="32" t="s">
        <v>435</v>
      </c>
      <c r="F17" s="33" t="s">
        <v>132</v>
      </c>
      <c r="G17" s="34">
        <v>86.486</v>
      </c>
      <c r="H17" s="35">
        <v>0</v>
      </c>
      <c r="I17" s="36">
        <f>ROUND(G17*H17,P4)</f>
        <v>0</v>
      </c>
      <c r="J17" s="33" t="s">
        <v>53</v>
      </c>
      <c r="O17" s="37">
        <f>I17*0.21</f>
        <v>0</v>
      </c>
      <c r="P17">
        <v>3</v>
      </c>
    </row>
    <row r="18" spans="1:10" ht="15">
      <c r="A18" s="30" t="s">
        <v>54</v>
      </c>
      <c r="B18" s="38"/>
      <c r="E18" s="32" t="s">
        <v>436</v>
      </c>
      <c r="J18" s="39"/>
    </row>
    <row r="19" spans="1:10" ht="15">
      <c r="A19" s="30" t="s">
        <v>122</v>
      </c>
      <c r="B19" s="38"/>
      <c r="E19" s="41" t="s">
        <v>437</v>
      </c>
      <c r="J19" s="39"/>
    </row>
    <row r="20" spans="1:10" ht="165">
      <c r="A20" s="30" t="s">
        <v>56</v>
      </c>
      <c r="B20" s="38"/>
      <c r="E20" s="32" t="s">
        <v>429</v>
      </c>
      <c r="J20" s="39"/>
    </row>
    <row r="21" spans="1:16" ht="15">
      <c r="A21" s="30" t="s">
        <v>48</v>
      </c>
      <c r="B21" s="30">
        <v>4</v>
      </c>
      <c r="C21" s="31" t="s">
        <v>438</v>
      </c>
      <c r="D21" s="30" t="s">
        <v>50</v>
      </c>
      <c r="E21" s="32" t="s">
        <v>439</v>
      </c>
      <c r="F21" s="33" t="s">
        <v>52</v>
      </c>
      <c r="G21" s="34">
        <v>1</v>
      </c>
      <c r="H21" s="35">
        <v>0</v>
      </c>
      <c r="I21" s="36">
        <f>ROUND(G21*H21,P4)</f>
        <v>0</v>
      </c>
      <c r="J21" s="33" t="s">
        <v>53</v>
      </c>
      <c r="O21" s="37">
        <f>I21*0.21</f>
        <v>0</v>
      </c>
      <c r="P21">
        <v>3</v>
      </c>
    </row>
    <row r="22" spans="1:10" ht="15">
      <c r="A22" s="30" t="s">
        <v>54</v>
      </c>
      <c r="B22" s="38"/>
      <c r="E22" s="32" t="s">
        <v>440</v>
      </c>
      <c r="J22" s="39"/>
    </row>
    <row r="23" spans="1:10" ht="30">
      <c r="A23" s="30" t="s">
        <v>56</v>
      </c>
      <c r="B23" s="38"/>
      <c r="E23" s="32" t="s">
        <v>57</v>
      </c>
      <c r="J23" s="39"/>
    </row>
    <row r="24" spans="1:16" ht="15">
      <c r="A24" s="30" t="s">
        <v>48</v>
      </c>
      <c r="B24" s="30">
        <v>5</v>
      </c>
      <c r="C24" s="31" t="s">
        <v>438</v>
      </c>
      <c r="D24" s="30" t="s">
        <v>441</v>
      </c>
      <c r="E24" s="32" t="s">
        <v>439</v>
      </c>
      <c r="F24" s="33" t="s">
        <v>52</v>
      </c>
      <c r="G24" s="34">
        <v>1</v>
      </c>
      <c r="H24" s="35">
        <v>0</v>
      </c>
      <c r="I24" s="36">
        <f>ROUND(G24*H24,P4)</f>
        <v>0</v>
      </c>
      <c r="J24" s="33" t="s">
        <v>53</v>
      </c>
      <c r="O24" s="37">
        <f>I24*0.21</f>
        <v>0</v>
      </c>
      <c r="P24">
        <v>3</v>
      </c>
    </row>
    <row r="25" spans="1:10" ht="15">
      <c r="A25" s="30" t="s">
        <v>54</v>
      </c>
      <c r="B25" s="38"/>
      <c r="E25" s="32" t="s">
        <v>442</v>
      </c>
      <c r="J25" s="39"/>
    </row>
    <row r="26" spans="1:10" ht="30">
      <c r="A26" s="30" t="s">
        <v>56</v>
      </c>
      <c r="B26" s="38"/>
      <c r="E26" s="32" t="s">
        <v>57</v>
      </c>
      <c r="J26" s="39"/>
    </row>
    <row r="27" spans="1:16" ht="15">
      <c r="A27" s="30" t="s">
        <v>48</v>
      </c>
      <c r="B27" s="30">
        <v>6</v>
      </c>
      <c r="C27" s="31" t="s">
        <v>443</v>
      </c>
      <c r="D27" s="30" t="s">
        <v>50</v>
      </c>
      <c r="E27" s="32" t="s">
        <v>81</v>
      </c>
      <c r="F27" s="33" t="s">
        <v>111</v>
      </c>
      <c r="G27" s="34">
        <v>1</v>
      </c>
      <c r="H27" s="35">
        <v>0</v>
      </c>
      <c r="I27" s="36">
        <f>ROUND(G27*H27,P4)</f>
        <v>0</v>
      </c>
      <c r="J27" s="33" t="s">
        <v>53</v>
      </c>
      <c r="O27" s="37">
        <f>I27*0.21</f>
        <v>0</v>
      </c>
      <c r="P27">
        <v>3</v>
      </c>
    </row>
    <row r="28" spans="1:10" ht="15">
      <c r="A28" s="30" t="s">
        <v>54</v>
      </c>
      <c r="B28" s="38"/>
      <c r="E28" s="32" t="s">
        <v>444</v>
      </c>
      <c r="J28" s="39"/>
    </row>
    <row r="29" spans="1:10" ht="30">
      <c r="A29" s="30" t="s">
        <v>56</v>
      </c>
      <c r="B29" s="38"/>
      <c r="E29" s="32" t="s">
        <v>65</v>
      </c>
      <c r="J29" s="39"/>
    </row>
    <row r="30" spans="1:16" ht="15">
      <c r="A30" s="30" t="s">
        <v>48</v>
      </c>
      <c r="B30" s="30">
        <v>7</v>
      </c>
      <c r="C30" s="31" t="s">
        <v>445</v>
      </c>
      <c r="D30" s="30" t="s">
        <v>50</v>
      </c>
      <c r="E30" s="32" t="s">
        <v>446</v>
      </c>
      <c r="F30" s="33" t="s">
        <v>111</v>
      </c>
      <c r="G30" s="34">
        <v>1</v>
      </c>
      <c r="H30" s="35">
        <v>0</v>
      </c>
      <c r="I30" s="36">
        <f>ROUND(G30*H30,P4)</f>
        <v>0</v>
      </c>
      <c r="J30" s="33" t="s">
        <v>53</v>
      </c>
      <c r="O30" s="37">
        <f>I30*0.21</f>
        <v>0</v>
      </c>
      <c r="P30">
        <v>3</v>
      </c>
    </row>
    <row r="31" spans="1:10" ht="30">
      <c r="A31" s="30" t="s">
        <v>54</v>
      </c>
      <c r="B31" s="38"/>
      <c r="E31" s="32" t="s">
        <v>447</v>
      </c>
      <c r="J31" s="39"/>
    </row>
    <row r="32" spans="1:10" ht="90">
      <c r="A32" s="30" t="s">
        <v>56</v>
      </c>
      <c r="B32" s="38"/>
      <c r="E32" s="32" t="s">
        <v>448</v>
      </c>
      <c r="J32" s="39"/>
    </row>
    <row r="33" spans="1:16" ht="15">
      <c r="A33" s="30" t="s">
        <v>48</v>
      </c>
      <c r="B33" s="30">
        <v>8</v>
      </c>
      <c r="C33" s="31" t="s">
        <v>105</v>
      </c>
      <c r="D33" s="30" t="s">
        <v>50</v>
      </c>
      <c r="E33" s="32" t="s">
        <v>106</v>
      </c>
      <c r="F33" s="33" t="s">
        <v>52</v>
      </c>
      <c r="G33" s="34">
        <v>1</v>
      </c>
      <c r="H33" s="35">
        <v>0</v>
      </c>
      <c r="I33" s="36">
        <f>ROUND(G33*H33,P4)</f>
        <v>0</v>
      </c>
      <c r="J33" s="33" t="s">
        <v>53</v>
      </c>
      <c r="O33" s="37">
        <f>I33*0.21</f>
        <v>0</v>
      </c>
      <c r="P33">
        <v>3</v>
      </c>
    </row>
    <row r="34" spans="1:10" ht="30">
      <c r="A34" s="30" t="s">
        <v>54</v>
      </c>
      <c r="B34" s="38"/>
      <c r="E34" s="32" t="s">
        <v>449</v>
      </c>
      <c r="J34" s="39"/>
    </row>
    <row r="35" spans="1:10" ht="30">
      <c r="A35" s="30" t="s">
        <v>56</v>
      </c>
      <c r="B35" s="38"/>
      <c r="E35" s="32" t="s">
        <v>108</v>
      </c>
      <c r="J35" s="39"/>
    </row>
    <row r="36" spans="1:10" ht="15">
      <c r="A36" s="24" t="s">
        <v>45</v>
      </c>
      <c r="B36" s="25"/>
      <c r="C36" s="26" t="s">
        <v>67</v>
      </c>
      <c r="D36" s="27"/>
      <c r="E36" s="24" t="s">
        <v>118</v>
      </c>
      <c r="F36" s="27"/>
      <c r="G36" s="27"/>
      <c r="H36" s="27"/>
      <c r="I36" s="28">
        <f>SUMIFS(I37:I84,A37:A84,"P")</f>
        <v>0</v>
      </c>
      <c r="J36" s="29"/>
    </row>
    <row r="37" spans="1:16" ht="15">
      <c r="A37" s="30" t="s">
        <v>48</v>
      </c>
      <c r="B37" s="30">
        <v>9</v>
      </c>
      <c r="C37" s="31" t="s">
        <v>450</v>
      </c>
      <c r="D37" s="30" t="s">
        <v>50</v>
      </c>
      <c r="E37" s="32" t="s">
        <v>451</v>
      </c>
      <c r="F37" s="33" t="s">
        <v>173</v>
      </c>
      <c r="G37" s="34">
        <v>300</v>
      </c>
      <c r="H37" s="35">
        <v>0</v>
      </c>
      <c r="I37" s="36">
        <f>ROUND(G37*H37,P4)</f>
        <v>0</v>
      </c>
      <c r="J37" s="33" t="s">
        <v>53</v>
      </c>
      <c r="O37" s="37">
        <f>I37*0.21</f>
        <v>0</v>
      </c>
      <c r="P37">
        <v>3</v>
      </c>
    </row>
    <row r="38" spans="1:10" ht="15">
      <c r="A38" s="30" t="s">
        <v>54</v>
      </c>
      <c r="B38" s="38"/>
      <c r="E38" s="40" t="s">
        <v>50</v>
      </c>
      <c r="J38" s="39"/>
    </row>
    <row r="39" spans="1:10" ht="15">
      <c r="A39" s="30" t="s">
        <v>122</v>
      </c>
      <c r="B39" s="38"/>
      <c r="E39" s="41" t="s">
        <v>452</v>
      </c>
      <c r="J39" s="39"/>
    </row>
    <row r="40" spans="1:10" ht="90">
      <c r="A40" s="30" t="s">
        <v>56</v>
      </c>
      <c r="B40" s="38"/>
      <c r="E40" s="32" t="s">
        <v>140</v>
      </c>
      <c r="J40" s="39"/>
    </row>
    <row r="41" spans="1:16" ht="15">
      <c r="A41" s="30" t="s">
        <v>48</v>
      </c>
      <c r="B41" s="30">
        <v>10</v>
      </c>
      <c r="C41" s="31" t="s">
        <v>453</v>
      </c>
      <c r="D41" s="30" t="s">
        <v>50</v>
      </c>
      <c r="E41" s="32" t="s">
        <v>454</v>
      </c>
      <c r="F41" s="33" t="s">
        <v>121</v>
      </c>
      <c r="G41" s="34">
        <v>33.264</v>
      </c>
      <c r="H41" s="35">
        <v>0</v>
      </c>
      <c r="I41" s="36">
        <f>ROUND(G41*H41,P4)</f>
        <v>0</v>
      </c>
      <c r="J41" s="33" t="s">
        <v>53</v>
      </c>
      <c r="O41" s="37">
        <f>I41*0.21</f>
        <v>0</v>
      </c>
      <c r="P41">
        <v>3</v>
      </c>
    </row>
    <row r="42" spans="1:10" ht="30">
      <c r="A42" s="30" t="s">
        <v>54</v>
      </c>
      <c r="B42" s="38"/>
      <c r="E42" s="32" t="s">
        <v>455</v>
      </c>
      <c r="J42" s="39"/>
    </row>
    <row r="43" spans="1:10" ht="15">
      <c r="A43" s="30" t="s">
        <v>122</v>
      </c>
      <c r="B43" s="38"/>
      <c r="E43" s="41" t="s">
        <v>456</v>
      </c>
      <c r="J43" s="39"/>
    </row>
    <row r="44" spans="1:10" ht="105">
      <c r="A44" s="30" t="s">
        <v>56</v>
      </c>
      <c r="B44" s="38"/>
      <c r="E44" s="32" t="s">
        <v>457</v>
      </c>
      <c r="J44" s="39"/>
    </row>
    <row r="45" spans="1:16" ht="15">
      <c r="A45" s="30" t="s">
        <v>48</v>
      </c>
      <c r="B45" s="30">
        <v>11</v>
      </c>
      <c r="C45" s="31" t="s">
        <v>458</v>
      </c>
      <c r="D45" s="30" t="s">
        <v>50</v>
      </c>
      <c r="E45" s="32" t="s">
        <v>459</v>
      </c>
      <c r="F45" s="33" t="s">
        <v>460</v>
      </c>
      <c r="G45" s="34">
        <v>2594.592</v>
      </c>
      <c r="H45" s="35">
        <v>0</v>
      </c>
      <c r="I45" s="36">
        <f>ROUND(G45*H45,P4)</f>
        <v>0</v>
      </c>
      <c r="J45" s="33" t="s">
        <v>53</v>
      </c>
      <c r="O45" s="37">
        <f>I45*0.21</f>
        <v>0</v>
      </c>
      <c r="P45">
        <v>3</v>
      </c>
    </row>
    <row r="46" spans="1:10" ht="30">
      <c r="A46" s="30" t="s">
        <v>54</v>
      </c>
      <c r="B46" s="38"/>
      <c r="E46" s="32" t="s">
        <v>461</v>
      </c>
      <c r="J46" s="39"/>
    </row>
    <row r="47" spans="1:10" ht="15">
      <c r="A47" s="30" t="s">
        <v>122</v>
      </c>
      <c r="B47" s="38"/>
      <c r="E47" s="41" t="s">
        <v>462</v>
      </c>
      <c r="J47" s="39"/>
    </row>
    <row r="48" spans="1:10" ht="45">
      <c r="A48" s="30" t="s">
        <v>56</v>
      </c>
      <c r="B48" s="38"/>
      <c r="E48" s="32" t="s">
        <v>463</v>
      </c>
      <c r="J48" s="39"/>
    </row>
    <row r="49" spans="1:16" ht="15">
      <c r="A49" s="30" t="s">
        <v>48</v>
      </c>
      <c r="B49" s="30">
        <v>12</v>
      </c>
      <c r="C49" s="31" t="s">
        <v>464</v>
      </c>
      <c r="D49" s="30" t="s">
        <v>50</v>
      </c>
      <c r="E49" s="32" t="s">
        <v>465</v>
      </c>
      <c r="F49" s="33" t="s">
        <v>186</v>
      </c>
      <c r="G49" s="34">
        <v>25</v>
      </c>
      <c r="H49" s="35">
        <v>0</v>
      </c>
      <c r="I49" s="36">
        <f>ROUND(G49*H49,P4)</f>
        <v>0</v>
      </c>
      <c r="J49" s="33" t="s">
        <v>53</v>
      </c>
      <c r="O49" s="37">
        <f>I49*0.21</f>
        <v>0</v>
      </c>
      <c r="P49">
        <v>3</v>
      </c>
    </row>
    <row r="50" spans="1:10" ht="30">
      <c r="A50" s="30" t="s">
        <v>54</v>
      </c>
      <c r="B50" s="38"/>
      <c r="E50" s="32" t="s">
        <v>466</v>
      </c>
      <c r="J50" s="39"/>
    </row>
    <row r="51" spans="1:10" ht="15">
      <c r="A51" s="30" t="s">
        <v>122</v>
      </c>
      <c r="B51" s="38"/>
      <c r="E51" s="41" t="s">
        <v>467</v>
      </c>
      <c r="J51" s="39"/>
    </row>
    <row r="52" spans="1:10" ht="45">
      <c r="A52" s="30" t="s">
        <v>56</v>
      </c>
      <c r="B52" s="38"/>
      <c r="E52" s="32" t="s">
        <v>468</v>
      </c>
      <c r="J52" s="39"/>
    </row>
    <row r="53" spans="1:16" ht="15">
      <c r="A53" s="30" t="s">
        <v>48</v>
      </c>
      <c r="B53" s="30">
        <v>13</v>
      </c>
      <c r="C53" s="31" t="s">
        <v>469</v>
      </c>
      <c r="D53" s="30" t="s">
        <v>50</v>
      </c>
      <c r="E53" s="32" t="s">
        <v>470</v>
      </c>
      <c r="F53" s="33" t="s">
        <v>121</v>
      </c>
      <c r="G53" s="34">
        <v>592.813</v>
      </c>
      <c r="H53" s="35">
        <v>0</v>
      </c>
      <c r="I53" s="36">
        <f>ROUND(G53*H53,P4)</f>
        <v>0</v>
      </c>
      <c r="J53" s="33" t="s">
        <v>53</v>
      </c>
      <c r="O53" s="37">
        <f>I53*0.21</f>
        <v>0</v>
      </c>
      <c r="P53">
        <v>3</v>
      </c>
    </row>
    <row r="54" spans="1:10" ht="30">
      <c r="A54" s="30" t="s">
        <v>54</v>
      </c>
      <c r="B54" s="38"/>
      <c r="E54" s="32" t="s">
        <v>471</v>
      </c>
      <c r="J54" s="39"/>
    </row>
    <row r="55" spans="1:10" ht="30">
      <c r="A55" s="30" t="s">
        <v>122</v>
      </c>
      <c r="B55" s="38"/>
      <c r="E55" s="41" t="s">
        <v>472</v>
      </c>
      <c r="J55" s="39"/>
    </row>
    <row r="56" spans="1:10" ht="409.5">
      <c r="A56" s="30" t="s">
        <v>56</v>
      </c>
      <c r="B56" s="38"/>
      <c r="E56" s="32" t="s">
        <v>267</v>
      </c>
      <c r="J56" s="39"/>
    </row>
    <row r="57" spans="1:16" ht="15">
      <c r="A57" s="30" t="s">
        <v>48</v>
      </c>
      <c r="B57" s="30">
        <v>14</v>
      </c>
      <c r="C57" s="31" t="s">
        <v>473</v>
      </c>
      <c r="D57" s="30" t="s">
        <v>50</v>
      </c>
      <c r="E57" s="32" t="s">
        <v>474</v>
      </c>
      <c r="F57" s="33" t="s">
        <v>121</v>
      </c>
      <c r="G57" s="34">
        <v>5928.13</v>
      </c>
      <c r="H57" s="35">
        <v>0</v>
      </c>
      <c r="I57" s="36">
        <f>ROUND(G57*H57,P4)</f>
        <v>0</v>
      </c>
      <c r="J57" s="33" t="s">
        <v>53</v>
      </c>
      <c r="O57" s="37">
        <f>I57*0.21</f>
        <v>0</v>
      </c>
      <c r="P57">
        <v>3</v>
      </c>
    </row>
    <row r="58" spans="1:10" ht="15">
      <c r="A58" s="30" t="s">
        <v>54</v>
      </c>
      <c r="B58" s="38"/>
      <c r="E58" s="32" t="s">
        <v>475</v>
      </c>
      <c r="J58" s="39"/>
    </row>
    <row r="59" spans="1:10" ht="30">
      <c r="A59" s="30" t="s">
        <v>122</v>
      </c>
      <c r="B59" s="38"/>
      <c r="E59" s="41" t="s">
        <v>476</v>
      </c>
      <c r="J59" s="39"/>
    </row>
    <row r="60" spans="1:10" ht="30">
      <c r="A60" s="30" t="s">
        <v>56</v>
      </c>
      <c r="B60" s="38"/>
      <c r="E60" s="32" t="s">
        <v>477</v>
      </c>
      <c r="J60" s="39"/>
    </row>
    <row r="61" spans="1:16" ht="15">
      <c r="A61" s="30" t="s">
        <v>48</v>
      </c>
      <c r="B61" s="30">
        <v>15</v>
      </c>
      <c r="C61" s="31" t="s">
        <v>478</v>
      </c>
      <c r="D61" s="30" t="s">
        <v>50</v>
      </c>
      <c r="E61" s="32" t="s">
        <v>479</v>
      </c>
      <c r="F61" s="33" t="s">
        <v>121</v>
      </c>
      <c r="G61" s="34">
        <v>84.65</v>
      </c>
      <c r="H61" s="35">
        <v>0</v>
      </c>
      <c r="I61" s="36">
        <f>ROUND(G61*H61,P4)</f>
        <v>0</v>
      </c>
      <c r="J61" s="33" t="s">
        <v>53</v>
      </c>
      <c r="O61" s="37">
        <f>I61*0.21</f>
        <v>0</v>
      </c>
      <c r="P61">
        <v>3</v>
      </c>
    </row>
    <row r="62" spans="1:10" ht="30">
      <c r="A62" s="30" t="s">
        <v>54</v>
      </c>
      <c r="B62" s="38"/>
      <c r="E62" s="32" t="s">
        <v>480</v>
      </c>
      <c r="J62" s="39"/>
    </row>
    <row r="63" spans="1:10" ht="75">
      <c r="A63" s="30" t="s">
        <v>122</v>
      </c>
      <c r="B63" s="38"/>
      <c r="E63" s="41" t="s">
        <v>481</v>
      </c>
      <c r="J63" s="39"/>
    </row>
    <row r="64" spans="1:10" ht="409.5">
      <c r="A64" s="30" t="s">
        <v>56</v>
      </c>
      <c r="B64" s="38"/>
      <c r="E64" s="32" t="s">
        <v>267</v>
      </c>
      <c r="J64" s="39"/>
    </row>
    <row r="65" spans="1:16" ht="15">
      <c r="A65" s="30" t="s">
        <v>48</v>
      </c>
      <c r="B65" s="30">
        <v>16</v>
      </c>
      <c r="C65" s="31" t="s">
        <v>482</v>
      </c>
      <c r="D65" s="30" t="s">
        <v>50</v>
      </c>
      <c r="E65" s="32" t="s">
        <v>474</v>
      </c>
      <c r="F65" s="33" t="s">
        <v>121</v>
      </c>
      <c r="G65" s="34">
        <v>846.5</v>
      </c>
      <c r="H65" s="35">
        <v>0</v>
      </c>
      <c r="I65" s="36">
        <f>ROUND(G65*H65,P4)</f>
        <v>0</v>
      </c>
      <c r="J65" s="33" t="s">
        <v>53</v>
      </c>
      <c r="O65" s="37">
        <f>I65*0.21</f>
        <v>0</v>
      </c>
      <c r="P65">
        <v>3</v>
      </c>
    </row>
    <row r="66" spans="1:10" ht="15">
      <c r="A66" s="30" t="s">
        <v>54</v>
      </c>
      <c r="B66" s="38"/>
      <c r="E66" s="32" t="s">
        <v>475</v>
      </c>
      <c r="J66" s="39"/>
    </row>
    <row r="67" spans="1:10" ht="30">
      <c r="A67" s="30" t="s">
        <v>122</v>
      </c>
      <c r="B67" s="38"/>
      <c r="E67" s="41" t="s">
        <v>483</v>
      </c>
      <c r="J67" s="39"/>
    </row>
    <row r="68" spans="1:10" ht="30">
      <c r="A68" s="30" t="s">
        <v>56</v>
      </c>
      <c r="B68" s="38"/>
      <c r="E68" s="32" t="s">
        <v>477</v>
      </c>
      <c r="J68" s="39"/>
    </row>
    <row r="69" spans="1:16" ht="15">
      <c r="A69" s="30" t="s">
        <v>48</v>
      </c>
      <c r="B69" s="30">
        <v>17</v>
      </c>
      <c r="C69" s="31" t="s">
        <v>484</v>
      </c>
      <c r="D69" s="30" t="s">
        <v>50</v>
      </c>
      <c r="E69" s="32" t="s">
        <v>485</v>
      </c>
      <c r="F69" s="33" t="s">
        <v>121</v>
      </c>
      <c r="G69" s="34">
        <v>78</v>
      </c>
      <c r="H69" s="35">
        <v>0</v>
      </c>
      <c r="I69" s="36">
        <f>ROUND(G69*H69,P4)</f>
        <v>0</v>
      </c>
      <c r="J69" s="33" t="s">
        <v>53</v>
      </c>
      <c r="O69" s="37">
        <f>I69*0.21</f>
        <v>0</v>
      </c>
      <c r="P69">
        <v>3</v>
      </c>
    </row>
    <row r="70" spans="1:10" ht="45">
      <c r="A70" s="30" t="s">
        <v>54</v>
      </c>
      <c r="B70" s="38"/>
      <c r="E70" s="32" t="s">
        <v>486</v>
      </c>
      <c r="J70" s="39"/>
    </row>
    <row r="71" spans="1:10" ht="15">
      <c r="A71" s="30" t="s">
        <v>122</v>
      </c>
      <c r="B71" s="38"/>
      <c r="E71" s="41" t="s">
        <v>487</v>
      </c>
      <c r="J71" s="39"/>
    </row>
    <row r="72" spans="1:10" ht="390">
      <c r="A72" s="30" t="s">
        <v>56</v>
      </c>
      <c r="B72" s="38"/>
      <c r="E72" s="32" t="s">
        <v>157</v>
      </c>
      <c r="J72" s="39"/>
    </row>
    <row r="73" spans="1:16" ht="15">
      <c r="A73" s="30" t="s">
        <v>48</v>
      </c>
      <c r="B73" s="30">
        <v>18</v>
      </c>
      <c r="C73" s="31" t="s">
        <v>488</v>
      </c>
      <c r="D73" s="30" t="s">
        <v>50</v>
      </c>
      <c r="E73" s="32" t="s">
        <v>489</v>
      </c>
      <c r="F73" s="33" t="s">
        <v>121</v>
      </c>
      <c r="G73" s="34">
        <v>96.876</v>
      </c>
      <c r="H73" s="35">
        <v>0</v>
      </c>
      <c r="I73" s="36">
        <f>ROUND(G73*H73,P4)</f>
        <v>0</v>
      </c>
      <c r="J73" s="33" t="s">
        <v>53</v>
      </c>
      <c r="O73" s="37">
        <f>I73*0.21</f>
        <v>0</v>
      </c>
      <c r="P73">
        <v>3</v>
      </c>
    </row>
    <row r="74" spans="1:10" ht="30">
      <c r="A74" s="30" t="s">
        <v>54</v>
      </c>
      <c r="B74" s="38"/>
      <c r="E74" s="32" t="s">
        <v>490</v>
      </c>
      <c r="J74" s="39"/>
    </row>
    <row r="75" spans="1:10" ht="90">
      <c r="A75" s="30" t="s">
        <v>122</v>
      </c>
      <c r="B75" s="38"/>
      <c r="E75" s="41" t="s">
        <v>491</v>
      </c>
      <c r="J75" s="39"/>
    </row>
    <row r="76" spans="1:10" ht="409.5">
      <c r="A76" s="30" t="s">
        <v>56</v>
      </c>
      <c r="B76" s="38"/>
      <c r="E76" s="32" t="s">
        <v>492</v>
      </c>
      <c r="J76" s="39"/>
    </row>
    <row r="77" spans="1:16" ht="15">
      <c r="A77" s="30" t="s">
        <v>48</v>
      </c>
      <c r="B77" s="30">
        <v>19</v>
      </c>
      <c r="C77" s="31" t="s">
        <v>167</v>
      </c>
      <c r="D77" s="30" t="s">
        <v>50</v>
      </c>
      <c r="E77" s="32" t="s">
        <v>168</v>
      </c>
      <c r="F77" s="33" t="s">
        <v>121</v>
      </c>
      <c r="G77" s="34">
        <v>30.33</v>
      </c>
      <c r="H77" s="35">
        <v>0</v>
      </c>
      <c r="I77" s="36">
        <f>ROUND(G77*H77,P4)</f>
        <v>0</v>
      </c>
      <c r="J77" s="33" t="s">
        <v>53</v>
      </c>
      <c r="O77" s="37">
        <f>I77*0.21</f>
        <v>0</v>
      </c>
      <c r="P77">
        <v>3</v>
      </c>
    </row>
    <row r="78" spans="1:10" ht="45">
      <c r="A78" s="30" t="s">
        <v>54</v>
      </c>
      <c r="B78" s="38"/>
      <c r="E78" s="32" t="s">
        <v>493</v>
      </c>
      <c r="J78" s="39"/>
    </row>
    <row r="79" spans="1:10" ht="15">
      <c r="A79" s="30" t="s">
        <v>122</v>
      </c>
      <c r="B79" s="38"/>
      <c r="E79" s="41" t="s">
        <v>494</v>
      </c>
      <c r="J79" s="39"/>
    </row>
    <row r="80" spans="1:10" ht="409.5">
      <c r="A80" s="30" t="s">
        <v>56</v>
      </c>
      <c r="B80" s="38"/>
      <c r="E80" s="32" t="s">
        <v>170</v>
      </c>
      <c r="J80" s="39"/>
    </row>
    <row r="81" spans="1:16" ht="15">
      <c r="A81" s="30" t="s">
        <v>48</v>
      </c>
      <c r="B81" s="30">
        <v>20</v>
      </c>
      <c r="C81" s="31" t="s">
        <v>495</v>
      </c>
      <c r="D81" s="30" t="s">
        <v>50</v>
      </c>
      <c r="E81" s="32" t="s">
        <v>496</v>
      </c>
      <c r="F81" s="33" t="s">
        <v>121</v>
      </c>
      <c r="G81" s="34">
        <v>5.408</v>
      </c>
      <c r="H81" s="35">
        <v>0</v>
      </c>
      <c r="I81" s="36">
        <f>ROUND(G81*H81,P4)</f>
        <v>0</v>
      </c>
      <c r="J81" s="33" t="s">
        <v>53</v>
      </c>
      <c r="O81" s="37">
        <f>I81*0.21</f>
        <v>0</v>
      </c>
      <c r="P81">
        <v>3</v>
      </c>
    </row>
    <row r="82" spans="1:10" ht="30">
      <c r="A82" s="30" t="s">
        <v>54</v>
      </c>
      <c r="B82" s="38"/>
      <c r="E82" s="32" t="s">
        <v>497</v>
      </c>
      <c r="J82" s="39"/>
    </row>
    <row r="83" spans="1:10" ht="15">
      <c r="A83" s="30" t="s">
        <v>122</v>
      </c>
      <c r="B83" s="38"/>
      <c r="E83" s="41" t="s">
        <v>498</v>
      </c>
      <c r="J83" s="39"/>
    </row>
    <row r="84" spans="1:10" ht="390">
      <c r="A84" s="30" t="s">
        <v>56</v>
      </c>
      <c r="B84" s="38"/>
      <c r="E84" s="32" t="s">
        <v>157</v>
      </c>
      <c r="J84" s="39"/>
    </row>
    <row r="85" spans="1:10" ht="15">
      <c r="A85" s="24" t="s">
        <v>45</v>
      </c>
      <c r="B85" s="25"/>
      <c r="C85" s="26" t="s">
        <v>71</v>
      </c>
      <c r="D85" s="27"/>
      <c r="E85" s="24" t="s">
        <v>183</v>
      </c>
      <c r="F85" s="27"/>
      <c r="G85" s="27"/>
      <c r="H85" s="27"/>
      <c r="I85" s="28">
        <f>SUMIFS(I86:I121,A86:A121,"P")</f>
        <v>0</v>
      </c>
      <c r="J85" s="29"/>
    </row>
    <row r="86" spans="1:16" ht="15">
      <c r="A86" s="30" t="s">
        <v>48</v>
      </c>
      <c r="B86" s="30">
        <v>21</v>
      </c>
      <c r="C86" s="31" t="s">
        <v>184</v>
      </c>
      <c r="D86" s="30" t="s">
        <v>50</v>
      </c>
      <c r="E86" s="32" t="s">
        <v>185</v>
      </c>
      <c r="F86" s="33" t="s">
        <v>186</v>
      </c>
      <c r="G86" s="34">
        <v>28</v>
      </c>
      <c r="H86" s="35">
        <v>0</v>
      </c>
      <c r="I86" s="36">
        <f>ROUND(G86*H86,P4)</f>
        <v>0</v>
      </c>
      <c r="J86" s="33" t="s">
        <v>53</v>
      </c>
      <c r="O86" s="37">
        <f>I86*0.21</f>
        <v>0</v>
      </c>
      <c r="P86">
        <v>3</v>
      </c>
    </row>
    <row r="87" spans="1:10" ht="45">
      <c r="A87" s="30" t="s">
        <v>54</v>
      </c>
      <c r="B87" s="38"/>
      <c r="E87" s="32" t="s">
        <v>499</v>
      </c>
      <c r="J87" s="39"/>
    </row>
    <row r="88" spans="1:10" ht="15">
      <c r="A88" s="30" t="s">
        <v>122</v>
      </c>
      <c r="B88" s="38"/>
      <c r="E88" s="41" t="s">
        <v>500</v>
      </c>
      <c r="J88" s="39"/>
    </row>
    <row r="89" spans="1:10" ht="195">
      <c r="A89" s="30" t="s">
        <v>56</v>
      </c>
      <c r="B89" s="38"/>
      <c r="E89" s="32" t="s">
        <v>187</v>
      </c>
      <c r="J89" s="39"/>
    </row>
    <row r="90" spans="1:16" ht="15">
      <c r="A90" s="30" t="s">
        <v>48</v>
      </c>
      <c r="B90" s="30">
        <v>22</v>
      </c>
      <c r="C90" s="31" t="s">
        <v>501</v>
      </c>
      <c r="D90" s="30" t="s">
        <v>50</v>
      </c>
      <c r="E90" s="32" t="s">
        <v>502</v>
      </c>
      <c r="F90" s="33" t="s">
        <v>121</v>
      </c>
      <c r="G90" s="34">
        <v>0.101</v>
      </c>
      <c r="H90" s="35">
        <v>0</v>
      </c>
      <c r="I90" s="36">
        <f>ROUND(G90*H90,P4)</f>
        <v>0</v>
      </c>
      <c r="J90" s="33" t="s">
        <v>53</v>
      </c>
      <c r="O90" s="37">
        <f>I90*0.21</f>
        <v>0</v>
      </c>
      <c r="P90">
        <v>3</v>
      </c>
    </row>
    <row r="91" spans="1:10" ht="45">
      <c r="A91" s="30" t="s">
        <v>54</v>
      </c>
      <c r="B91" s="38"/>
      <c r="E91" s="32" t="s">
        <v>503</v>
      </c>
      <c r="J91" s="39"/>
    </row>
    <row r="92" spans="1:10" ht="15">
      <c r="A92" s="30" t="s">
        <v>122</v>
      </c>
      <c r="B92" s="38"/>
      <c r="E92" s="41" t="s">
        <v>504</v>
      </c>
      <c r="J92" s="39"/>
    </row>
    <row r="93" spans="1:10" ht="75">
      <c r="A93" s="30" t="s">
        <v>56</v>
      </c>
      <c r="B93" s="38"/>
      <c r="E93" s="32" t="s">
        <v>505</v>
      </c>
      <c r="J93" s="39"/>
    </row>
    <row r="94" spans="1:16" ht="15">
      <c r="A94" s="30" t="s">
        <v>48</v>
      </c>
      <c r="B94" s="30">
        <v>23</v>
      </c>
      <c r="C94" s="31" t="s">
        <v>506</v>
      </c>
      <c r="D94" s="30" t="s">
        <v>50</v>
      </c>
      <c r="E94" s="32" t="s">
        <v>507</v>
      </c>
      <c r="F94" s="33" t="s">
        <v>173</v>
      </c>
      <c r="G94" s="34">
        <v>633.6</v>
      </c>
      <c r="H94" s="35">
        <v>0</v>
      </c>
      <c r="I94" s="36">
        <f>ROUND(G94*H94,P4)</f>
        <v>0</v>
      </c>
      <c r="J94" s="33" t="s">
        <v>53</v>
      </c>
      <c r="O94" s="37">
        <f>I94*0.21</f>
        <v>0</v>
      </c>
      <c r="P94">
        <v>3</v>
      </c>
    </row>
    <row r="95" spans="1:10" ht="30">
      <c r="A95" s="30" t="s">
        <v>54</v>
      </c>
      <c r="B95" s="38"/>
      <c r="E95" s="32" t="s">
        <v>508</v>
      </c>
      <c r="J95" s="39"/>
    </row>
    <row r="96" spans="1:10" ht="30">
      <c r="A96" s="30" t="s">
        <v>122</v>
      </c>
      <c r="B96" s="38"/>
      <c r="E96" s="41" t="s">
        <v>509</v>
      </c>
      <c r="J96" s="39"/>
    </row>
    <row r="97" spans="1:10" ht="409.5">
      <c r="A97" s="30" t="s">
        <v>56</v>
      </c>
      <c r="B97" s="38"/>
      <c r="E97" s="32" t="s">
        <v>510</v>
      </c>
      <c r="J97" s="39"/>
    </row>
    <row r="98" spans="1:16" ht="15">
      <c r="A98" s="30" t="s">
        <v>48</v>
      </c>
      <c r="B98" s="30">
        <v>24</v>
      </c>
      <c r="C98" s="31" t="s">
        <v>511</v>
      </c>
      <c r="D98" s="30" t="s">
        <v>50</v>
      </c>
      <c r="E98" s="32" t="s">
        <v>512</v>
      </c>
      <c r="F98" s="33" t="s">
        <v>173</v>
      </c>
      <c r="G98" s="34">
        <v>633.6</v>
      </c>
      <c r="H98" s="35">
        <v>0</v>
      </c>
      <c r="I98" s="36">
        <f>ROUND(G98*H98,P4)</f>
        <v>0</v>
      </c>
      <c r="J98" s="33" t="s">
        <v>53</v>
      </c>
      <c r="O98" s="37">
        <f>I98*0.21</f>
        <v>0</v>
      </c>
      <c r="P98">
        <v>3</v>
      </c>
    </row>
    <row r="99" spans="1:10" ht="15">
      <c r="A99" s="30" t="s">
        <v>54</v>
      </c>
      <c r="B99" s="38"/>
      <c r="E99" s="40" t="s">
        <v>50</v>
      </c>
      <c r="J99" s="39"/>
    </row>
    <row r="100" spans="1:10" ht="15">
      <c r="A100" s="30" t="s">
        <v>122</v>
      </c>
      <c r="B100" s="38"/>
      <c r="E100" s="41" t="s">
        <v>513</v>
      </c>
      <c r="J100" s="39"/>
    </row>
    <row r="101" spans="1:10" ht="15">
      <c r="A101" s="30" t="s">
        <v>56</v>
      </c>
      <c r="B101" s="38"/>
      <c r="E101" s="32" t="s">
        <v>514</v>
      </c>
      <c r="J101" s="39"/>
    </row>
    <row r="102" spans="1:16" ht="15">
      <c r="A102" s="30" t="s">
        <v>48</v>
      </c>
      <c r="B102" s="30">
        <v>25</v>
      </c>
      <c r="C102" s="31" t="s">
        <v>515</v>
      </c>
      <c r="D102" s="30" t="s">
        <v>50</v>
      </c>
      <c r="E102" s="32" t="s">
        <v>516</v>
      </c>
      <c r="F102" s="33" t="s">
        <v>121</v>
      </c>
      <c r="G102" s="34">
        <v>21.7</v>
      </c>
      <c r="H102" s="35">
        <v>0</v>
      </c>
      <c r="I102" s="36">
        <f>ROUND(G102*H102,P4)</f>
        <v>0</v>
      </c>
      <c r="J102" s="33" t="s">
        <v>53</v>
      </c>
      <c r="O102" s="37">
        <f>I102*0.21</f>
        <v>0</v>
      </c>
      <c r="P102">
        <v>3</v>
      </c>
    </row>
    <row r="103" spans="1:10" ht="45">
      <c r="A103" s="30" t="s">
        <v>54</v>
      </c>
      <c r="B103" s="38"/>
      <c r="E103" s="32" t="s">
        <v>517</v>
      </c>
      <c r="J103" s="39"/>
    </row>
    <row r="104" spans="1:10" ht="45">
      <c r="A104" s="30" t="s">
        <v>122</v>
      </c>
      <c r="B104" s="38"/>
      <c r="E104" s="41" t="s">
        <v>518</v>
      </c>
      <c r="J104" s="39"/>
    </row>
    <row r="105" spans="1:10" ht="409.5">
      <c r="A105" s="30" t="s">
        <v>56</v>
      </c>
      <c r="B105" s="38"/>
      <c r="E105" s="32" t="s">
        <v>366</v>
      </c>
      <c r="J105" s="39"/>
    </row>
    <row r="106" spans="1:16" ht="15">
      <c r="A106" s="30" t="s">
        <v>48</v>
      </c>
      <c r="B106" s="30">
        <v>26</v>
      </c>
      <c r="C106" s="31" t="s">
        <v>519</v>
      </c>
      <c r="D106" s="30" t="s">
        <v>50</v>
      </c>
      <c r="E106" s="32" t="s">
        <v>520</v>
      </c>
      <c r="F106" s="33" t="s">
        <v>132</v>
      </c>
      <c r="G106" s="34">
        <v>4.118</v>
      </c>
      <c r="H106" s="35">
        <v>0</v>
      </c>
      <c r="I106" s="36">
        <f>ROUND(G106*H106,P4)</f>
        <v>0</v>
      </c>
      <c r="J106" s="33" t="s">
        <v>53</v>
      </c>
      <c r="O106" s="37">
        <f>I106*0.21</f>
        <v>0</v>
      </c>
      <c r="P106">
        <v>3</v>
      </c>
    </row>
    <row r="107" spans="1:10" ht="30">
      <c r="A107" s="30" t="s">
        <v>54</v>
      </c>
      <c r="B107" s="38"/>
      <c r="E107" s="32" t="s">
        <v>521</v>
      </c>
      <c r="J107" s="39"/>
    </row>
    <row r="108" spans="1:10" ht="45">
      <c r="A108" s="30" t="s">
        <v>122</v>
      </c>
      <c r="B108" s="38"/>
      <c r="E108" s="41" t="s">
        <v>522</v>
      </c>
      <c r="J108" s="39"/>
    </row>
    <row r="109" spans="1:10" ht="330">
      <c r="A109" s="30" t="s">
        <v>56</v>
      </c>
      <c r="B109" s="38"/>
      <c r="E109" s="32" t="s">
        <v>523</v>
      </c>
      <c r="J109" s="39"/>
    </row>
    <row r="110" spans="1:16" ht="15">
      <c r="A110" s="30" t="s">
        <v>48</v>
      </c>
      <c r="B110" s="30">
        <v>27</v>
      </c>
      <c r="C110" s="31" t="s">
        <v>524</v>
      </c>
      <c r="D110" s="30" t="s">
        <v>50</v>
      </c>
      <c r="E110" s="32" t="s">
        <v>525</v>
      </c>
      <c r="F110" s="33" t="s">
        <v>132</v>
      </c>
      <c r="G110" s="34">
        <v>0.885</v>
      </c>
      <c r="H110" s="35">
        <v>0</v>
      </c>
      <c r="I110" s="36">
        <f>ROUND(G110*H110,P4)</f>
        <v>0</v>
      </c>
      <c r="J110" s="33" t="s">
        <v>53</v>
      </c>
      <c r="O110" s="37">
        <f>I110*0.21</f>
        <v>0</v>
      </c>
      <c r="P110">
        <v>3</v>
      </c>
    </row>
    <row r="111" spans="1:10" ht="45">
      <c r="A111" s="30" t="s">
        <v>54</v>
      </c>
      <c r="B111" s="38"/>
      <c r="E111" s="32" t="s">
        <v>526</v>
      </c>
      <c r="J111" s="39"/>
    </row>
    <row r="112" spans="1:10" ht="15">
      <c r="A112" s="30" t="s">
        <v>122</v>
      </c>
      <c r="B112" s="38"/>
      <c r="E112" s="41" t="s">
        <v>527</v>
      </c>
      <c r="J112" s="39"/>
    </row>
    <row r="113" spans="1:10" ht="330">
      <c r="A113" s="30" t="s">
        <v>56</v>
      </c>
      <c r="B113" s="38"/>
      <c r="E113" s="32" t="s">
        <v>523</v>
      </c>
      <c r="J113" s="39"/>
    </row>
    <row r="114" spans="1:16" ht="15">
      <c r="A114" s="30" t="s">
        <v>48</v>
      </c>
      <c r="B114" s="30">
        <v>28</v>
      </c>
      <c r="C114" s="31" t="s">
        <v>528</v>
      </c>
      <c r="D114" s="30" t="s">
        <v>50</v>
      </c>
      <c r="E114" s="32" t="s">
        <v>529</v>
      </c>
      <c r="F114" s="33" t="s">
        <v>173</v>
      </c>
      <c r="G114" s="34">
        <v>93.33</v>
      </c>
      <c r="H114" s="35">
        <v>0</v>
      </c>
      <c r="I114" s="36">
        <f>ROUND(G114*H114,P4)</f>
        <v>0</v>
      </c>
      <c r="J114" s="33" t="s">
        <v>53</v>
      </c>
      <c r="O114" s="37">
        <f>I114*0.21</f>
        <v>0</v>
      </c>
      <c r="P114">
        <v>3</v>
      </c>
    </row>
    <row r="115" spans="1:10" ht="30">
      <c r="A115" s="30" t="s">
        <v>54</v>
      </c>
      <c r="B115" s="38"/>
      <c r="E115" s="32" t="s">
        <v>530</v>
      </c>
      <c r="J115" s="39"/>
    </row>
    <row r="116" spans="1:10" ht="75">
      <c r="A116" s="30" t="s">
        <v>122</v>
      </c>
      <c r="B116" s="38"/>
      <c r="E116" s="41" t="s">
        <v>531</v>
      </c>
      <c r="J116" s="39"/>
    </row>
    <row r="117" spans="1:10" ht="120">
      <c r="A117" s="30" t="s">
        <v>56</v>
      </c>
      <c r="B117" s="38"/>
      <c r="E117" s="32" t="s">
        <v>532</v>
      </c>
      <c r="J117" s="39"/>
    </row>
    <row r="118" spans="1:16" ht="15">
      <c r="A118" s="30" t="s">
        <v>48</v>
      </c>
      <c r="B118" s="30">
        <v>29</v>
      </c>
      <c r="C118" s="31" t="s">
        <v>533</v>
      </c>
      <c r="D118" s="30" t="s">
        <v>67</v>
      </c>
      <c r="E118" s="32" t="s">
        <v>534</v>
      </c>
      <c r="F118" s="33" t="s">
        <v>121</v>
      </c>
      <c r="G118" s="34">
        <v>73.95</v>
      </c>
      <c r="H118" s="35">
        <v>0</v>
      </c>
      <c r="I118" s="36">
        <f>ROUND(G118*H118,P4)</f>
        <v>0</v>
      </c>
      <c r="J118" s="33" t="s">
        <v>53</v>
      </c>
      <c r="O118" s="37">
        <f>I118*0.21</f>
        <v>0</v>
      </c>
      <c r="P118">
        <v>3</v>
      </c>
    </row>
    <row r="119" spans="1:10" ht="45">
      <c r="A119" s="30" t="s">
        <v>54</v>
      </c>
      <c r="B119" s="38"/>
      <c r="E119" s="32" t="s">
        <v>535</v>
      </c>
      <c r="J119" s="39"/>
    </row>
    <row r="120" spans="1:10" ht="15">
      <c r="A120" s="30" t="s">
        <v>122</v>
      </c>
      <c r="B120" s="38"/>
      <c r="E120" s="41" t="s">
        <v>536</v>
      </c>
      <c r="J120" s="39"/>
    </row>
    <row r="121" spans="1:10" ht="409.5">
      <c r="A121" s="30" t="s">
        <v>56</v>
      </c>
      <c r="B121" s="38"/>
      <c r="E121" s="32" t="s">
        <v>374</v>
      </c>
      <c r="J121" s="39"/>
    </row>
    <row r="122" spans="1:10" ht="15">
      <c r="A122" s="24" t="s">
        <v>45</v>
      </c>
      <c r="B122" s="25"/>
      <c r="C122" s="26" t="s">
        <v>102</v>
      </c>
      <c r="D122" s="27"/>
      <c r="E122" s="24" t="s">
        <v>537</v>
      </c>
      <c r="F122" s="27"/>
      <c r="G122" s="27"/>
      <c r="H122" s="27"/>
      <c r="I122" s="28">
        <f>SUMIFS(I123:I158,A123:A158,"P")</f>
        <v>0</v>
      </c>
      <c r="J122" s="29"/>
    </row>
    <row r="123" spans="1:16" ht="15">
      <c r="A123" s="30" t="s">
        <v>48</v>
      </c>
      <c r="B123" s="30">
        <v>30</v>
      </c>
      <c r="C123" s="31" t="s">
        <v>538</v>
      </c>
      <c r="D123" s="30" t="s">
        <v>50</v>
      </c>
      <c r="E123" s="32" t="s">
        <v>539</v>
      </c>
      <c r="F123" s="33" t="s">
        <v>540</v>
      </c>
      <c r="G123" s="34">
        <v>42.2</v>
      </c>
      <c r="H123" s="35">
        <v>0</v>
      </c>
      <c r="I123" s="36">
        <f>ROUND(G123*H123,P4)</f>
        <v>0</v>
      </c>
      <c r="J123" s="33" t="s">
        <v>53</v>
      </c>
      <c r="O123" s="37">
        <f>I123*0.21</f>
        <v>0</v>
      </c>
      <c r="P123">
        <v>3</v>
      </c>
    </row>
    <row r="124" spans="1:10" ht="45">
      <c r="A124" s="30" t="s">
        <v>54</v>
      </c>
      <c r="B124" s="38"/>
      <c r="E124" s="32" t="s">
        <v>541</v>
      </c>
      <c r="J124" s="39"/>
    </row>
    <row r="125" spans="1:10" ht="15">
      <c r="A125" s="30" t="s">
        <v>122</v>
      </c>
      <c r="B125" s="38"/>
      <c r="E125" s="41" t="s">
        <v>542</v>
      </c>
      <c r="J125" s="39"/>
    </row>
    <row r="126" spans="1:10" ht="45">
      <c r="A126" s="30" t="s">
        <v>56</v>
      </c>
      <c r="B126" s="38"/>
      <c r="E126" s="32" t="s">
        <v>543</v>
      </c>
      <c r="J126" s="39"/>
    </row>
    <row r="127" spans="1:16" ht="15">
      <c r="A127" s="30" t="s">
        <v>48</v>
      </c>
      <c r="B127" s="30">
        <v>31</v>
      </c>
      <c r="C127" s="31" t="s">
        <v>544</v>
      </c>
      <c r="D127" s="30" t="s">
        <v>50</v>
      </c>
      <c r="E127" s="32" t="s">
        <v>545</v>
      </c>
      <c r="F127" s="33" t="s">
        <v>121</v>
      </c>
      <c r="G127" s="34">
        <v>5.6</v>
      </c>
      <c r="H127" s="35">
        <v>0</v>
      </c>
      <c r="I127" s="36">
        <f>ROUND(G127*H127,P4)</f>
        <v>0</v>
      </c>
      <c r="J127" s="33" t="s">
        <v>53</v>
      </c>
      <c r="O127" s="37">
        <f>I127*0.21</f>
        <v>0</v>
      </c>
      <c r="P127">
        <v>3</v>
      </c>
    </row>
    <row r="128" spans="1:10" ht="45">
      <c r="A128" s="30" t="s">
        <v>54</v>
      </c>
      <c r="B128" s="38"/>
      <c r="E128" s="32" t="s">
        <v>546</v>
      </c>
      <c r="J128" s="39"/>
    </row>
    <row r="129" spans="1:10" ht="75">
      <c r="A129" s="30" t="s">
        <v>122</v>
      </c>
      <c r="B129" s="38"/>
      <c r="E129" s="41" t="s">
        <v>547</v>
      </c>
      <c r="J129" s="39"/>
    </row>
    <row r="130" spans="1:10" ht="409.5">
      <c r="A130" s="30" t="s">
        <v>56</v>
      </c>
      <c r="B130" s="38"/>
      <c r="E130" s="32" t="s">
        <v>548</v>
      </c>
      <c r="J130" s="39"/>
    </row>
    <row r="131" spans="1:16" ht="15">
      <c r="A131" s="30" t="s">
        <v>48</v>
      </c>
      <c r="B131" s="30">
        <v>32</v>
      </c>
      <c r="C131" s="31" t="s">
        <v>549</v>
      </c>
      <c r="D131" s="30" t="s">
        <v>50</v>
      </c>
      <c r="E131" s="32" t="s">
        <v>550</v>
      </c>
      <c r="F131" s="33" t="s">
        <v>132</v>
      </c>
      <c r="G131" s="34">
        <v>1.05</v>
      </c>
      <c r="H131" s="35">
        <v>0</v>
      </c>
      <c r="I131" s="36">
        <f>ROUND(G131*H131,P4)</f>
        <v>0</v>
      </c>
      <c r="J131" s="33" t="s">
        <v>53</v>
      </c>
      <c r="O131" s="37">
        <f>I131*0.21</f>
        <v>0</v>
      </c>
      <c r="P131">
        <v>3</v>
      </c>
    </row>
    <row r="132" spans="1:10" ht="15">
      <c r="A132" s="30" t="s">
        <v>54</v>
      </c>
      <c r="B132" s="38"/>
      <c r="E132" s="32" t="s">
        <v>551</v>
      </c>
      <c r="J132" s="39"/>
    </row>
    <row r="133" spans="1:10" ht="15">
      <c r="A133" s="30" t="s">
        <v>122</v>
      </c>
      <c r="B133" s="38"/>
      <c r="E133" s="41" t="s">
        <v>552</v>
      </c>
      <c r="J133" s="39"/>
    </row>
    <row r="134" spans="1:10" ht="300">
      <c r="A134" s="30" t="s">
        <v>56</v>
      </c>
      <c r="B134" s="38"/>
      <c r="E134" s="32" t="s">
        <v>553</v>
      </c>
      <c r="J134" s="39"/>
    </row>
    <row r="135" spans="1:16" ht="15">
      <c r="A135" s="30" t="s">
        <v>48</v>
      </c>
      <c r="B135" s="30">
        <v>33</v>
      </c>
      <c r="C135" s="31" t="s">
        <v>554</v>
      </c>
      <c r="D135" s="30" t="s">
        <v>50</v>
      </c>
      <c r="E135" s="32" t="s">
        <v>555</v>
      </c>
      <c r="F135" s="33" t="s">
        <v>121</v>
      </c>
      <c r="G135" s="34">
        <v>5.3</v>
      </c>
      <c r="H135" s="35">
        <v>0</v>
      </c>
      <c r="I135" s="36">
        <f>ROUND(G135*H135,P4)</f>
        <v>0</v>
      </c>
      <c r="J135" s="33" t="s">
        <v>53</v>
      </c>
      <c r="O135" s="37">
        <f>I135*0.21</f>
        <v>0</v>
      </c>
      <c r="P135">
        <v>3</v>
      </c>
    </row>
    <row r="136" spans="1:10" ht="45">
      <c r="A136" s="30" t="s">
        <v>54</v>
      </c>
      <c r="B136" s="38"/>
      <c r="E136" s="32" t="s">
        <v>556</v>
      </c>
      <c r="J136" s="39"/>
    </row>
    <row r="137" spans="1:10" ht="45">
      <c r="A137" s="30" t="s">
        <v>122</v>
      </c>
      <c r="B137" s="38"/>
      <c r="E137" s="41" t="s">
        <v>557</v>
      </c>
      <c r="J137" s="39"/>
    </row>
    <row r="138" spans="1:10" ht="409.5">
      <c r="A138" s="30" t="s">
        <v>56</v>
      </c>
      <c r="B138" s="38"/>
      <c r="E138" s="32" t="s">
        <v>374</v>
      </c>
      <c r="J138" s="39"/>
    </row>
    <row r="139" spans="1:16" ht="30">
      <c r="A139" s="30" t="s">
        <v>48</v>
      </c>
      <c r="B139" s="30">
        <v>34</v>
      </c>
      <c r="C139" s="31" t="s">
        <v>558</v>
      </c>
      <c r="D139" s="30" t="s">
        <v>50</v>
      </c>
      <c r="E139" s="32" t="s">
        <v>559</v>
      </c>
      <c r="F139" s="33" t="s">
        <v>132</v>
      </c>
      <c r="G139" s="34">
        <v>0.49</v>
      </c>
      <c r="H139" s="35">
        <v>0</v>
      </c>
      <c r="I139" s="36">
        <f>ROUND(G139*H139,P4)</f>
        <v>0</v>
      </c>
      <c r="J139" s="33" t="s">
        <v>53</v>
      </c>
      <c r="O139" s="37">
        <f>I139*0.21</f>
        <v>0</v>
      </c>
      <c r="P139">
        <v>3</v>
      </c>
    </row>
    <row r="140" spans="1:10" ht="15">
      <c r="A140" s="30" t="s">
        <v>54</v>
      </c>
      <c r="B140" s="38"/>
      <c r="E140" s="32" t="s">
        <v>560</v>
      </c>
      <c r="J140" s="39"/>
    </row>
    <row r="141" spans="1:10" ht="45">
      <c r="A141" s="30" t="s">
        <v>122</v>
      </c>
      <c r="B141" s="38"/>
      <c r="E141" s="41" t="s">
        <v>561</v>
      </c>
      <c r="J141" s="39"/>
    </row>
    <row r="142" spans="1:10" ht="330">
      <c r="A142" s="30" t="s">
        <v>56</v>
      </c>
      <c r="B142" s="38"/>
      <c r="E142" s="32" t="s">
        <v>523</v>
      </c>
      <c r="J142" s="39"/>
    </row>
    <row r="143" spans="1:16" ht="15">
      <c r="A143" s="30" t="s">
        <v>48</v>
      </c>
      <c r="B143" s="30">
        <v>35</v>
      </c>
      <c r="C143" s="31" t="s">
        <v>562</v>
      </c>
      <c r="D143" s="30" t="s">
        <v>50</v>
      </c>
      <c r="E143" s="32" t="s">
        <v>563</v>
      </c>
      <c r="F143" s="33" t="s">
        <v>121</v>
      </c>
      <c r="G143" s="34">
        <v>22.1</v>
      </c>
      <c r="H143" s="35">
        <v>0</v>
      </c>
      <c r="I143" s="36">
        <f>ROUND(G143*H143,P4)</f>
        <v>0</v>
      </c>
      <c r="J143" s="33" t="s">
        <v>53</v>
      </c>
      <c r="O143" s="37">
        <f>I143*0.21</f>
        <v>0</v>
      </c>
      <c r="P143">
        <v>3</v>
      </c>
    </row>
    <row r="144" spans="1:10" ht="60">
      <c r="A144" s="30" t="s">
        <v>54</v>
      </c>
      <c r="B144" s="38"/>
      <c r="E144" s="32" t="s">
        <v>564</v>
      </c>
      <c r="J144" s="39"/>
    </row>
    <row r="145" spans="1:10" ht="45">
      <c r="A145" s="30" t="s">
        <v>122</v>
      </c>
      <c r="B145" s="38"/>
      <c r="E145" s="41" t="s">
        <v>565</v>
      </c>
      <c r="J145" s="39"/>
    </row>
    <row r="146" spans="1:10" ht="409.5">
      <c r="A146" s="30" t="s">
        <v>56</v>
      </c>
      <c r="B146" s="38"/>
      <c r="E146" s="32" t="s">
        <v>374</v>
      </c>
      <c r="J146" s="39"/>
    </row>
    <row r="147" spans="1:16" ht="15">
      <c r="A147" s="30" t="s">
        <v>48</v>
      </c>
      <c r="B147" s="30">
        <v>36</v>
      </c>
      <c r="C147" s="31" t="s">
        <v>566</v>
      </c>
      <c r="D147" s="30" t="s">
        <v>50</v>
      </c>
      <c r="E147" s="32" t="s">
        <v>567</v>
      </c>
      <c r="F147" s="33" t="s">
        <v>132</v>
      </c>
      <c r="G147" s="34">
        <v>3.916</v>
      </c>
      <c r="H147" s="35">
        <v>0</v>
      </c>
      <c r="I147" s="36">
        <f>ROUND(G147*H147,P4)</f>
        <v>0</v>
      </c>
      <c r="J147" s="33" t="s">
        <v>53</v>
      </c>
      <c r="O147" s="37">
        <f>I147*0.21</f>
        <v>0</v>
      </c>
      <c r="P147">
        <v>3</v>
      </c>
    </row>
    <row r="148" spans="1:10" ht="30">
      <c r="A148" s="30" t="s">
        <v>54</v>
      </c>
      <c r="B148" s="38"/>
      <c r="E148" s="32" t="s">
        <v>568</v>
      </c>
      <c r="J148" s="39"/>
    </row>
    <row r="149" spans="1:10" ht="45">
      <c r="A149" s="30" t="s">
        <v>122</v>
      </c>
      <c r="B149" s="38"/>
      <c r="E149" s="41" t="s">
        <v>569</v>
      </c>
      <c r="J149" s="39"/>
    </row>
    <row r="150" spans="1:10" ht="330">
      <c r="A150" s="30" t="s">
        <v>56</v>
      </c>
      <c r="B150" s="38"/>
      <c r="E150" s="32" t="s">
        <v>523</v>
      </c>
      <c r="J150" s="39"/>
    </row>
    <row r="151" spans="1:16" ht="15">
      <c r="A151" s="30" t="s">
        <v>48</v>
      </c>
      <c r="B151" s="30">
        <v>37</v>
      </c>
      <c r="C151" s="31" t="s">
        <v>570</v>
      </c>
      <c r="D151" s="30" t="s">
        <v>50</v>
      </c>
      <c r="E151" s="32" t="s">
        <v>571</v>
      </c>
      <c r="F151" s="33" t="s">
        <v>121</v>
      </c>
      <c r="G151" s="34">
        <v>19.4</v>
      </c>
      <c r="H151" s="35">
        <v>0</v>
      </c>
      <c r="I151" s="36">
        <f>ROUND(G151*H151,P4)</f>
        <v>0</v>
      </c>
      <c r="J151" s="33" t="s">
        <v>53</v>
      </c>
      <c r="O151" s="37">
        <f>I151*0.21</f>
        <v>0</v>
      </c>
      <c r="P151">
        <v>3</v>
      </c>
    </row>
    <row r="152" spans="1:10" ht="45">
      <c r="A152" s="30" t="s">
        <v>54</v>
      </c>
      <c r="B152" s="38"/>
      <c r="E152" s="32" t="s">
        <v>572</v>
      </c>
      <c r="J152" s="39"/>
    </row>
    <row r="153" spans="1:10" ht="15">
      <c r="A153" s="30" t="s">
        <v>122</v>
      </c>
      <c r="B153" s="38"/>
      <c r="E153" s="41" t="s">
        <v>573</v>
      </c>
      <c r="J153" s="39"/>
    </row>
    <row r="154" spans="1:10" ht="409.5">
      <c r="A154" s="30" t="s">
        <v>56</v>
      </c>
      <c r="B154" s="38"/>
      <c r="E154" s="32" t="s">
        <v>374</v>
      </c>
      <c r="J154" s="39"/>
    </row>
    <row r="155" spans="1:16" ht="15">
      <c r="A155" s="30" t="s">
        <v>48</v>
      </c>
      <c r="B155" s="30">
        <v>38</v>
      </c>
      <c r="C155" s="31" t="s">
        <v>574</v>
      </c>
      <c r="D155" s="30" t="s">
        <v>50</v>
      </c>
      <c r="E155" s="32" t="s">
        <v>575</v>
      </c>
      <c r="F155" s="33" t="s">
        <v>132</v>
      </c>
      <c r="G155" s="34">
        <v>4.734</v>
      </c>
      <c r="H155" s="35">
        <v>0</v>
      </c>
      <c r="I155" s="36">
        <f>ROUND(G155*H155,P4)</f>
        <v>0</v>
      </c>
      <c r="J155" s="33" t="s">
        <v>53</v>
      </c>
      <c r="O155" s="37">
        <f>I155*0.21</f>
        <v>0</v>
      </c>
      <c r="P155">
        <v>3</v>
      </c>
    </row>
    <row r="156" spans="1:10" ht="45">
      <c r="A156" s="30" t="s">
        <v>54</v>
      </c>
      <c r="B156" s="38"/>
      <c r="E156" s="32" t="s">
        <v>576</v>
      </c>
      <c r="J156" s="39"/>
    </row>
    <row r="157" spans="1:10" ht="30">
      <c r="A157" s="30" t="s">
        <v>122</v>
      </c>
      <c r="B157" s="38"/>
      <c r="E157" s="41" t="s">
        <v>577</v>
      </c>
      <c r="J157" s="39"/>
    </row>
    <row r="158" spans="1:10" ht="330">
      <c r="A158" s="30" t="s">
        <v>56</v>
      </c>
      <c r="B158" s="38"/>
      <c r="E158" s="32" t="s">
        <v>523</v>
      </c>
      <c r="J158" s="39"/>
    </row>
    <row r="159" spans="1:10" ht="15">
      <c r="A159" s="24" t="s">
        <v>45</v>
      </c>
      <c r="B159" s="25"/>
      <c r="C159" s="26" t="s">
        <v>280</v>
      </c>
      <c r="D159" s="27"/>
      <c r="E159" s="24" t="s">
        <v>281</v>
      </c>
      <c r="F159" s="27"/>
      <c r="G159" s="27"/>
      <c r="H159" s="27"/>
      <c r="I159" s="28">
        <f>SUMIFS(I160:I191,A160:A191,"P")</f>
        <v>0</v>
      </c>
      <c r="J159" s="29"/>
    </row>
    <row r="160" spans="1:16" ht="15">
      <c r="A160" s="30" t="s">
        <v>48</v>
      </c>
      <c r="B160" s="30">
        <v>39</v>
      </c>
      <c r="C160" s="31" t="s">
        <v>578</v>
      </c>
      <c r="D160" s="30" t="s">
        <v>50</v>
      </c>
      <c r="E160" s="32" t="s">
        <v>579</v>
      </c>
      <c r="F160" s="33" t="s">
        <v>121</v>
      </c>
      <c r="G160" s="34">
        <v>0.891</v>
      </c>
      <c r="H160" s="35">
        <v>0</v>
      </c>
      <c r="I160" s="36">
        <f>ROUND(G160*H160,P4)</f>
        <v>0</v>
      </c>
      <c r="J160" s="33" t="s">
        <v>53</v>
      </c>
      <c r="O160" s="37">
        <f>I160*0.21</f>
        <v>0</v>
      </c>
      <c r="P160">
        <v>3</v>
      </c>
    </row>
    <row r="161" spans="1:10" ht="30">
      <c r="A161" s="30" t="s">
        <v>54</v>
      </c>
      <c r="B161" s="38"/>
      <c r="E161" s="32" t="s">
        <v>580</v>
      </c>
      <c r="J161" s="39"/>
    </row>
    <row r="162" spans="1:10" ht="15">
      <c r="A162" s="30" t="s">
        <v>122</v>
      </c>
      <c r="B162" s="38"/>
      <c r="E162" s="41" t="s">
        <v>581</v>
      </c>
      <c r="J162" s="39"/>
    </row>
    <row r="163" spans="1:10" ht="300">
      <c r="A163" s="30" t="s">
        <v>56</v>
      </c>
      <c r="B163" s="38"/>
      <c r="E163" s="32" t="s">
        <v>582</v>
      </c>
      <c r="J163" s="39"/>
    </row>
    <row r="164" spans="1:16" ht="15">
      <c r="A164" s="30" t="s">
        <v>48</v>
      </c>
      <c r="B164" s="30">
        <v>40</v>
      </c>
      <c r="C164" s="31" t="s">
        <v>533</v>
      </c>
      <c r="D164" s="30" t="s">
        <v>50</v>
      </c>
      <c r="E164" s="32" t="s">
        <v>534</v>
      </c>
      <c r="F164" s="33" t="s">
        <v>121</v>
      </c>
      <c r="G164" s="34">
        <v>34.236</v>
      </c>
      <c r="H164" s="35">
        <v>0</v>
      </c>
      <c r="I164" s="36">
        <f>ROUND(G164*H164,P4)</f>
        <v>0</v>
      </c>
      <c r="J164" s="33" t="s">
        <v>53</v>
      </c>
      <c r="O164" s="37">
        <f>I164*0.21</f>
        <v>0</v>
      </c>
      <c r="P164">
        <v>3</v>
      </c>
    </row>
    <row r="165" spans="1:10" ht="30">
      <c r="A165" s="30" t="s">
        <v>54</v>
      </c>
      <c r="B165" s="38"/>
      <c r="E165" s="32" t="s">
        <v>583</v>
      </c>
      <c r="J165" s="39"/>
    </row>
    <row r="166" spans="1:10" ht="75">
      <c r="A166" s="30" t="s">
        <v>122</v>
      </c>
      <c r="B166" s="38"/>
      <c r="E166" s="41" t="s">
        <v>584</v>
      </c>
      <c r="J166" s="39"/>
    </row>
    <row r="167" spans="1:10" ht="409.5">
      <c r="A167" s="30" t="s">
        <v>56</v>
      </c>
      <c r="B167" s="38"/>
      <c r="E167" s="32" t="s">
        <v>374</v>
      </c>
      <c r="J167" s="39"/>
    </row>
    <row r="168" spans="1:16" ht="15">
      <c r="A168" s="30" t="s">
        <v>48</v>
      </c>
      <c r="B168" s="30">
        <v>41</v>
      </c>
      <c r="C168" s="31" t="s">
        <v>585</v>
      </c>
      <c r="D168" s="30" t="s">
        <v>50</v>
      </c>
      <c r="E168" s="32" t="s">
        <v>586</v>
      </c>
      <c r="F168" s="33" t="s">
        <v>121</v>
      </c>
      <c r="G168" s="34">
        <v>16.289</v>
      </c>
      <c r="H168" s="35">
        <v>0</v>
      </c>
      <c r="I168" s="36">
        <f>ROUND(G168*H168,P4)</f>
        <v>0</v>
      </c>
      <c r="J168" s="33" t="s">
        <v>53</v>
      </c>
      <c r="O168" s="37">
        <f>I168*0.21</f>
        <v>0</v>
      </c>
      <c r="P168">
        <v>3</v>
      </c>
    </row>
    <row r="169" spans="1:10" ht="30">
      <c r="A169" s="30" t="s">
        <v>54</v>
      </c>
      <c r="B169" s="38"/>
      <c r="E169" s="32" t="s">
        <v>587</v>
      </c>
      <c r="J169" s="39"/>
    </row>
    <row r="170" spans="1:10" ht="135">
      <c r="A170" s="30" t="s">
        <v>122</v>
      </c>
      <c r="B170" s="38"/>
      <c r="E170" s="41" t="s">
        <v>588</v>
      </c>
      <c r="J170" s="39"/>
    </row>
    <row r="171" spans="1:10" ht="409.5">
      <c r="A171" s="30" t="s">
        <v>56</v>
      </c>
      <c r="B171" s="38"/>
      <c r="E171" s="32" t="s">
        <v>374</v>
      </c>
      <c r="J171" s="39"/>
    </row>
    <row r="172" spans="1:16" ht="15">
      <c r="A172" s="30" t="s">
        <v>48</v>
      </c>
      <c r="B172" s="30">
        <v>42</v>
      </c>
      <c r="C172" s="31" t="s">
        <v>589</v>
      </c>
      <c r="D172" s="30" t="s">
        <v>50</v>
      </c>
      <c r="E172" s="32" t="s">
        <v>590</v>
      </c>
      <c r="F172" s="33" t="s">
        <v>121</v>
      </c>
      <c r="G172" s="34">
        <v>19.8</v>
      </c>
      <c r="H172" s="35">
        <v>0</v>
      </c>
      <c r="I172" s="36">
        <f>ROUND(G172*H172,P4)</f>
        <v>0</v>
      </c>
      <c r="J172" s="33" t="s">
        <v>53</v>
      </c>
      <c r="O172" s="37">
        <f>I172*0.21</f>
        <v>0</v>
      </c>
      <c r="P172">
        <v>3</v>
      </c>
    </row>
    <row r="173" spans="1:10" ht="30">
      <c r="A173" s="30" t="s">
        <v>54</v>
      </c>
      <c r="B173" s="38"/>
      <c r="E173" s="32" t="s">
        <v>591</v>
      </c>
      <c r="J173" s="39"/>
    </row>
    <row r="174" spans="1:10" ht="15">
      <c r="A174" s="30" t="s">
        <v>122</v>
      </c>
      <c r="B174" s="38"/>
      <c r="E174" s="41" t="s">
        <v>592</v>
      </c>
      <c r="J174" s="39"/>
    </row>
    <row r="175" spans="1:10" ht="409.5">
      <c r="A175" s="30" t="s">
        <v>56</v>
      </c>
      <c r="B175" s="38"/>
      <c r="E175" s="32" t="s">
        <v>374</v>
      </c>
      <c r="J175" s="39"/>
    </row>
    <row r="176" spans="1:16" ht="15">
      <c r="A176" s="30" t="s">
        <v>48</v>
      </c>
      <c r="B176" s="30">
        <v>43</v>
      </c>
      <c r="C176" s="31" t="s">
        <v>593</v>
      </c>
      <c r="D176" s="30" t="s">
        <v>50</v>
      </c>
      <c r="E176" s="32" t="s">
        <v>594</v>
      </c>
      <c r="F176" s="33" t="s">
        <v>121</v>
      </c>
      <c r="G176" s="34">
        <v>2.175</v>
      </c>
      <c r="H176" s="35">
        <v>0</v>
      </c>
      <c r="I176" s="36">
        <f>ROUND(G176*H176,P4)</f>
        <v>0</v>
      </c>
      <c r="J176" s="33" t="s">
        <v>53</v>
      </c>
      <c r="O176" s="37">
        <f>I176*0.21</f>
        <v>0</v>
      </c>
      <c r="P176">
        <v>3</v>
      </c>
    </row>
    <row r="177" spans="1:10" ht="30">
      <c r="A177" s="30" t="s">
        <v>54</v>
      </c>
      <c r="B177" s="38"/>
      <c r="E177" s="32" t="s">
        <v>591</v>
      </c>
      <c r="J177" s="39"/>
    </row>
    <row r="178" spans="1:10" ht="15">
      <c r="A178" s="30" t="s">
        <v>122</v>
      </c>
      <c r="B178" s="38"/>
      <c r="E178" s="41" t="s">
        <v>595</v>
      </c>
      <c r="J178" s="39"/>
    </row>
    <row r="179" spans="1:10" ht="360">
      <c r="A179" s="30" t="s">
        <v>56</v>
      </c>
      <c r="B179" s="38"/>
      <c r="E179" s="32" t="s">
        <v>596</v>
      </c>
      <c r="J179" s="39"/>
    </row>
    <row r="180" spans="1:16" ht="15">
      <c r="A180" s="30" t="s">
        <v>48</v>
      </c>
      <c r="B180" s="30">
        <v>44</v>
      </c>
      <c r="C180" s="31" t="s">
        <v>597</v>
      </c>
      <c r="D180" s="30" t="s">
        <v>50</v>
      </c>
      <c r="E180" s="32" t="s">
        <v>598</v>
      </c>
      <c r="F180" s="33" t="s">
        <v>121</v>
      </c>
      <c r="G180" s="34">
        <v>2.15</v>
      </c>
      <c r="H180" s="35">
        <v>0</v>
      </c>
      <c r="I180" s="36">
        <f>ROUND(G180*H180,P4)</f>
        <v>0</v>
      </c>
      <c r="J180" s="33" t="s">
        <v>53</v>
      </c>
      <c r="O180" s="37">
        <f>I180*0.21</f>
        <v>0</v>
      </c>
      <c r="P180">
        <v>3</v>
      </c>
    </row>
    <row r="181" spans="1:10" ht="30">
      <c r="A181" s="30" t="s">
        <v>54</v>
      </c>
      <c r="B181" s="38"/>
      <c r="E181" s="32" t="s">
        <v>599</v>
      </c>
      <c r="J181" s="39"/>
    </row>
    <row r="182" spans="1:10" ht="15">
      <c r="A182" s="30" t="s">
        <v>122</v>
      </c>
      <c r="B182" s="38"/>
      <c r="E182" s="41" t="s">
        <v>600</v>
      </c>
      <c r="J182" s="39"/>
    </row>
    <row r="183" spans="1:10" ht="75">
      <c r="A183" s="30" t="s">
        <v>56</v>
      </c>
      <c r="B183" s="38"/>
      <c r="E183" s="32" t="s">
        <v>601</v>
      </c>
      <c r="J183" s="39"/>
    </row>
    <row r="184" spans="1:16" ht="15">
      <c r="A184" s="30" t="s">
        <v>48</v>
      </c>
      <c r="B184" s="30">
        <v>45</v>
      </c>
      <c r="C184" s="31" t="s">
        <v>282</v>
      </c>
      <c r="D184" s="30" t="s">
        <v>50</v>
      </c>
      <c r="E184" s="32" t="s">
        <v>283</v>
      </c>
      <c r="F184" s="33" t="s">
        <v>121</v>
      </c>
      <c r="G184" s="34">
        <v>18.54</v>
      </c>
      <c r="H184" s="35">
        <v>0</v>
      </c>
      <c r="I184" s="36">
        <f>ROUND(G184*H184,P4)</f>
        <v>0</v>
      </c>
      <c r="J184" s="33" t="s">
        <v>53</v>
      </c>
      <c r="O184" s="37">
        <f>I184*0.21</f>
        <v>0</v>
      </c>
      <c r="P184">
        <v>3</v>
      </c>
    </row>
    <row r="185" spans="1:10" ht="60">
      <c r="A185" s="30" t="s">
        <v>54</v>
      </c>
      <c r="B185" s="38"/>
      <c r="E185" s="32" t="s">
        <v>602</v>
      </c>
      <c r="J185" s="39"/>
    </row>
    <row r="186" spans="1:10" ht="15">
      <c r="A186" s="30" t="s">
        <v>122</v>
      </c>
      <c r="B186" s="38"/>
      <c r="E186" s="41" t="s">
        <v>603</v>
      </c>
      <c r="J186" s="39"/>
    </row>
    <row r="187" spans="1:10" ht="180">
      <c r="A187" s="30" t="s">
        <v>56</v>
      </c>
      <c r="B187" s="38"/>
      <c r="E187" s="32" t="s">
        <v>286</v>
      </c>
      <c r="J187" s="39"/>
    </row>
    <row r="188" spans="1:16" ht="15">
      <c r="A188" s="30" t="s">
        <v>48</v>
      </c>
      <c r="B188" s="30">
        <v>46</v>
      </c>
      <c r="C188" s="31" t="s">
        <v>282</v>
      </c>
      <c r="D188" s="30" t="s">
        <v>441</v>
      </c>
      <c r="E188" s="32" t="s">
        <v>283</v>
      </c>
      <c r="F188" s="33" t="s">
        <v>121</v>
      </c>
      <c r="G188" s="34">
        <v>4.042</v>
      </c>
      <c r="H188" s="35">
        <v>0</v>
      </c>
      <c r="I188" s="36">
        <f>ROUND(G188*H188,P4)</f>
        <v>0</v>
      </c>
      <c r="J188" s="33" t="s">
        <v>53</v>
      </c>
      <c r="O188" s="37">
        <f>I188*0.21</f>
        <v>0</v>
      </c>
      <c r="P188">
        <v>3</v>
      </c>
    </row>
    <row r="189" spans="1:10" ht="60">
      <c r="A189" s="30" t="s">
        <v>54</v>
      </c>
      <c r="B189" s="38"/>
      <c r="E189" s="32" t="s">
        <v>604</v>
      </c>
      <c r="J189" s="39"/>
    </row>
    <row r="190" spans="1:10" ht="15">
      <c r="A190" s="30" t="s">
        <v>122</v>
      </c>
      <c r="B190" s="38"/>
      <c r="E190" s="41" t="s">
        <v>605</v>
      </c>
      <c r="J190" s="39"/>
    </row>
    <row r="191" spans="1:10" ht="180">
      <c r="A191" s="30" t="s">
        <v>56</v>
      </c>
      <c r="B191" s="38"/>
      <c r="E191" s="32" t="s">
        <v>286</v>
      </c>
      <c r="J191" s="39"/>
    </row>
    <row r="192" spans="1:10" ht="15">
      <c r="A192" s="24" t="s">
        <v>45</v>
      </c>
      <c r="B192" s="25"/>
      <c r="C192" s="26" t="s">
        <v>192</v>
      </c>
      <c r="D192" s="27"/>
      <c r="E192" s="24" t="s">
        <v>14</v>
      </c>
      <c r="F192" s="27"/>
      <c r="G192" s="27"/>
      <c r="H192" s="27"/>
      <c r="I192" s="28">
        <f>SUMIFS(I193:I227,A193:A227,"P")</f>
        <v>0</v>
      </c>
      <c r="J192" s="29"/>
    </row>
    <row r="193" spans="1:16" ht="15">
      <c r="A193" s="30" t="s">
        <v>48</v>
      </c>
      <c r="B193" s="30">
        <v>47</v>
      </c>
      <c r="C193" s="31" t="s">
        <v>297</v>
      </c>
      <c r="D193" s="30" t="s">
        <v>50</v>
      </c>
      <c r="E193" s="32" t="s">
        <v>298</v>
      </c>
      <c r="F193" s="33" t="s">
        <v>173</v>
      </c>
      <c r="G193" s="34">
        <v>885</v>
      </c>
      <c r="H193" s="35">
        <v>0</v>
      </c>
      <c r="I193" s="36">
        <f>ROUND(G193*H193,P4)</f>
        <v>0</v>
      </c>
      <c r="J193" s="33" t="s">
        <v>53</v>
      </c>
      <c r="O193" s="37">
        <f>I193*0.21</f>
        <v>0</v>
      </c>
      <c r="P193">
        <v>3</v>
      </c>
    </row>
    <row r="194" spans="1:10" ht="15">
      <c r="A194" s="30" t="s">
        <v>54</v>
      </c>
      <c r="B194" s="38"/>
      <c r="E194" s="32" t="s">
        <v>606</v>
      </c>
      <c r="J194" s="39"/>
    </row>
    <row r="195" spans="1:10" ht="15">
      <c r="A195" s="30" t="s">
        <v>122</v>
      </c>
      <c r="B195" s="38"/>
      <c r="E195" s="41" t="s">
        <v>607</v>
      </c>
      <c r="J195" s="39"/>
    </row>
    <row r="196" spans="1:10" ht="75">
      <c r="A196" s="30" t="s">
        <v>56</v>
      </c>
      <c r="B196" s="38"/>
      <c r="E196" s="32" t="s">
        <v>207</v>
      </c>
      <c r="J196" s="39"/>
    </row>
    <row r="197" spans="1:16" ht="15">
      <c r="A197" s="30" t="s">
        <v>48</v>
      </c>
      <c r="B197" s="30">
        <v>48</v>
      </c>
      <c r="C197" s="31" t="s">
        <v>608</v>
      </c>
      <c r="D197" s="30" t="s">
        <v>50</v>
      </c>
      <c r="E197" s="32" t="s">
        <v>609</v>
      </c>
      <c r="F197" s="33" t="s">
        <v>173</v>
      </c>
      <c r="G197" s="34">
        <v>53.105</v>
      </c>
      <c r="H197" s="35">
        <v>0</v>
      </c>
      <c r="I197" s="36">
        <f>ROUND(G197*H197,P4)</f>
        <v>0</v>
      </c>
      <c r="J197" s="33" t="s">
        <v>53</v>
      </c>
      <c r="O197" s="37">
        <f>I197*0.21</f>
        <v>0</v>
      </c>
      <c r="P197">
        <v>3</v>
      </c>
    </row>
    <row r="198" spans="1:10" ht="15">
      <c r="A198" s="30" t="s">
        <v>54</v>
      </c>
      <c r="B198" s="38"/>
      <c r="E198" s="32" t="s">
        <v>610</v>
      </c>
      <c r="J198" s="39"/>
    </row>
    <row r="199" spans="1:10" ht="15">
      <c r="A199" s="30" t="s">
        <v>122</v>
      </c>
      <c r="B199" s="38"/>
      <c r="E199" s="41" t="s">
        <v>611</v>
      </c>
      <c r="J199" s="39"/>
    </row>
    <row r="200" spans="1:10" ht="75">
      <c r="A200" s="30" t="s">
        <v>56</v>
      </c>
      <c r="B200" s="38"/>
      <c r="E200" s="32" t="s">
        <v>207</v>
      </c>
      <c r="J200" s="39"/>
    </row>
    <row r="201" spans="1:16" ht="15">
      <c r="A201" s="30" t="s">
        <v>48</v>
      </c>
      <c r="B201" s="30">
        <v>49</v>
      </c>
      <c r="C201" s="31" t="s">
        <v>210</v>
      </c>
      <c r="D201" s="30" t="s">
        <v>50</v>
      </c>
      <c r="E201" s="32" t="s">
        <v>211</v>
      </c>
      <c r="F201" s="33" t="s">
        <v>173</v>
      </c>
      <c r="G201" s="34">
        <v>46.255</v>
      </c>
      <c r="H201" s="35">
        <v>0</v>
      </c>
      <c r="I201" s="36">
        <f>ROUND(G201*H201,P4)</f>
        <v>0</v>
      </c>
      <c r="J201" s="33" t="s">
        <v>53</v>
      </c>
      <c r="O201" s="37">
        <f>I201*0.21</f>
        <v>0</v>
      </c>
      <c r="P201">
        <v>3</v>
      </c>
    </row>
    <row r="202" spans="1:10" ht="15">
      <c r="A202" s="30" t="s">
        <v>54</v>
      </c>
      <c r="B202" s="38"/>
      <c r="E202" s="32" t="s">
        <v>612</v>
      </c>
      <c r="J202" s="39"/>
    </row>
    <row r="203" spans="1:10" ht="60">
      <c r="A203" s="30" t="s">
        <v>122</v>
      </c>
      <c r="B203" s="38"/>
      <c r="E203" s="41" t="s">
        <v>613</v>
      </c>
      <c r="J203" s="39"/>
    </row>
    <row r="204" spans="1:10" ht="165">
      <c r="A204" s="30" t="s">
        <v>56</v>
      </c>
      <c r="B204" s="38"/>
      <c r="E204" s="32" t="s">
        <v>212</v>
      </c>
      <c r="J204" s="39"/>
    </row>
    <row r="205" spans="1:16" ht="15">
      <c r="A205" s="30" t="s">
        <v>48</v>
      </c>
      <c r="B205" s="30">
        <v>50</v>
      </c>
      <c r="C205" s="31" t="s">
        <v>210</v>
      </c>
      <c r="D205" s="30" t="s">
        <v>441</v>
      </c>
      <c r="E205" s="32" t="s">
        <v>211</v>
      </c>
      <c r="F205" s="33" t="s">
        <v>173</v>
      </c>
      <c r="G205" s="34">
        <v>300</v>
      </c>
      <c r="H205" s="35">
        <v>0</v>
      </c>
      <c r="I205" s="36">
        <f>ROUND(G205*H205,P4)</f>
        <v>0</v>
      </c>
      <c r="J205" s="33" t="s">
        <v>53</v>
      </c>
      <c r="O205" s="37">
        <f>I205*0.21</f>
        <v>0</v>
      </c>
      <c r="P205">
        <v>3</v>
      </c>
    </row>
    <row r="206" spans="1:10" ht="15">
      <c r="A206" s="30" t="s">
        <v>54</v>
      </c>
      <c r="B206" s="38"/>
      <c r="E206" s="32" t="s">
        <v>606</v>
      </c>
      <c r="J206" s="39"/>
    </row>
    <row r="207" spans="1:10" ht="15">
      <c r="A207" s="30" t="s">
        <v>122</v>
      </c>
      <c r="B207" s="38"/>
      <c r="E207" s="41" t="s">
        <v>452</v>
      </c>
      <c r="J207" s="39"/>
    </row>
    <row r="208" spans="1:10" ht="165">
      <c r="A208" s="30" t="s">
        <v>56</v>
      </c>
      <c r="B208" s="38"/>
      <c r="E208" s="32" t="s">
        <v>212</v>
      </c>
      <c r="J208" s="39"/>
    </row>
    <row r="209" spans="1:16" ht="15">
      <c r="A209" s="30" t="s">
        <v>48</v>
      </c>
      <c r="B209" s="30">
        <v>51</v>
      </c>
      <c r="C209" s="31" t="s">
        <v>302</v>
      </c>
      <c r="D209" s="30" t="s">
        <v>50</v>
      </c>
      <c r="E209" s="32" t="s">
        <v>303</v>
      </c>
      <c r="F209" s="33" t="s">
        <v>173</v>
      </c>
      <c r="G209" s="34">
        <v>297</v>
      </c>
      <c r="H209" s="35">
        <v>0</v>
      </c>
      <c r="I209" s="36">
        <f>ROUND(G209*H209,P4)</f>
        <v>0</v>
      </c>
      <c r="J209" s="33" t="s">
        <v>53</v>
      </c>
      <c r="O209" s="37">
        <f>I209*0.21</f>
        <v>0</v>
      </c>
      <c r="P209">
        <v>3</v>
      </c>
    </row>
    <row r="210" spans="1:10" ht="15">
      <c r="A210" s="30" t="s">
        <v>54</v>
      </c>
      <c r="B210" s="38"/>
      <c r="E210" s="32" t="s">
        <v>606</v>
      </c>
      <c r="J210" s="39"/>
    </row>
    <row r="211" spans="1:10" ht="15">
      <c r="A211" s="30" t="s">
        <v>122</v>
      </c>
      <c r="B211" s="38"/>
      <c r="E211" s="41" t="s">
        <v>614</v>
      </c>
      <c r="J211" s="39"/>
    </row>
    <row r="212" spans="1:10" ht="165">
      <c r="A212" s="30" t="s">
        <v>56</v>
      </c>
      <c r="B212" s="38"/>
      <c r="E212" s="32" t="s">
        <v>212</v>
      </c>
      <c r="J212" s="39"/>
    </row>
    <row r="213" spans="1:16" ht="15">
      <c r="A213" s="30" t="s">
        <v>48</v>
      </c>
      <c r="B213" s="30">
        <v>52</v>
      </c>
      <c r="C213" s="31" t="s">
        <v>213</v>
      </c>
      <c r="D213" s="30" t="s">
        <v>50</v>
      </c>
      <c r="E213" s="32" t="s">
        <v>214</v>
      </c>
      <c r="F213" s="33" t="s">
        <v>173</v>
      </c>
      <c r="G213" s="34">
        <v>294</v>
      </c>
      <c r="H213" s="35">
        <v>0</v>
      </c>
      <c r="I213" s="36">
        <f>ROUND(G213*H213,P4)</f>
        <v>0</v>
      </c>
      <c r="J213" s="33" t="s">
        <v>53</v>
      </c>
      <c r="O213" s="37">
        <f>I213*0.21</f>
        <v>0</v>
      </c>
      <c r="P213">
        <v>3</v>
      </c>
    </row>
    <row r="214" spans="1:10" ht="15">
      <c r="A214" s="30" t="s">
        <v>54</v>
      </c>
      <c r="B214" s="38"/>
      <c r="E214" s="32" t="s">
        <v>606</v>
      </c>
      <c r="J214" s="39"/>
    </row>
    <row r="215" spans="1:10" ht="15">
      <c r="A215" s="30" t="s">
        <v>122</v>
      </c>
      <c r="B215" s="38"/>
      <c r="E215" s="41" t="s">
        <v>615</v>
      </c>
      <c r="J215" s="39"/>
    </row>
    <row r="216" spans="1:10" ht="165">
      <c r="A216" s="30" t="s">
        <v>56</v>
      </c>
      <c r="B216" s="38"/>
      <c r="E216" s="32" t="s">
        <v>212</v>
      </c>
      <c r="J216" s="39"/>
    </row>
    <row r="217" spans="1:16" ht="15">
      <c r="A217" s="30" t="s">
        <v>48</v>
      </c>
      <c r="B217" s="30">
        <v>53</v>
      </c>
      <c r="C217" s="31" t="s">
        <v>616</v>
      </c>
      <c r="D217" s="30" t="s">
        <v>50</v>
      </c>
      <c r="E217" s="32" t="s">
        <v>617</v>
      </c>
      <c r="F217" s="33" t="s">
        <v>121</v>
      </c>
      <c r="G217" s="34">
        <v>0.274</v>
      </c>
      <c r="H217" s="35">
        <v>0</v>
      </c>
      <c r="I217" s="36">
        <f>ROUND(G217*H217,P4)</f>
        <v>0</v>
      </c>
      <c r="J217" s="33" t="s">
        <v>53</v>
      </c>
      <c r="O217" s="37">
        <f>I217*0.21</f>
        <v>0</v>
      </c>
      <c r="P217">
        <v>3</v>
      </c>
    </row>
    <row r="218" spans="1:10" ht="15">
      <c r="A218" s="30" t="s">
        <v>54</v>
      </c>
      <c r="B218" s="38"/>
      <c r="E218" s="32" t="s">
        <v>618</v>
      </c>
      <c r="J218" s="39"/>
    </row>
    <row r="219" spans="1:10" ht="15">
      <c r="A219" s="30" t="s">
        <v>122</v>
      </c>
      <c r="B219" s="38"/>
      <c r="E219" s="41" t="s">
        <v>619</v>
      </c>
      <c r="J219" s="39"/>
    </row>
    <row r="220" spans="1:10" ht="165">
      <c r="A220" s="30" t="s">
        <v>56</v>
      </c>
      <c r="B220" s="38"/>
      <c r="E220" s="32" t="s">
        <v>212</v>
      </c>
      <c r="J220" s="39"/>
    </row>
    <row r="221" spans="1:16" ht="15">
      <c r="A221" s="30" t="s">
        <v>48</v>
      </c>
      <c r="B221" s="30">
        <v>54</v>
      </c>
      <c r="C221" s="31" t="s">
        <v>620</v>
      </c>
      <c r="D221" s="30" t="s">
        <v>50</v>
      </c>
      <c r="E221" s="32" t="s">
        <v>621</v>
      </c>
      <c r="F221" s="33" t="s">
        <v>173</v>
      </c>
      <c r="G221" s="34">
        <v>53.105</v>
      </c>
      <c r="H221" s="35">
        <v>0</v>
      </c>
      <c r="I221" s="36">
        <f>ROUND(G221*H221,P4)</f>
        <v>0</v>
      </c>
      <c r="J221" s="33" t="s">
        <v>53</v>
      </c>
      <c r="O221" s="37">
        <f>I221*0.21</f>
        <v>0</v>
      </c>
      <c r="P221">
        <v>3</v>
      </c>
    </row>
    <row r="222" spans="1:10" ht="15">
      <c r="A222" s="30" t="s">
        <v>54</v>
      </c>
      <c r="B222" s="38"/>
      <c r="E222" s="32" t="s">
        <v>622</v>
      </c>
      <c r="J222" s="39"/>
    </row>
    <row r="223" spans="1:10" ht="15">
      <c r="A223" s="30" t="s">
        <v>122</v>
      </c>
      <c r="B223" s="38"/>
      <c r="E223" s="41" t="s">
        <v>611</v>
      </c>
      <c r="J223" s="39"/>
    </row>
    <row r="224" spans="1:10" ht="165">
      <c r="A224" s="30" t="s">
        <v>56</v>
      </c>
      <c r="B224" s="38"/>
      <c r="E224" s="32" t="s">
        <v>212</v>
      </c>
      <c r="J224" s="39"/>
    </row>
    <row r="225" spans="1:16" ht="15">
      <c r="A225" s="30" t="s">
        <v>48</v>
      </c>
      <c r="B225" s="30">
        <v>55</v>
      </c>
      <c r="C225" s="31" t="s">
        <v>219</v>
      </c>
      <c r="D225" s="30" t="s">
        <v>50</v>
      </c>
      <c r="E225" s="32" t="s">
        <v>220</v>
      </c>
      <c r="F225" s="33" t="s">
        <v>186</v>
      </c>
      <c r="G225" s="34">
        <v>62</v>
      </c>
      <c r="H225" s="35">
        <v>0</v>
      </c>
      <c r="I225" s="36">
        <f>ROUND(G225*H225,P4)</f>
        <v>0</v>
      </c>
      <c r="J225" s="33" t="s">
        <v>53</v>
      </c>
      <c r="O225" s="37">
        <f>I225*0.21</f>
        <v>0</v>
      </c>
      <c r="P225">
        <v>3</v>
      </c>
    </row>
    <row r="226" spans="1:10" ht="15">
      <c r="A226" s="30" t="s">
        <v>54</v>
      </c>
      <c r="B226" s="38"/>
      <c r="E226" s="32" t="s">
        <v>606</v>
      </c>
      <c r="J226" s="39"/>
    </row>
    <row r="227" spans="1:10" ht="45">
      <c r="A227" s="30" t="s">
        <v>56</v>
      </c>
      <c r="B227" s="38"/>
      <c r="E227" s="32" t="s">
        <v>222</v>
      </c>
      <c r="J227" s="39"/>
    </row>
    <row r="228" spans="1:10" ht="15">
      <c r="A228" s="24" t="s">
        <v>45</v>
      </c>
      <c r="B228" s="25"/>
      <c r="C228" s="26" t="s">
        <v>385</v>
      </c>
      <c r="D228" s="27"/>
      <c r="E228" s="24" t="s">
        <v>386</v>
      </c>
      <c r="F228" s="27"/>
      <c r="G228" s="27"/>
      <c r="H228" s="27"/>
      <c r="I228" s="28">
        <f>SUMIFS(I229:I264,A229:A264,"P")</f>
        <v>0</v>
      </c>
      <c r="J228" s="29"/>
    </row>
    <row r="229" spans="1:16" ht="30">
      <c r="A229" s="30" t="s">
        <v>48</v>
      </c>
      <c r="B229" s="30">
        <v>56</v>
      </c>
      <c r="C229" s="31" t="s">
        <v>623</v>
      </c>
      <c r="D229" s="30" t="s">
        <v>50</v>
      </c>
      <c r="E229" s="32" t="s">
        <v>624</v>
      </c>
      <c r="F229" s="33" t="s">
        <v>173</v>
      </c>
      <c r="G229" s="34">
        <v>52.4</v>
      </c>
      <c r="H229" s="35">
        <v>0</v>
      </c>
      <c r="I229" s="36">
        <f>ROUND(G229*H229,P4)</f>
        <v>0</v>
      </c>
      <c r="J229" s="33" t="s">
        <v>53</v>
      </c>
      <c r="O229" s="37">
        <f>I229*0.21</f>
        <v>0</v>
      </c>
      <c r="P229">
        <v>3</v>
      </c>
    </row>
    <row r="230" spans="1:10" ht="15">
      <c r="A230" s="30" t="s">
        <v>54</v>
      </c>
      <c r="B230" s="38"/>
      <c r="E230" s="32" t="s">
        <v>625</v>
      </c>
      <c r="J230" s="39"/>
    </row>
    <row r="231" spans="1:10" ht="15">
      <c r="A231" s="30" t="s">
        <v>122</v>
      </c>
      <c r="B231" s="38"/>
      <c r="E231" s="41" t="s">
        <v>626</v>
      </c>
      <c r="J231" s="39"/>
    </row>
    <row r="232" spans="1:10" ht="300">
      <c r="A232" s="30" t="s">
        <v>56</v>
      </c>
      <c r="B232" s="38"/>
      <c r="E232" s="32" t="s">
        <v>627</v>
      </c>
      <c r="J232" s="39"/>
    </row>
    <row r="233" spans="1:16" ht="15">
      <c r="A233" s="30" t="s">
        <v>48</v>
      </c>
      <c r="B233" s="30">
        <v>57</v>
      </c>
      <c r="C233" s="31" t="s">
        <v>628</v>
      </c>
      <c r="D233" s="30" t="s">
        <v>50</v>
      </c>
      <c r="E233" s="32" t="s">
        <v>629</v>
      </c>
      <c r="F233" s="33" t="s">
        <v>173</v>
      </c>
      <c r="G233" s="34">
        <v>5.053</v>
      </c>
      <c r="H233" s="35">
        <v>0</v>
      </c>
      <c r="I233" s="36">
        <f>ROUND(G233*H233,P4)</f>
        <v>0</v>
      </c>
      <c r="J233" s="33" t="s">
        <v>53</v>
      </c>
      <c r="O233" s="37">
        <f>I233*0.21</f>
        <v>0</v>
      </c>
      <c r="P233">
        <v>3</v>
      </c>
    </row>
    <row r="234" spans="1:10" ht="30">
      <c r="A234" s="30" t="s">
        <v>54</v>
      </c>
      <c r="B234" s="38"/>
      <c r="E234" s="32" t="s">
        <v>630</v>
      </c>
      <c r="J234" s="39"/>
    </row>
    <row r="235" spans="1:10" ht="15">
      <c r="A235" s="30" t="s">
        <v>122</v>
      </c>
      <c r="B235" s="38"/>
      <c r="E235" s="41" t="s">
        <v>631</v>
      </c>
      <c r="J235" s="39"/>
    </row>
    <row r="236" spans="1:10" ht="45">
      <c r="A236" s="30" t="s">
        <v>56</v>
      </c>
      <c r="B236" s="38"/>
      <c r="E236" s="32" t="s">
        <v>395</v>
      </c>
      <c r="J236" s="39"/>
    </row>
    <row r="237" spans="1:16" ht="15">
      <c r="A237" s="30" t="s">
        <v>48</v>
      </c>
      <c r="B237" s="30">
        <v>58</v>
      </c>
      <c r="C237" s="31" t="s">
        <v>628</v>
      </c>
      <c r="D237" s="30" t="s">
        <v>67</v>
      </c>
      <c r="E237" s="32" t="s">
        <v>629</v>
      </c>
      <c r="F237" s="33" t="s">
        <v>173</v>
      </c>
      <c r="G237" s="34">
        <v>2.4</v>
      </c>
      <c r="H237" s="35">
        <v>0</v>
      </c>
      <c r="I237" s="36">
        <f>ROUND(G237*H237,P4)</f>
        <v>0</v>
      </c>
      <c r="J237" s="33" t="s">
        <v>53</v>
      </c>
      <c r="O237" s="37">
        <f>I237*0.21</f>
        <v>0</v>
      </c>
      <c r="P237">
        <v>3</v>
      </c>
    </row>
    <row r="238" spans="1:10" ht="45">
      <c r="A238" s="30" t="s">
        <v>54</v>
      </c>
      <c r="B238" s="38"/>
      <c r="E238" s="32" t="s">
        <v>632</v>
      </c>
      <c r="J238" s="39"/>
    </row>
    <row r="239" spans="1:10" ht="15">
      <c r="A239" s="30" t="s">
        <v>122</v>
      </c>
      <c r="B239" s="38"/>
      <c r="E239" s="41" t="s">
        <v>633</v>
      </c>
      <c r="J239" s="39"/>
    </row>
    <row r="240" spans="1:10" ht="45">
      <c r="A240" s="30" t="s">
        <v>56</v>
      </c>
      <c r="B240" s="38"/>
      <c r="E240" s="32" t="s">
        <v>395</v>
      </c>
      <c r="J240" s="39"/>
    </row>
    <row r="241" spans="1:16" ht="15">
      <c r="A241" s="30" t="s">
        <v>48</v>
      </c>
      <c r="B241" s="30">
        <v>59</v>
      </c>
      <c r="C241" s="31" t="s">
        <v>628</v>
      </c>
      <c r="D241" s="30" t="s">
        <v>71</v>
      </c>
      <c r="E241" s="32" t="s">
        <v>629</v>
      </c>
      <c r="F241" s="33" t="s">
        <v>173</v>
      </c>
      <c r="G241" s="34">
        <v>1.584</v>
      </c>
      <c r="H241" s="35">
        <v>0</v>
      </c>
      <c r="I241" s="36">
        <f>ROUND(G241*H241,P4)</f>
        <v>0</v>
      </c>
      <c r="J241" s="33" t="s">
        <v>53</v>
      </c>
      <c r="O241" s="37">
        <f>I241*0.21</f>
        <v>0</v>
      </c>
      <c r="P241">
        <v>3</v>
      </c>
    </row>
    <row r="242" spans="1:10" ht="45">
      <c r="A242" s="30" t="s">
        <v>54</v>
      </c>
      <c r="B242" s="38"/>
      <c r="E242" s="32" t="s">
        <v>634</v>
      </c>
      <c r="J242" s="39"/>
    </row>
    <row r="243" spans="1:10" ht="15">
      <c r="A243" s="30" t="s">
        <v>122</v>
      </c>
      <c r="B243" s="38"/>
      <c r="E243" s="41" t="s">
        <v>635</v>
      </c>
      <c r="J243" s="39"/>
    </row>
    <row r="244" spans="1:10" ht="45">
      <c r="A244" s="30" t="s">
        <v>56</v>
      </c>
      <c r="B244" s="38"/>
      <c r="E244" s="32" t="s">
        <v>395</v>
      </c>
      <c r="J244" s="39"/>
    </row>
    <row r="245" spans="1:16" ht="15">
      <c r="A245" s="30" t="s">
        <v>48</v>
      </c>
      <c r="B245" s="30">
        <v>60</v>
      </c>
      <c r="C245" s="31" t="s">
        <v>392</v>
      </c>
      <c r="D245" s="30" t="s">
        <v>50</v>
      </c>
      <c r="E245" s="32" t="s">
        <v>393</v>
      </c>
      <c r="F245" s="33" t="s">
        <v>173</v>
      </c>
      <c r="G245" s="34">
        <v>61.8</v>
      </c>
      <c r="H245" s="35">
        <v>0</v>
      </c>
      <c r="I245" s="36">
        <f>ROUND(G245*H245,P4)</f>
        <v>0</v>
      </c>
      <c r="J245" s="33" t="s">
        <v>53</v>
      </c>
      <c r="O245" s="37">
        <f>I245*0.21</f>
        <v>0</v>
      </c>
      <c r="P245">
        <v>3</v>
      </c>
    </row>
    <row r="246" spans="1:10" ht="60">
      <c r="A246" s="30" t="s">
        <v>54</v>
      </c>
      <c r="B246" s="38"/>
      <c r="E246" s="32" t="s">
        <v>636</v>
      </c>
      <c r="J246" s="39"/>
    </row>
    <row r="247" spans="1:10" ht="60">
      <c r="A247" s="30" t="s">
        <v>122</v>
      </c>
      <c r="B247" s="38"/>
      <c r="E247" s="41" t="s">
        <v>637</v>
      </c>
      <c r="J247" s="39"/>
    </row>
    <row r="248" spans="1:10" ht="45">
      <c r="A248" s="30" t="s">
        <v>56</v>
      </c>
      <c r="B248" s="38"/>
      <c r="E248" s="32" t="s">
        <v>395</v>
      </c>
      <c r="J248" s="39"/>
    </row>
    <row r="249" spans="1:16" ht="15">
      <c r="A249" s="30" t="s">
        <v>48</v>
      </c>
      <c r="B249" s="30">
        <v>61</v>
      </c>
      <c r="C249" s="31" t="s">
        <v>392</v>
      </c>
      <c r="D249" s="30" t="s">
        <v>441</v>
      </c>
      <c r="E249" s="32" t="s">
        <v>393</v>
      </c>
      <c r="F249" s="33" t="s">
        <v>173</v>
      </c>
      <c r="G249" s="34">
        <v>52.9</v>
      </c>
      <c r="H249" s="35">
        <v>0</v>
      </c>
      <c r="I249" s="36">
        <f>ROUND(G249*H249,P4)</f>
        <v>0</v>
      </c>
      <c r="J249" s="33" t="s">
        <v>53</v>
      </c>
      <c r="O249" s="37">
        <f>I249*0.21</f>
        <v>0</v>
      </c>
      <c r="P249">
        <v>3</v>
      </c>
    </row>
    <row r="250" spans="1:10" ht="60">
      <c r="A250" s="30" t="s">
        <v>54</v>
      </c>
      <c r="B250" s="38"/>
      <c r="E250" s="32" t="s">
        <v>638</v>
      </c>
      <c r="J250" s="39"/>
    </row>
    <row r="251" spans="1:10" ht="60">
      <c r="A251" s="30" t="s">
        <v>122</v>
      </c>
      <c r="B251" s="38"/>
      <c r="E251" s="41" t="s">
        <v>639</v>
      </c>
      <c r="J251" s="39"/>
    </row>
    <row r="252" spans="1:10" ht="45">
      <c r="A252" s="30" t="s">
        <v>56</v>
      </c>
      <c r="B252" s="38"/>
      <c r="E252" s="32" t="s">
        <v>395</v>
      </c>
      <c r="J252" s="39"/>
    </row>
    <row r="253" spans="1:16" ht="15">
      <c r="A253" s="30" t="s">
        <v>48</v>
      </c>
      <c r="B253" s="30">
        <v>62</v>
      </c>
      <c r="C253" s="31" t="s">
        <v>640</v>
      </c>
      <c r="D253" s="30" t="s">
        <v>50</v>
      </c>
      <c r="E253" s="32" t="s">
        <v>641</v>
      </c>
      <c r="F253" s="33" t="s">
        <v>173</v>
      </c>
      <c r="G253" s="34">
        <v>17.36</v>
      </c>
      <c r="H253" s="35">
        <v>0</v>
      </c>
      <c r="I253" s="36">
        <f>ROUND(G253*H253,P4)</f>
        <v>0</v>
      </c>
      <c r="J253" s="33" t="s">
        <v>53</v>
      </c>
      <c r="O253" s="37">
        <f>I253*0.21</f>
        <v>0</v>
      </c>
      <c r="P253">
        <v>3</v>
      </c>
    </row>
    <row r="254" spans="1:10" ht="30">
      <c r="A254" s="30" t="s">
        <v>54</v>
      </c>
      <c r="B254" s="38"/>
      <c r="E254" s="32" t="s">
        <v>642</v>
      </c>
      <c r="J254" s="39"/>
    </row>
    <row r="255" spans="1:10" ht="15">
      <c r="A255" s="30" t="s">
        <v>122</v>
      </c>
      <c r="B255" s="38"/>
      <c r="E255" s="41" t="s">
        <v>643</v>
      </c>
      <c r="J255" s="39"/>
    </row>
    <row r="256" spans="1:10" ht="60">
      <c r="A256" s="30" t="s">
        <v>56</v>
      </c>
      <c r="B256" s="38"/>
      <c r="E256" s="32" t="s">
        <v>644</v>
      </c>
      <c r="J256" s="39"/>
    </row>
    <row r="257" spans="1:16" ht="15">
      <c r="A257" s="30" t="s">
        <v>48</v>
      </c>
      <c r="B257" s="30">
        <v>63</v>
      </c>
      <c r="C257" s="31" t="s">
        <v>645</v>
      </c>
      <c r="D257" s="30" t="s">
        <v>50</v>
      </c>
      <c r="E257" s="32" t="s">
        <v>646</v>
      </c>
      <c r="F257" s="33" t="s">
        <v>173</v>
      </c>
      <c r="G257" s="34">
        <v>6.75</v>
      </c>
      <c r="H257" s="35">
        <v>0</v>
      </c>
      <c r="I257" s="36">
        <f>ROUND(G257*H257,P4)</f>
        <v>0</v>
      </c>
      <c r="J257" s="33" t="s">
        <v>53</v>
      </c>
      <c r="O257" s="37">
        <f>I257*0.21</f>
        <v>0</v>
      </c>
      <c r="P257">
        <v>3</v>
      </c>
    </row>
    <row r="258" spans="1:10" ht="30">
      <c r="A258" s="30" t="s">
        <v>54</v>
      </c>
      <c r="B258" s="38"/>
      <c r="E258" s="32" t="s">
        <v>647</v>
      </c>
      <c r="J258" s="39"/>
    </row>
    <row r="259" spans="1:10" ht="15">
      <c r="A259" s="30" t="s">
        <v>122</v>
      </c>
      <c r="B259" s="38"/>
      <c r="E259" s="41" t="s">
        <v>648</v>
      </c>
      <c r="J259" s="39"/>
    </row>
    <row r="260" spans="1:10" ht="60">
      <c r="A260" s="30" t="s">
        <v>56</v>
      </c>
      <c r="B260" s="38"/>
      <c r="E260" s="32" t="s">
        <v>644</v>
      </c>
      <c r="J260" s="39"/>
    </row>
    <row r="261" spans="1:16" ht="15">
      <c r="A261" s="30" t="s">
        <v>48</v>
      </c>
      <c r="B261" s="30">
        <v>64</v>
      </c>
      <c r="C261" s="31" t="s">
        <v>649</v>
      </c>
      <c r="D261" s="30" t="s">
        <v>50</v>
      </c>
      <c r="E261" s="32" t="s">
        <v>650</v>
      </c>
      <c r="F261" s="33" t="s">
        <v>173</v>
      </c>
      <c r="G261" s="34">
        <v>4.41</v>
      </c>
      <c r="H261" s="35">
        <v>0</v>
      </c>
      <c r="I261" s="36">
        <f>ROUND(G261*H261,P4)</f>
        <v>0</v>
      </c>
      <c r="J261" s="33" t="s">
        <v>53</v>
      </c>
      <c r="O261" s="37">
        <f>I261*0.21</f>
        <v>0</v>
      </c>
      <c r="P261">
        <v>3</v>
      </c>
    </row>
    <row r="262" spans="1:10" ht="30">
      <c r="A262" s="30" t="s">
        <v>54</v>
      </c>
      <c r="B262" s="38"/>
      <c r="E262" s="32" t="s">
        <v>651</v>
      </c>
      <c r="J262" s="39"/>
    </row>
    <row r="263" spans="1:10" ht="15">
      <c r="A263" s="30" t="s">
        <v>122</v>
      </c>
      <c r="B263" s="38"/>
      <c r="E263" s="41" t="s">
        <v>652</v>
      </c>
      <c r="J263" s="39"/>
    </row>
    <row r="264" spans="1:10" ht="60">
      <c r="A264" s="30" t="s">
        <v>56</v>
      </c>
      <c r="B264" s="38"/>
      <c r="E264" s="32" t="s">
        <v>644</v>
      </c>
      <c r="J264" s="39"/>
    </row>
    <row r="265" spans="1:10" ht="15">
      <c r="A265" s="24" t="s">
        <v>45</v>
      </c>
      <c r="B265" s="25"/>
      <c r="C265" s="26" t="s">
        <v>223</v>
      </c>
      <c r="D265" s="27"/>
      <c r="E265" s="24" t="s">
        <v>224</v>
      </c>
      <c r="F265" s="27"/>
      <c r="G265" s="27"/>
      <c r="H265" s="27"/>
      <c r="I265" s="28">
        <f>SUMIFS(I266:I281,A266:A281,"P")</f>
        <v>0</v>
      </c>
      <c r="J265" s="29"/>
    </row>
    <row r="266" spans="1:16" ht="15">
      <c r="A266" s="30" t="s">
        <v>48</v>
      </c>
      <c r="B266" s="30">
        <v>65</v>
      </c>
      <c r="C266" s="31" t="s">
        <v>653</v>
      </c>
      <c r="D266" s="30" t="s">
        <v>50</v>
      </c>
      <c r="E266" s="32" t="s">
        <v>654</v>
      </c>
      <c r="F266" s="33" t="s">
        <v>186</v>
      </c>
      <c r="G266" s="34">
        <v>3</v>
      </c>
      <c r="H266" s="35">
        <v>0</v>
      </c>
      <c r="I266" s="36">
        <f>ROUND(G266*H266,P4)</f>
        <v>0</v>
      </c>
      <c r="J266" s="33" t="s">
        <v>53</v>
      </c>
      <c r="O266" s="37">
        <f>I266*0.21</f>
        <v>0</v>
      </c>
      <c r="P266">
        <v>3</v>
      </c>
    </row>
    <row r="267" spans="1:10" ht="15">
      <c r="A267" s="30" t="s">
        <v>54</v>
      </c>
      <c r="B267" s="38"/>
      <c r="E267" s="32" t="s">
        <v>655</v>
      </c>
      <c r="J267" s="39"/>
    </row>
    <row r="268" spans="1:10" ht="15">
      <c r="A268" s="30" t="s">
        <v>122</v>
      </c>
      <c r="B268" s="38"/>
      <c r="E268" s="41" t="s">
        <v>656</v>
      </c>
      <c r="J268" s="39"/>
    </row>
    <row r="269" spans="1:10" ht="330">
      <c r="A269" s="30" t="s">
        <v>56</v>
      </c>
      <c r="B269" s="38"/>
      <c r="E269" s="32" t="s">
        <v>657</v>
      </c>
      <c r="J269" s="39"/>
    </row>
    <row r="270" spans="1:16" ht="15">
      <c r="A270" s="30" t="s">
        <v>48</v>
      </c>
      <c r="B270" s="30">
        <v>66</v>
      </c>
      <c r="C270" s="31" t="s">
        <v>316</v>
      </c>
      <c r="D270" s="30" t="s">
        <v>50</v>
      </c>
      <c r="E270" s="32" t="s">
        <v>317</v>
      </c>
      <c r="F270" s="33" t="s">
        <v>186</v>
      </c>
      <c r="G270" s="34">
        <v>1.9</v>
      </c>
      <c r="H270" s="35">
        <v>0</v>
      </c>
      <c r="I270" s="36">
        <f>ROUND(G270*H270,P4)</f>
        <v>0</v>
      </c>
      <c r="J270" s="33" t="s">
        <v>53</v>
      </c>
      <c r="O270" s="37">
        <f>I270*0.21</f>
        <v>0</v>
      </c>
      <c r="P270">
        <v>3</v>
      </c>
    </row>
    <row r="271" spans="1:10" ht="30">
      <c r="A271" s="30" t="s">
        <v>54</v>
      </c>
      <c r="B271" s="38"/>
      <c r="E271" s="32" t="s">
        <v>658</v>
      </c>
      <c r="J271" s="39"/>
    </row>
    <row r="272" spans="1:10" ht="75">
      <c r="A272" s="30" t="s">
        <v>122</v>
      </c>
      <c r="B272" s="38"/>
      <c r="E272" s="41" t="s">
        <v>659</v>
      </c>
      <c r="J272" s="39"/>
    </row>
    <row r="273" spans="1:10" ht="300">
      <c r="A273" s="30" t="s">
        <v>56</v>
      </c>
      <c r="B273" s="38"/>
      <c r="E273" s="32" t="s">
        <v>319</v>
      </c>
      <c r="J273" s="39"/>
    </row>
    <row r="274" spans="1:16" ht="15">
      <c r="A274" s="30" t="s">
        <v>48</v>
      </c>
      <c r="B274" s="30">
        <v>67</v>
      </c>
      <c r="C274" s="31" t="s">
        <v>660</v>
      </c>
      <c r="D274" s="30" t="s">
        <v>50</v>
      </c>
      <c r="E274" s="32" t="s">
        <v>661</v>
      </c>
      <c r="F274" s="33" t="s">
        <v>186</v>
      </c>
      <c r="G274" s="34">
        <v>0.76</v>
      </c>
      <c r="H274" s="35">
        <v>0</v>
      </c>
      <c r="I274" s="36">
        <f>ROUND(G274*H274,P4)</f>
        <v>0</v>
      </c>
      <c r="J274" s="33" t="s">
        <v>53</v>
      </c>
      <c r="O274" s="37">
        <f>I274*0.21</f>
        <v>0</v>
      </c>
      <c r="P274">
        <v>3</v>
      </c>
    </row>
    <row r="275" spans="1:10" ht="15">
      <c r="A275" s="30" t="s">
        <v>54</v>
      </c>
      <c r="B275" s="38"/>
      <c r="E275" s="32" t="s">
        <v>662</v>
      </c>
      <c r="J275" s="39"/>
    </row>
    <row r="276" spans="1:10" ht="15">
      <c r="A276" s="30" t="s">
        <v>122</v>
      </c>
      <c r="B276" s="38"/>
      <c r="E276" s="41" t="s">
        <v>663</v>
      </c>
      <c r="J276" s="39"/>
    </row>
    <row r="277" spans="1:10" ht="300">
      <c r="A277" s="30" t="s">
        <v>56</v>
      </c>
      <c r="B277" s="38"/>
      <c r="E277" s="32" t="s">
        <v>319</v>
      </c>
      <c r="J277" s="39"/>
    </row>
    <row r="278" spans="1:16" ht="15">
      <c r="A278" s="30" t="s">
        <v>48</v>
      </c>
      <c r="B278" s="30">
        <v>68</v>
      </c>
      <c r="C278" s="31" t="s">
        <v>229</v>
      </c>
      <c r="D278" s="30" t="s">
        <v>50</v>
      </c>
      <c r="E278" s="32" t="s">
        <v>230</v>
      </c>
      <c r="F278" s="33" t="s">
        <v>111</v>
      </c>
      <c r="G278" s="34">
        <v>1</v>
      </c>
      <c r="H278" s="35">
        <v>0</v>
      </c>
      <c r="I278" s="36">
        <f>ROUND(G278*H278,P4)</f>
        <v>0</v>
      </c>
      <c r="J278" s="33" t="s">
        <v>53</v>
      </c>
      <c r="O278" s="37">
        <f>I278*0.21</f>
        <v>0</v>
      </c>
      <c r="P278">
        <v>3</v>
      </c>
    </row>
    <row r="279" spans="1:10" ht="30">
      <c r="A279" s="30" t="s">
        <v>54</v>
      </c>
      <c r="B279" s="38"/>
      <c r="E279" s="32" t="s">
        <v>664</v>
      </c>
      <c r="J279" s="39"/>
    </row>
    <row r="280" spans="1:10" ht="15">
      <c r="A280" s="30" t="s">
        <v>122</v>
      </c>
      <c r="B280" s="38"/>
      <c r="E280" s="41" t="s">
        <v>665</v>
      </c>
      <c r="J280" s="39"/>
    </row>
    <row r="281" spans="1:10" ht="90">
      <c r="A281" s="30" t="s">
        <v>56</v>
      </c>
      <c r="B281" s="38"/>
      <c r="E281" s="32" t="s">
        <v>233</v>
      </c>
      <c r="J281" s="39"/>
    </row>
    <row r="282" spans="1:10" ht="15">
      <c r="A282" s="24" t="s">
        <v>45</v>
      </c>
      <c r="B282" s="25"/>
      <c r="C282" s="26" t="s">
        <v>239</v>
      </c>
      <c r="D282" s="27"/>
      <c r="E282" s="24" t="s">
        <v>240</v>
      </c>
      <c r="F282" s="27"/>
      <c r="G282" s="27"/>
      <c r="H282" s="27"/>
      <c r="I282" s="28">
        <f>SUMIFS(I283:I349,A283:A349,"P")</f>
        <v>0</v>
      </c>
      <c r="J282" s="29"/>
    </row>
    <row r="283" spans="1:16" ht="15">
      <c r="A283" s="30" t="s">
        <v>48</v>
      </c>
      <c r="B283" s="30">
        <v>69</v>
      </c>
      <c r="C283" s="31" t="s">
        <v>403</v>
      </c>
      <c r="D283" s="30" t="s">
        <v>50</v>
      </c>
      <c r="E283" s="32" t="s">
        <v>404</v>
      </c>
      <c r="F283" s="33" t="s">
        <v>186</v>
      </c>
      <c r="G283" s="34">
        <v>6.8</v>
      </c>
      <c r="H283" s="35">
        <v>0</v>
      </c>
      <c r="I283" s="36">
        <f>ROUND(G283*H283,P4)</f>
        <v>0</v>
      </c>
      <c r="J283" s="33" t="s">
        <v>53</v>
      </c>
      <c r="O283" s="37">
        <f>I283*0.21</f>
        <v>0</v>
      </c>
      <c r="P283">
        <v>3</v>
      </c>
    </row>
    <row r="284" spans="1:10" ht="30">
      <c r="A284" s="30" t="s">
        <v>54</v>
      </c>
      <c r="B284" s="38"/>
      <c r="E284" s="32" t="s">
        <v>666</v>
      </c>
      <c r="J284" s="39"/>
    </row>
    <row r="285" spans="1:10" ht="15">
      <c r="A285" s="30" t="s">
        <v>122</v>
      </c>
      <c r="B285" s="38"/>
      <c r="E285" s="41" t="s">
        <v>667</v>
      </c>
      <c r="J285" s="39"/>
    </row>
    <row r="286" spans="1:10" ht="75">
      <c r="A286" s="30" t="s">
        <v>56</v>
      </c>
      <c r="B286" s="38"/>
      <c r="E286" s="32" t="s">
        <v>405</v>
      </c>
      <c r="J286" s="39"/>
    </row>
    <row r="287" spans="1:16" ht="15">
      <c r="A287" s="30" t="s">
        <v>48</v>
      </c>
      <c r="B287" s="30">
        <v>70</v>
      </c>
      <c r="C287" s="31" t="s">
        <v>668</v>
      </c>
      <c r="D287" s="30" t="s">
        <v>50</v>
      </c>
      <c r="E287" s="32" t="s">
        <v>669</v>
      </c>
      <c r="F287" s="33" t="s">
        <v>186</v>
      </c>
      <c r="G287" s="34">
        <v>18.8</v>
      </c>
      <c r="H287" s="35">
        <v>0</v>
      </c>
      <c r="I287" s="36">
        <f>ROUND(G287*H287,P4)</f>
        <v>0</v>
      </c>
      <c r="J287" s="33" t="s">
        <v>53</v>
      </c>
      <c r="O287" s="37">
        <f>I287*0.21</f>
        <v>0</v>
      </c>
      <c r="P287">
        <v>3</v>
      </c>
    </row>
    <row r="288" spans="1:10" ht="30">
      <c r="A288" s="30" t="s">
        <v>54</v>
      </c>
      <c r="B288" s="38"/>
      <c r="E288" s="32" t="s">
        <v>670</v>
      </c>
      <c r="J288" s="39"/>
    </row>
    <row r="289" spans="1:10" ht="15">
      <c r="A289" s="30" t="s">
        <v>122</v>
      </c>
      <c r="B289" s="38"/>
      <c r="E289" s="41" t="s">
        <v>671</v>
      </c>
      <c r="J289" s="39"/>
    </row>
    <row r="290" spans="1:10" ht="75">
      <c r="A290" s="30" t="s">
        <v>56</v>
      </c>
      <c r="B290" s="38"/>
      <c r="E290" s="32" t="s">
        <v>672</v>
      </c>
      <c r="J290" s="39"/>
    </row>
    <row r="291" spans="1:16" ht="15">
      <c r="A291" s="30" t="s">
        <v>48</v>
      </c>
      <c r="B291" s="30">
        <v>71</v>
      </c>
      <c r="C291" s="31" t="s">
        <v>673</v>
      </c>
      <c r="D291" s="30" t="s">
        <v>50</v>
      </c>
      <c r="E291" s="32" t="s">
        <v>674</v>
      </c>
      <c r="F291" s="33" t="s">
        <v>111</v>
      </c>
      <c r="G291" s="34">
        <v>14</v>
      </c>
      <c r="H291" s="35">
        <v>0</v>
      </c>
      <c r="I291" s="36">
        <f>ROUND(G291*H291,P4)</f>
        <v>0</v>
      </c>
      <c r="J291" s="33" t="s">
        <v>53</v>
      </c>
      <c r="O291" s="37">
        <f>I291*0.21</f>
        <v>0</v>
      </c>
      <c r="P291">
        <v>3</v>
      </c>
    </row>
    <row r="292" spans="1:10" ht="15">
      <c r="A292" s="30" t="s">
        <v>54</v>
      </c>
      <c r="B292" s="38"/>
      <c r="E292" s="32" t="s">
        <v>675</v>
      </c>
      <c r="J292" s="39"/>
    </row>
    <row r="293" spans="1:10" ht="15">
      <c r="A293" s="30" t="s">
        <v>122</v>
      </c>
      <c r="B293" s="38"/>
      <c r="E293" s="41" t="s">
        <v>676</v>
      </c>
      <c r="J293" s="39"/>
    </row>
    <row r="294" spans="1:10" ht="45">
      <c r="A294" s="30" t="s">
        <v>56</v>
      </c>
      <c r="B294" s="38"/>
      <c r="E294" s="32" t="s">
        <v>677</v>
      </c>
      <c r="J294" s="39"/>
    </row>
    <row r="295" spans="1:16" ht="15">
      <c r="A295" s="30" t="s">
        <v>48</v>
      </c>
      <c r="B295" s="30">
        <v>72</v>
      </c>
      <c r="C295" s="31" t="s">
        <v>678</v>
      </c>
      <c r="D295" s="30" t="s">
        <v>50</v>
      </c>
      <c r="E295" s="32" t="s">
        <v>679</v>
      </c>
      <c r="F295" s="33" t="s">
        <v>111</v>
      </c>
      <c r="G295" s="34">
        <v>2</v>
      </c>
      <c r="H295" s="35">
        <v>0</v>
      </c>
      <c r="I295" s="36">
        <f>ROUND(G295*H295,P4)</f>
        <v>0</v>
      </c>
      <c r="J295" s="33" t="s">
        <v>53</v>
      </c>
      <c r="O295" s="37">
        <f>I295*0.21</f>
        <v>0</v>
      </c>
      <c r="P295">
        <v>3</v>
      </c>
    </row>
    <row r="296" spans="1:10" ht="15">
      <c r="A296" s="30" t="s">
        <v>54</v>
      </c>
      <c r="B296" s="38"/>
      <c r="E296" s="40" t="s">
        <v>50</v>
      </c>
      <c r="J296" s="39"/>
    </row>
    <row r="297" spans="1:10" ht="15">
      <c r="A297" s="30" t="s">
        <v>122</v>
      </c>
      <c r="B297" s="38"/>
      <c r="E297" s="41" t="s">
        <v>680</v>
      </c>
      <c r="J297" s="39"/>
    </row>
    <row r="298" spans="1:10" ht="30">
      <c r="A298" s="30" t="s">
        <v>56</v>
      </c>
      <c r="B298" s="38"/>
      <c r="E298" s="32" t="s">
        <v>681</v>
      </c>
      <c r="J298" s="39"/>
    </row>
    <row r="299" spans="1:16" ht="30">
      <c r="A299" s="30" t="s">
        <v>48</v>
      </c>
      <c r="B299" s="30">
        <v>73</v>
      </c>
      <c r="C299" s="31" t="s">
        <v>682</v>
      </c>
      <c r="D299" s="30" t="s">
        <v>50</v>
      </c>
      <c r="E299" s="32" t="s">
        <v>683</v>
      </c>
      <c r="F299" s="33" t="s">
        <v>111</v>
      </c>
      <c r="G299" s="34">
        <v>2</v>
      </c>
      <c r="H299" s="35">
        <v>0</v>
      </c>
      <c r="I299" s="36">
        <f>ROUND(G299*H299,P4)</f>
        <v>0</v>
      </c>
      <c r="J299" s="33" t="s">
        <v>53</v>
      </c>
      <c r="O299" s="37">
        <f>I299*0.21</f>
        <v>0</v>
      </c>
      <c r="P299">
        <v>3</v>
      </c>
    </row>
    <row r="300" spans="1:10" ht="15">
      <c r="A300" s="30" t="s">
        <v>54</v>
      </c>
      <c r="B300" s="38"/>
      <c r="E300" s="32" t="s">
        <v>684</v>
      </c>
      <c r="J300" s="39"/>
    </row>
    <row r="301" spans="1:10" ht="15">
      <c r="A301" s="30" t="s">
        <v>122</v>
      </c>
      <c r="B301" s="38"/>
      <c r="E301" s="41" t="s">
        <v>680</v>
      </c>
      <c r="J301" s="39"/>
    </row>
    <row r="302" spans="1:10" ht="30">
      <c r="A302" s="30" t="s">
        <v>56</v>
      </c>
      <c r="B302" s="38"/>
      <c r="E302" s="32" t="s">
        <v>417</v>
      </c>
      <c r="J302" s="39"/>
    </row>
    <row r="303" spans="1:16" ht="30">
      <c r="A303" s="30" t="s">
        <v>48</v>
      </c>
      <c r="B303" s="30">
        <v>74</v>
      </c>
      <c r="C303" s="31" t="s">
        <v>685</v>
      </c>
      <c r="D303" s="30" t="s">
        <v>50</v>
      </c>
      <c r="E303" s="32" t="s">
        <v>686</v>
      </c>
      <c r="F303" s="33" t="s">
        <v>186</v>
      </c>
      <c r="G303" s="34">
        <v>16</v>
      </c>
      <c r="H303" s="35">
        <v>0</v>
      </c>
      <c r="I303" s="36">
        <f>ROUND(G303*H303,P4)</f>
        <v>0</v>
      </c>
      <c r="J303" s="33" t="s">
        <v>53</v>
      </c>
      <c r="O303" s="37">
        <f>I303*0.21</f>
        <v>0</v>
      </c>
      <c r="P303">
        <v>3</v>
      </c>
    </row>
    <row r="304" spans="1:10" ht="45">
      <c r="A304" s="30" t="s">
        <v>54</v>
      </c>
      <c r="B304" s="38"/>
      <c r="E304" s="32" t="s">
        <v>687</v>
      </c>
      <c r="J304" s="39"/>
    </row>
    <row r="305" spans="1:10" ht="75">
      <c r="A305" s="30" t="s">
        <v>122</v>
      </c>
      <c r="B305" s="38"/>
      <c r="E305" s="41" t="s">
        <v>688</v>
      </c>
      <c r="J305" s="39"/>
    </row>
    <row r="306" spans="1:10" ht="60">
      <c r="A306" s="30" t="s">
        <v>56</v>
      </c>
      <c r="B306" s="38"/>
      <c r="E306" s="32" t="s">
        <v>244</v>
      </c>
      <c r="J306" s="39"/>
    </row>
    <row r="307" spans="1:16" ht="30">
      <c r="A307" s="30" t="s">
        <v>48</v>
      </c>
      <c r="B307" s="30">
        <v>75</v>
      </c>
      <c r="C307" s="31" t="s">
        <v>241</v>
      </c>
      <c r="D307" s="30" t="s">
        <v>50</v>
      </c>
      <c r="E307" s="32" t="s">
        <v>242</v>
      </c>
      <c r="F307" s="33" t="s">
        <v>186</v>
      </c>
      <c r="G307" s="34">
        <v>6.3</v>
      </c>
      <c r="H307" s="35">
        <v>0</v>
      </c>
      <c r="I307" s="36">
        <f>ROUND(G307*H307,P4)</f>
        <v>0</v>
      </c>
      <c r="J307" s="33" t="s">
        <v>53</v>
      </c>
      <c r="O307" s="37">
        <f>I307*0.21</f>
        <v>0</v>
      </c>
      <c r="P307">
        <v>3</v>
      </c>
    </row>
    <row r="308" spans="1:10" ht="60">
      <c r="A308" s="30" t="s">
        <v>54</v>
      </c>
      <c r="B308" s="38"/>
      <c r="E308" s="32" t="s">
        <v>689</v>
      </c>
      <c r="J308" s="39"/>
    </row>
    <row r="309" spans="1:10" ht="75">
      <c r="A309" s="30" t="s">
        <v>122</v>
      </c>
      <c r="B309" s="38"/>
      <c r="E309" s="41" t="s">
        <v>690</v>
      </c>
      <c r="J309" s="39"/>
    </row>
    <row r="310" spans="1:10" ht="60">
      <c r="A310" s="30" t="s">
        <v>56</v>
      </c>
      <c r="B310" s="38"/>
      <c r="E310" s="32" t="s">
        <v>244</v>
      </c>
      <c r="J310" s="39"/>
    </row>
    <row r="311" spans="1:16" ht="15">
      <c r="A311" s="30" t="s">
        <v>48</v>
      </c>
      <c r="B311" s="30">
        <v>76</v>
      </c>
      <c r="C311" s="31" t="s">
        <v>691</v>
      </c>
      <c r="D311" s="30" t="s">
        <v>50</v>
      </c>
      <c r="E311" s="32" t="s">
        <v>692</v>
      </c>
      <c r="F311" s="33" t="s">
        <v>186</v>
      </c>
      <c r="G311" s="34">
        <v>12</v>
      </c>
      <c r="H311" s="35">
        <v>0</v>
      </c>
      <c r="I311" s="36">
        <f>ROUND(G311*H311,P4)</f>
        <v>0</v>
      </c>
      <c r="J311" s="33" t="s">
        <v>53</v>
      </c>
      <c r="O311" s="37">
        <f>I311*0.21</f>
        <v>0</v>
      </c>
      <c r="P311">
        <v>3</v>
      </c>
    </row>
    <row r="312" spans="1:10" ht="15">
      <c r="A312" s="30" t="s">
        <v>54</v>
      </c>
      <c r="B312" s="38"/>
      <c r="E312" s="32" t="s">
        <v>606</v>
      </c>
      <c r="J312" s="39"/>
    </row>
    <row r="313" spans="1:10" ht="30">
      <c r="A313" s="30" t="s">
        <v>56</v>
      </c>
      <c r="B313" s="38"/>
      <c r="E313" s="32" t="s">
        <v>253</v>
      </c>
      <c r="J313" s="39"/>
    </row>
    <row r="314" spans="1:16" ht="15">
      <c r="A314" s="30" t="s">
        <v>48</v>
      </c>
      <c r="B314" s="30">
        <v>77</v>
      </c>
      <c r="C314" s="31" t="s">
        <v>693</v>
      </c>
      <c r="D314" s="30" t="s">
        <v>50</v>
      </c>
      <c r="E314" s="32" t="s">
        <v>694</v>
      </c>
      <c r="F314" s="33" t="s">
        <v>121</v>
      </c>
      <c r="G314" s="34">
        <v>0.039</v>
      </c>
      <c r="H314" s="35">
        <v>0</v>
      </c>
      <c r="I314" s="36">
        <f>ROUND(G314*H314,P4)</f>
        <v>0</v>
      </c>
      <c r="J314" s="33" t="s">
        <v>53</v>
      </c>
      <c r="O314" s="37">
        <f>I314*0.21</f>
        <v>0</v>
      </c>
      <c r="P314">
        <v>3</v>
      </c>
    </row>
    <row r="315" spans="1:10" ht="15">
      <c r="A315" s="30" t="s">
        <v>54</v>
      </c>
      <c r="B315" s="38"/>
      <c r="E315" s="32" t="s">
        <v>695</v>
      </c>
      <c r="J315" s="39"/>
    </row>
    <row r="316" spans="1:10" ht="105">
      <c r="A316" s="30" t="s">
        <v>122</v>
      </c>
      <c r="B316" s="38"/>
      <c r="E316" s="41" t="s">
        <v>696</v>
      </c>
      <c r="J316" s="39"/>
    </row>
    <row r="317" spans="1:10" ht="45">
      <c r="A317" s="30" t="s">
        <v>56</v>
      </c>
      <c r="B317" s="38"/>
      <c r="E317" s="32" t="s">
        <v>697</v>
      </c>
      <c r="J317" s="39"/>
    </row>
    <row r="318" spans="1:16" ht="15">
      <c r="A318" s="30" t="s">
        <v>48</v>
      </c>
      <c r="B318" s="30">
        <v>78</v>
      </c>
      <c r="C318" s="31" t="s">
        <v>698</v>
      </c>
      <c r="D318" s="30" t="s">
        <v>50</v>
      </c>
      <c r="E318" s="32" t="s">
        <v>699</v>
      </c>
      <c r="F318" s="33" t="s">
        <v>186</v>
      </c>
      <c r="G318" s="34">
        <v>23.6</v>
      </c>
      <c r="H318" s="35">
        <v>0</v>
      </c>
      <c r="I318" s="36">
        <f>ROUND(G318*H318,P4)</f>
        <v>0</v>
      </c>
      <c r="J318" s="33" t="s">
        <v>53</v>
      </c>
      <c r="O318" s="37">
        <f>I318*0.21</f>
        <v>0</v>
      </c>
      <c r="P318">
        <v>3</v>
      </c>
    </row>
    <row r="319" spans="1:10" ht="45">
      <c r="A319" s="30" t="s">
        <v>54</v>
      </c>
      <c r="B319" s="38"/>
      <c r="E319" s="32" t="s">
        <v>700</v>
      </c>
      <c r="J319" s="39"/>
    </row>
    <row r="320" spans="1:10" ht="30">
      <c r="A320" s="30" t="s">
        <v>122</v>
      </c>
      <c r="B320" s="38"/>
      <c r="E320" s="41" t="s">
        <v>701</v>
      </c>
      <c r="J320" s="39"/>
    </row>
    <row r="321" spans="1:10" ht="45">
      <c r="A321" s="30" t="s">
        <v>56</v>
      </c>
      <c r="B321" s="38"/>
      <c r="E321" s="32" t="s">
        <v>697</v>
      </c>
      <c r="J321" s="39"/>
    </row>
    <row r="322" spans="1:16" ht="15">
      <c r="A322" s="30" t="s">
        <v>48</v>
      </c>
      <c r="B322" s="30">
        <v>79</v>
      </c>
      <c r="C322" s="31" t="s">
        <v>702</v>
      </c>
      <c r="D322" s="30" t="s">
        <v>50</v>
      </c>
      <c r="E322" s="32" t="s">
        <v>703</v>
      </c>
      <c r="F322" s="33" t="s">
        <v>186</v>
      </c>
      <c r="G322" s="34">
        <v>13.8</v>
      </c>
      <c r="H322" s="35">
        <v>0</v>
      </c>
      <c r="I322" s="36">
        <f>ROUND(G322*H322,P4)</f>
        <v>0</v>
      </c>
      <c r="J322" s="33" t="s">
        <v>53</v>
      </c>
      <c r="O322" s="37">
        <f>I322*0.21</f>
        <v>0</v>
      </c>
      <c r="P322">
        <v>3</v>
      </c>
    </row>
    <row r="323" spans="1:10" ht="15">
      <c r="A323" s="30" t="s">
        <v>54</v>
      </c>
      <c r="B323" s="38"/>
      <c r="E323" s="32" t="s">
        <v>704</v>
      </c>
      <c r="J323" s="39"/>
    </row>
    <row r="324" spans="1:10" ht="15">
      <c r="A324" s="30" t="s">
        <v>122</v>
      </c>
      <c r="B324" s="38"/>
      <c r="E324" s="41" t="s">
        <v>705</v>
      </c>
      <c r="J324" s="39"/>
    </row>
    <row r="325" spans="1:10" ht="30">
      <c r="A325" s="30" t="s">
        <v>56</v>
      </c>
      <c r="B325" s="38"/>
      <c r="E325" s="32" t="s">
        <v>706</v>
      </c>
      <c r="J325" s="39"/>
    </row>
    <row r="326" spans="1:16" ht="30">
      <c r="A326" s="30" t="s">
        <v>48</v>
      </c>
      <c r="B326" s="30">
        <v>80</v>
      </c>
      <c r="C326" s="31" t="s">
        <v>341</v>
      </c>
      <c r="D326" s="30" t="s">
        <v>50</v>
      </c>
      <c r="E326" s="32" t="s">
        <v>342</v>
      </c>
      <c r="F326" s="33" t="s">
        <v>186</v>
      </c>
      <c r="G326" s="34">
        <v>4</v>
      </c>
      <c r="H326" s="35">
        <v>0</v>
      </c>
      <c r="I326" s="36">
        <f>ROUND(G326*H326,P4)</f>
        <v>0</v>
      </c>
      <c r="J326" s="33" t="s">
        <v>53</v>
      </c>
      <c r="O326" s="37">
        <f>I326*0.21</f>
        <v>0</v>
      </c>
      <c r="P326">
        <v>3</v>
      </c>
    </row>
    <row r="327" spans="1:10" ht="30">
      <c r="A327" s="30" t="s">
        <v>54</v>
      </c>
      <c r="B327" s="38"/>
      <c r="E327" s="32" t="s">
        <v>707</v>
      </c>
      <c r="J327" s="39"/>
    </row>
    <row r="328" spans="1:10" ht="15">
      <c r="A328" s="30" t="s">
        <v>122</v>
      </c>
      <c r="B328" s="38"/>
      <c r="E328" s="41" t="s">
        <v>708</v>
      </c>
      <c r="J328" s="39"/>
    </row>
    <row r="329" spans="1:10" ht="135">
      <c r="A329" s="30" t="s">
        <v>56</v>
      </c>
      <c r="B329" s="38"/>
      <c r="E329" s="32" t="s">
        <v>344</v>
      </c>
      <c r="J329" s="39"/>
    </row>
    <row r="330" spans="1:16" ht="30">
      <c r="A330" s="30" t="s">
        <v>48</v>
      </c>
      <c r="B330" s="30">
        <v>81</v>
      </c>
      <c r="C330" s="31" t="s">
        <v>341</v>
      </c>
      <c r="D330" s="30" t="s">
        <v>441</v>
      </c>
      <c r="E330" s="32" t="s">
        <v>342</v>
      </c>
      <c r="F330" s="33" t="s">
        <v>186</v>
      </c>
      <c r="G330" s="34">
        <v>3.2</v>
      </c>
      <c r="H330" s="35">
        <v>0</v>
      </c>
      <c r="I330" s="36">
        <f>ROUND(G330*H330,P4)</f>
        <v>0</v>
      </c>
      <c r="J330" s="33" t="s">
        <v>53</v>
      </c>
      <c r="O330" s="37">
        <f>I330*0.21</f>
        <v>0</v>
      </c>
      <c r="P330">
        <v>3</v>
      </c>
    </row>
    <row r="331" spans="1:10" ht="30">
      <c r="A331" s="30" t="s">
        <v>54</v>
      </c>
      <c r="B331" s="38"/>
      <c r="E331" s="32" t="s">
        <v>709</v>
      </c>
      <c r="J331" s="39"/>
    </row>
    <row r="332" spans="1:10" ht="15">
      <c r="A332" s="30" t="s">
        <v>122</v>
      </c>
      <c r="B332" s="38"/>
      <c r="E332" s="41" t="s">
        <v>710</v>
      </c>
      <c r="J332" s="39"/>
    </row>
    <row r="333" spans="1:10" ht="135">
      <c r="A333" s="30" t="s">
        <v>56</v>
      </c>
      <c r="B333" s="38"/>
      <c r="E333" s="32" t="s">
        <v>344</v>
      </c>
      <c r="J333" s="39"/>
    </row>
    <row r="334" spans="1:16" ht="15">
      <c r="A334" s="30" t="s">
        <v>48</v>
      </c>
      <c r="B334" s="30">
        <v>82</v>
      </c>
      <c r="C334" s="31" t="s">
        <v>711</v>
      </c>
      <c r="D334" s="30" t="s">
        <v>50</v>
      </c>
      <c r="E334" s="32" t="s">
        <v>712</v>
      </c>
      <c r="F334" s="33" t="s">
        <v>111</v>
      </c>
      <c r="G334" s="34">
        <v>1</v>
      </c>
      <c r="H334" s="35">
        <v>0</v>
      </c>
      <c r="I334" s="36">
        <f>ROUND(G334*H334,P4)</f>
        <v>0</v>
      </c>
      <c r="J334" s="33" t="s">
        <v>53</v>
      </c>
      <c r="O334" s="37">
        <f>I334*0.21</f>
        <v>0</v>
      </c>
      <c r="P334">
        <v>3</v>
      </c>
    </row>
    <row r="335" spans="1:10" ht="30">
      <c r="A335" s="30" t="s">
        <v>54</v>
      </c>
      <c r="B335" s="38"/>
      <c r="E335" s="32" t="s">
        <v>713</v>
      </c>
      <c r="J335" s="39"/>
    </row>
    <row r="336" spans="1:10" ht="15">
      <c r="A336" s="30" t="s">
        <v>122</v>
      </c>
      <c r="B336" s="38"/>
      <c r="E336" s="41" t="s">
        <v>665</v>
      </c>
      <c r="J336" s="39"/>
    </row>
    <row r="337" spans="1:10" ht="45">
      <c r="A337" s="30" t="s">
        <v>56</v>
      </c>
      <c r="B337" s="38"/>
      <c r="E337" s="32" t="s">
        <v>714</v>
      </c>
      <c r="J337" s="39"/>
    </row>
    <row r="338" spans="1:16" ht="15">
      <c r="A338" s="30" t="s">
        <v>48</v>
      </c>
      <c r="B338" s="30">
        <v>83</v>
      </c>
      <c r="C338" s="31" t="s">
        <v>715</v>
      </c>
      <c r="D338" s="30" t="s">
        <v>50</v>
      </c>
      <c r="E338" s="32" t="s">
        <v>716</v>
      </c>
      <c r="F338" s="33" t="s">
        <v>111</v>
      </c>
      <c r="G338" s="34">
        <v>1</v>
      </c>
      <c r="H338" s="35">
        <v>0</v>
      </c>
      <c r="I338" s="36">
        <f>ROUND(G338*H338,P4)</f>
        <v>0</v>
      </c>
      <c r="J338" s="33" t="s">
        <v>53</v>
      </c>
      <c r="O338" s="37">
        <f>I338*0.21</f>
        <v>0</v>
      </c>
      <c r="P338">
        <v>3</v>
      </c>
    </row>
    <row r="339" spans="1:10" ht="15">
      <c r="A339" s="30" t="s">
        <v>54</v>
      </c>
      <c r="B339" s="38"/>
      <c r="E339" s="40" t="s">
        <v>50</v>
      </c>
      <c r="J339" s="39"/>
    </row>
    <row r="340" spans="1:10" ht="15">
      <c r="A340" s="30" t="s">
        <v>122</v>
      </c>
      <c r="B340" s="38"/>
      <c r="E340" s="41" t="s">
        <v>665</v>
      </c>
      <c r="J340" s="39"/>
    </row>
    <row r="341" spans="1:10" ht="409.5">
      <c r="A341" s="30" t="s">
        <v>56</v>
      </c>
      <c r="B341" s="38"/>
      <c r="E341" s="32" t="s">
        <v>717</v>
      </c>
      <c r="J341" s="39"/>
    </row>
    <row r="342" spans="1:16" ht="15">
      <c r="A342" s="30" t="s">
        <v>48</v>
      </c>
      <c r="B342" s="30">
        <v>84</v>
      </c>
      <c r="C342" s="31" t="s">
        <v>718</v>
      </c>
      <c r="D342" s="30" t="s">
        <v>50</v>
      </c>
      <c r="E342" s="32" t="s">
        <v>719</v>
      </c>
      <c r="F342" s="33" t="s">
        <v>111</v>
      </c>
      <c r="G342" s="34">
        <v>2</v>
      </c>
      <c r="H342" s="35">
        <v>0</v>
      </c>
      <c r="I342" s="36">
        <f>ROUND(G342*H342,P4)</f>
        <v>0</v>
      </c>
      <c r="J342" s="33" t="s">
        <v>53</v>
      </c>
      <c r="O342" s="37">
        <f>I342*0.21</f>
        <v>0</v>
      </c>
      <c r="P342">
        <v>3</v>
      </c>
    </row>
    <row r="343" spans="1:10" ht="15">
      <c r="A343" s="30" t="s">
        <v>54</v>
      </c>
      <c r="B343" s="38"/>
      <c r="E343" s="40" t="s">
        <v>50</v>
      </c>
      <c r="J343" s="39"/>
    </row>
    <row r="344" spans="1:10" ht="15">
      <c r="A344" s="30" t="s">
        <v>122</v>
      </c>
      <c r="B344" s="38"/>
      <c r="E344" s="41" t="s">
        <v>680</v>
      </c>
      <c r="J344" s="39"/>
    </row>
    <row r="345" spans="1:10" ht="345">
      <c r="A345" s="30" t="s">
        <v>56</v>
      </c>
      <c r="B345" s="38"/>
      <c r="E345" s="32" t="s">
        <v>720</v>
      </c>
      <c r="J345" s="39"/>
    </row>
    <row r="346" spans="1:16" ht="15">
      <c r="A346" s="30" t="s">
        <v>48</v>
      </c>
      <c r="B346" s="30">
        <v>85</v>
      </c>
      <c r="C346" s="31" t="s">
        <v>721</v>
      </c>
      <c r="D346" s="30" t="s">
        <v>50</v>
      </c>
      <c r="E346" s="32" t="s">
        <v>722</v>
      </c>
      <c r="F346" s="33" t="s">
        <v>121</v>
      </c>
      <c r="G346" s="34">
        <v>32.2</v>
      </c>
      <c r="H346" s="35">
        <v>0</v>
      </c>
      <c r="I346" s="36">
        <f>ROUND(G346*H346,P4)</f>
        <v>0</v>
      </c>
      <c r="J346" s="33" t="s">
        <v>53</v>
      </c>
      <c r="O346" s="37">
        <f>I346*0.21</f>
        <v>0</v>
      </c>
      <c r="P346">
        <v>3</v>
      </c>
    </row>
    <row r="347" spans="1:10" ht="15">
      <c r="A347" s="30" t="s">
        <v>54</v>
      </c>
      <c r="B347" s="38"/>
      <c r="E347" s="32" t="s">
        <v>723</v>
      </c>
      <c r="J347" s="39"/>
    </row>
    <row r="348" spans="1:10" ht="15">
      <c r="A348" s="30" t="s">
        <v>122</v>
      </c>
      <c r="B348" s="38"/>
      <c r="E348" s="41" t="s">
        <v>724</v>
      </c>
      <c r="J348" s="39"/>
    </row>
    <row r="349" spans="1:10" ht="150">
      <c r="A349" s="30" t="s">
        <v>56</v>
      </c>
      <c r="B349" s="42"/>
      <c r="C349" s="43"/>
      <c r="D349" s="43"/>
      <c r="E349" s="32" t="s">
        <v>725</v>
      </c>
      <c r="F349" s="43"/>
      <c r="G349" s="43"/>
      <c r="H349" s="43"/>
      <c r="I349" s="43"/>
      <c r="J349" s="44"/>
    </row>
  </sheetData>
  <sheetProtection algorithmName="SHA-512" hashValue="gbKDp/V3IkAyuJyEtwdm5EUdxeP6DvwKBsBGJsy5yriYoR0RGbQWFlFo3CzhFvCwjwPTern1WK0tu4Xn0eieoQ==" saltValue="eX1vstuVBae49KBuYEoz4Wb8IxA0IvnnIrqXqzMyFk9cXRcyOhLKwnal/D5ECFgVsQhqZmRmeGAhtdA3xJvD4Q=="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6"/>
  <sheetViews>
    <sheetView workbookViewId="0" topLeftCell="B1"/>
  </sheetViews>
  <sheetFormatPr defaultColWidth="9.140625" defaultRowHeight="15"/>
  <cols>
    <col min="1" max="1" width="9.140625" style="0" hidden="1" customWidth="1"/>
    <col min="2" max="2" width="16.140625" style="0" customWidth="1"/>
    <col min="3" max="3" width="9.7109375" style="0" customWidth="1"/>
    <col min="4" max="4" width="13.00390625" style="0" customWidth="1"/>
    <col min="5" max="5" width="64.8515625" style="0" customWidth="1"/>
    <col min="6" max="6" width="13.00390625" style="0" customWidth="1"/>
    <col min="7" max="9" width="16.140625" style="0" customWidth="1"/>
    <col min="10" max="10" width="14.8515625" style="0" bestFit="1" customWidth="1"/>
    <col min="15" max="16" width="9.140625" style="0" hidden="1" customWidth="1"/>
  </cols>
  <sheetData>
    <row r="1" spans="1:16" ht="15">
      <c r="A1" s="1" t="s">
        <v>0</v>
      </c>
      <c r="B1" s="10"/>
      <c r="C1" s="11"/>
      <c r="D1" s="11"/>
      <c r="E1" s="12" t="s">
        <v>1</v>
      </c>
      <c r="F1" s="11"/>
      <c r="G1" s="11"/>
      <c r="H1" s="11"/>
      <c r="I1" s="11"/>
      <c r="J1" s="13"/>
      <c r="P1">
        <v>3</v>
      </c>
    </row>
    <row r="2" spans="1:10" ht="20.25">
      <c r="A2" s="1"/>
      <c r="B2" s="14"/>
      <c r="C2" s="3"/>
      <c r="D2" s="3"/>
      <c r="E2" s="4" t="s">
        <v>27</v>
      </c>
      <c r="F2" s="3"/>
      <c r="G2" s="3"/>
      <c r="H2" s="3"/>
      <c r="I2" s="3"/>
      <c r="J2" s="15"/>
    </row>
    <row r="3" spans="1:16" ht="15">
      <c r="A3" s="3" t="s">
        <v>28</v>
      </c>
      <c r="B3" s="16" t="s">
        <v>29</v>
      </c>
      <c r="C3" s="47" t="s">
        <v>30</v>
      </c>
      <c r="D3" s="48"/>
      <c r="E3" s="17" t="s">
        <v>31</v>
      </c>
      <c r="F3" s="3"/>
      <c r="G3" s="3"/>
      <c r="H3" s="18" t="s">
        <v>25</v>
      </c>
      <c r="I3" s="19">
        <f>SUMIFS(I8:I26,A8:A26,"SD")</f>
        <v>0</v>
      </c>
      <c r="J3" s="15"/>
      <c r="O3">
        <v>0</v>
      </c>
      <c r="P3">
        <v>2</v>
      </c>
    </row>
    <row r="4" spans="1:16" ht="15">
      <c r="A4" s="3" t="s">
        <v>32</v>
      </c>
      <c r="B4" s="16" t="s">
        <v>33</v>
      </c>
      <c r="C4" s="47" t="s">
        <v>25</v>
      </c>
      <c r="D4" s="48"/>
      <c r="E4" s="17" t="s">
        <v>26</v>
      </c>
      <c r="F4" s="3"/>
      <c r="G4" s="3"/>
      <c r="H4" s="3"/>
      <c r="I4" s="3"/>
      <c r="J4" s="15"/>
      <c r="O4">
        <v>0.15</v>
      </c>
      <c r="P4">
        <v>2</v>
      </c>
    </row>
    <row r="5" spans="1:15" ht="15">
      <c r="A5" s="49" t="s">
        <v>34</v>
      </c>
      <c r="B5" s="50" t="s">
        <v>35</v>
      </c>
      <c r="C5" s="51" t="s">
        <v>36</v>
      </c>
      <c r="D5" s="51" t="s">
        <v>37</v>
      </c>
      <c r="E5" s="51" t="s">
        <v>38</v>
      </c>
      <c r="F5" s="51" t="s">
        <v>39</v>
      </c>
      <c r="G5" s="51" t="s">
        <v>40</v>
      </c>
      <c r="H5" s="51" t="s">
        <v>41</v>
      </c>
      <c r="I5" s="51"/>
      <c r="J5" s="52" t="s">
        <v>42</v>
      </c>
      <c r="O5">
        <v>0.21</v>
      </c>
    </row>
    <row r="6" spans="1:10" ht="15">
      <c r="A6" s="49"/>
      <c r="B6" s="50"/>
      <c r="C6" s="51"/>
      <c r="D6" s="51"/>
      <c r="E6" s="51"/>
      <c r="F6" s="51"/>
      <c r="G6" s="51"/>
      <c r="H6" s="7" t="s">
        <v>43</v>
      </c>
      <c r="I6" s="7" t="s">
        <v>44</v>
      </c>
      <c r="J6" s="52"/>
    </row>
    <row r="7" spans="1:10" ht="15">
      <c r="A7" s="22">
        <v>0</v>
      </c>
      <c r="B7" s="20">
        <v>1</v>
      </c>
      <c r="C7" s="23">
        <v>2</v>
      </c>
      <c r="D7" s="7">
        <v>3</v>
      </c>
      <c r="E7" s="23">
        <v>4</v>
      </c>
      <c r="F7" s="7">
        <v>5</v>
      </c>
      <c r="G7" s="7">
        <v>6</v>
      </c>
      <c r="H7" s="7">
        <v>7</v>
      </c>
      <c r="I7" s="23">
        <v>8</v>
      </c>
      <c r="J7" s="21">
        <v>9</v>
      </c>
    </row>
    <row r="8" spans="1:10" ht="15">
      <c r="A8" s="24" t="s">
        <v>45</v>
      </c>
      <c r="B8" s="25"/>
      <c r="C8" s="26" t="s">
        <v>67</v>
      </c>
      <c r="D8" s="27"/>
      <c r="E8" s="24" t="s">
        <v>118</v>
      </c>
      <c r="F8" s="27"/>
      <c r="G8" s="27"/>
      <c r="H8" s="27"/>
      <c r="I8" s="28">
        <f>SUMIFS(I9:I26,A9:A26,"P")</f>
        <v>0</v>
      </c>
      <c r="J8" s="29"/>
    </row>
    <row r="9" spans="1:16" ht="15">
      <c r="A9" s="30" t="s">
        <v>48</v>
      </c>
      <c r="B9" s="30">
        <v>1</v>
      </c>
      <c r="C9" s="31" t="s">
        <v>726</v>
      </c>
      <c r="D9" s="30" t="s">
        <v>50</v>
      </c>
      <c r="E9" s="32" t="s">
        <v>727</v>
      </c>
      <c r="F9" s="33" t="s">
        <v>111</v>
      </c>
      <c r="G9" s="34">
        <v>11</v>
      </c>
      <c r="H9" s="35">
        <v>0</v>
      </c>
      <c r="I9" s="36">
        <f>ROUND(G9*H9,P4)</f>
        <v>0</v>
      </c>
      <c r="J9" s="33" t="s">
        <v>53</v>
      </c>
      <c r="O9" s="37">
        <f>I9*0.21</f>
        <v>0</v>
      </c>
      <c r="P9">
        <v>3</v>
      </c>
    </row>
    <row r="10" spans="1:10" ht="15">
      <c r="A10" s="30" t="s">
        <v>54</v>
      </c>
      <c r="B10" s="38"/>
      <c r="E10" s="32" t="s">
        <v>728</v>
      </c>
      <c r="J10" s="39"/>
    </row>
    <row r="11" spans="1:10" ht="195">
      <c r="A11" s="30" t="s">
        <v>56</v>
      </c>
      <c r="B11" s="38"/>
      <c r="E11" s="32" t="s">
        <v>729</v>
      </c>
      <c r="J11" s="39"/>
    </row>
    <row r="12" spans="1:16" ht="15">
      <c r="A12" s="30" t="s">
        <v>48</v>
      </c>
      <c r="B12" s="30">
        <v>2</v>
      </c>
      <c r="C12" s="31" t="s">
        <v>730</v>
      </c>
      <c r="D12" s="30" t="s">
        <v>50</v>
      </c>
      <c r="E12" s="32" t="s">
        <v>731</v>
      </c>
      <c r="F12" s="33" t="s">
        <v>111</v>
      </c>
      <c r="G12" s="34">
        <v>1</v>
      </c>
      <c r="H12" s="35">
        <v>0</v>
      </c>
      <c r="I12" s="36">
        <f>ROUND(G12*H12,P4)</f>
        <v>0</v>
      </c>
      <c r="J12" s="33" t="s">
        <v>53</v>
      </c>
      <c r="O12" s="37">
        <f>I12*0.21</f>
        <v>0</v>
      </c>
      <c r="P12">
        <v>3</v>
      </c>
    </row>
    <row r="13" spans="1:10" ht="15">
      <c r="A13" s="30" t="s">
        <v>54</v>
      </c>
      <c r="B13" s="38"/>
      <c r="E13" s="32" t="s">
        <v>732</v>
      </c>
      <c r="J13" s="39"/>
    </row>
    <row r="14" spans="1:10" ht="195">
      <c r="A14" s="30" t="s">
        <v>56</v>
      </c>
      <c r="B14" s="38"/>
      <c r="E14" s="32" t="s">
        <v>729</v>
      </c>
      <c r="J14" s="39"/>
    </row>
    <row r="15" spans="1:16" ht="15">
      <c r="A15" s="30" t="s">
        <v>48</v>
      </c>
      <c r="B15" s="30">
        <v>3</v>
      </c>
      <c r="C15" s="31" t="s">
        <v>733</v>
      </c>
      <c r="D15" s="30" t="s">
        <v>50</v>
      </c>
      <c r="E15" s="32" t="s">
        <v>734</v>
      </c>
      <c r="F15" s="33" t="s">
        <v>111</v>
      </c>
      <c r="G15" s="34">
        <v>28</v>
      </c>
      <c r="H15" s="35">
        <v>0</v>
      </c>
      <c r="I15" s="36">
        <f>ROUND(G15*H15,P4)</f>
        <v>0</v>
      </c>
      <c r="J15" s="33" t="s">
        <v>53</v>
      </c>
      <c r="O15" s="37">
        <f>I15*0.21</f>
        <v>0</v>
      </c>
      <c r="P15">
        <v>3</v>
      </c>
    </row>
    <row r="16" spans="1:10" ht="15">
      <c r="A16" s="30" t="s">
        <v>54</v>
      </c>
      <c r="B16" s="38"/>
      <c r="E16" s="40" t="s">
        <v>50</v>
      </c>
      <c r="J16" s="39"/>
    </row>
    <row r="17" spans="1:10" ht="45">
      <c r="A17" s="30" t="s">
        <v>122</v>
      </c>
      <c r="B17" s="38"/>
      <c r="E17" s="41" t="s">
        <v>735</v>
      </c>
      <c r="J17" s="39"/>
    </row>
    <row r="18" spans="1:10" ht="105">
      <c r="A18" s="30" t="s">
        <v>56</v>
      </c>
      <c r="B18" s="38"/>
      <c r="E18" s="32" t="s">
        <v>736</v>
      </c>
      <c r="J18" s="39"/>
    </row>
    <row r="19" spans="1:16" ht="30">
      <c r="A19" s="30" t="s">
        <v>48</v>
      </c>
      <c r="B19" s="30">
        <v>4</v>
      </c>
      <c r="C19" s="31" t="s">
        <v>737</v>
      </c>
      <c r="D19" s="30" t="s">
        <v>50</v>
      </c>
      <c r="E19" s="32" t="s">
        <v>738</v>
      </c>
      <c r="F19" s="33" t="s">
        <v>111</v>
      </c>
      <c r="G19" s="34">
        <v>15</v>
      </c>
      <c r="H19" s="35">
        <v>0</v>
      </c>
      <c r="I19" s="36">
        <f>ROUND(G19*H19,P4)</f>
        <v>0</v>
      </c>
      <c r="J19" s="33" t="s">
        <v>53</v>
      </c>
      <c r="O19" s="37">
        <f>I19*0.21</f>
        <v>0</v>
      </c>
      <c r="P19">
        <v>3</v>
      </c>
    </row>
    <row r="20" spans="1:10" ht="15">
      <c r="A20" s="30" t="s">
        <v>54</v>
      </c>
      <c r="B20" s="38"/>
      <c r="E20" s="40" t="s">
        <v>50</v>
      </c>
      <c r="J20" s="39"/>
    </row>
    <row r="21" spans="1:10" ht="45">
      <c r="A21" s="30" t="s">
        <v>122</v>
      </c>
      <c r="B21" s="38"/>
      <c r="E21" s="41" t="s">
        <v>739</v>
      </c>
      <c r="J21" s="39"/>
    </row>
    <row r="22" spans="1:10" ht="150">
      <c r="A22" s="30" t="s">
        <v>56</v>
      </c>
      <c r="B22" s="38"/>
      <c r="E22" s="32" t="s">
        <v>740</v>
      </c>
      <c r="J22" s="39"/>
    </row>
    <row r="23" spans="1:16" ht="15">
      <c r="A23" s="30" t="s">
        <v>48</v>
      </c>
      <c r="B23" s="30">
        <v>5</v>
      </c>
      <c r="C23" s="31" t="s">
        <v>741</v>
      </c>
      <c r="D23" s="30" t="s">
        <v>50</v>
      </c>
      <c r="E23" s="32" t="s">
        <v>742</v>
      </c>
      <c r="F23" s="33" t="s">
        <v>111</v>
      </c>
      <c r="G23" s="34">
        <v>60</v>
      </c>
      <c r="H23" s="35">
        <v>0</v>
      </c>
      <c r="I23" s="36">
        <f>ROUND(G23*H23,P4)</f>
        <v>0</v>
      </c>
      <c r="J23" s="33" t="s">
        <v>53</v>
      </c>
      <c r="O23" s="37">
        <f>I23*0.21</f>
        <v>0</v>
      </c>
      <c r="P23">
        <v>3</v>
      </c>
    </row>
    <row r="24" spans="1:10" ht="15">
      <c r="A24" s="30" t="s">
        <v>54</v>
      </c>
      <c r="B24" s="38"/>
      <c r="E24" s="40" t="s">
        <v>50</v>
      </c>
      <c r="J24" s="39"/>
    </row>
    <row r="25" spans="1:10" ht="15">
      <c r="A25" s="30" t="s">
        <v>122</v>
      </c>
      <c r="B25" s="38"/>
      <c r="E25" s="41" t="s">
        <v>743</v>
      </c>
      <c r="J25" s="39"/>
    </row>
    <row r="26" spans="1:10" ht="120">
      <c r="A26" s="30" t="s">
        <v>56</v>
      </c>
      <c r="B26" s="42"/>
      <c r="C26" s="43"/>
      <c r="D26" s="43"/>
      <c r="E26" s="32" t="s">
        <v>744</v>
      </c>
      <c r="F26" s="43"/>
      <c r="G26" s="43"/>
      <c r="H26" s="43"/>
      <c r="I26" s="43"/>
      <c r="J26" s="44"/>
    </row>
  </sheetData>
  <sheetProtection algorithmName="SHA-512" hashValue="K1uRhNDSeOLwppB852lIydlA0V/v30hRA4Hsqo6ARabQaRS0d4G5oJef4uTe3MgOCm91IKMZZl2zCFcaYV6ejw==" saltValue="5rPoj53XE6zC0/WFf+ngTFFhJK0mfxGA4bIsTHwBJgjhOoZqR+F07F+iUyRSsZh8vkEanaOgm0TW4rDJRZNQHQ==" spinCount="100000" sheet="1" objects="1" scenarios="1"/>
  <mergeCells count="11">
    <mergeCell ref="E5:E6"/>
    <mergeCell ref="F5:F6"/>
    <mergeCell ref="G5:G6"/>
    <mergeCell ref="H5:I5"/>
    <mergeCell ref="J5:J6"/>
    <mergeCell ref="C3:D3"/>
    <mergeCell ref="C4:D4"/>
    <mergeCell ref="A5:A6"/>
    <mergeCell ref="B5:B6"/>
    <mergeCell ref="C5:C6"/>
    <mergeCell ref="D5:D6"/>
  </mergeCells>
  <printOptions/>
  <pageMargins left="0.7" right="0.7" top="0.787401575" bottom="0.787401575" header="0.3" footer="0.3"/>
  <pageSetup fitToHeight="0"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Friedel</dc:creator>
  <cp:keywords/>
  <dc:description/>
  <cp:lastModifiedBy>David Friedel</cp:lastModifiedBy>
  <dcterms:created xsi:type="dcterms:W3CDTF">2024-06-27T06:10:06Z</dcterms:created>
  <dcterms:modified xsi:type="dcterms:W3CDTF">2024-06-27T06:11:05Z</dcterms:modified>
  <cp:category/>
  <cp:version/>
  <cp:contentType/>
  <cp:contentStatus/>
</cp:coreProperties>
</file>