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4061\Desktop\ÚDRŽBA - vyhlášení 08082024\"/>
    </mc:Choice>
  </mc:AlternateContent>
  <xr:revisionPtr revIDLastSave="0" documentId="13_ncr:1_{1AC899CC-6701-4E47-A15C-6BEC9EDC8B38}" xr6:coauthVersionLast="47" xr6:coauthVersionMax="47" xr10:uidLastSave="{00000000-0000-0000-0000-000000000000}"/>
  <bookViews>
    <workbookView xWindow="2580" yWindow="1185" windowWidth="23040" windowHeight="12210" xr2:uid="{07F61B86-D3A5-4881-B374-B67186BF0CAF}"/>
  </bookViews>
  <sheets>
    <sheet name="Cenová nabídka" sheetId="1" r:id="rId1"/>
    <sheet name="Odborné zkoušky_reviz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" l="1"/>
  <c r="G84" i="2"/>
  <c r="G85" i="2"/>
  <c r="G86" i="2"/>
  <c r="G82" i="2"/>
  <c r="C22" i="1"/>
  <c r="D22" i="1" s="1"/>
  <c r="G65" i="2"/>
  <c r="G66" i="2"/>
  <c r="G67" i="2"/>
  <c r="G68" i="2"/>
  <c r="G69" i="2"/>
  <c r="G70" i="2"/>
  <c r="G64" i="2"/>
  <c r="G62" i="2"/>
  <c r="G61" i="2"/>
  <c r="G46" i="2"/>
  <c r="G47" i="2"/>
  <c r="G48" i="2"/>
  <c r="G49" i="2"/>
  <c r="G50" i="2"/>
  <c r="G51" i="2"/>
  <c r="G52" i="2"/>
  <c r="G53" i="2"/>
  <c r="G45" i="2"/>
  <c r="G8" i="2"/>
  <c r="G9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7" i="2"/>
  <c r="C56" i="1"/>
  <c r="C13" i="1"/>
  <c r="D13" i="1" s="1"/>
  <c r="B52" i="1" l="1"/>
  <c r="C51" i="1"/>
  <c r="D51" i="1" s="1"/>
  <c r="C50" i="1"/>
  <c r="D50" i="1" s="1"/>
  <c r="C49" i="1"/>
  <c r="D49" i="1" s="1"/>
  <c r="C48" i="1"/>
  <c r="D48" i="1" s="1"/>
  <c r="D52" i="1" l="1"/>
  <c r="G32" i="2"/>
  <c r="B37" i="1" s="1"/>
  <c r="G88" i="2"/>
  <c r="B40" i="1" s="1"/>
  <c r="G72" i="2"/>
  <c r="B39" i="1" s="1"/>
  <c r="G55" i="2"/>
  <c r="B38" i="1" s="1"/>
  <c r="C52" i="1"/>
  <c r="B41" i="1" l="1"/>
  <c r="G7" i="1" s="1"/>
</calcChain>
</file>

<file path=xl/sharedStrings.xml><?xml version="1.0" encoding="utf-8"?>
<sst xmlns="http://schemas.openxmlformats.org/spreadsheetml/2006/main" count="197" uniqueCount="79">
  <si>
    <t>CENOVÁ NABÍDKA</t>
  </si>
  <si>
    <t>Objekt zadavatele</t>
  </si>
  <si>
    <t xml:space="preserve">Praha, Těšnov 17 </t>
  </si>
  <si>
    <t>Praha, Štěpánská 63</t>
  </si>
  <si>
    <t>Praha, Ve Smečkách 33</t>
  </si>
  <si>
    <t>Praha, Na Okruhu 25</t>
  </si>
  <si>
    <t>CELKEM KČ</t>
  </si>
  <si>
    <t>Praha, Těšnov 17</t>
  </si>
  <si>
    <t>Celkem                            330 hodin/měsíc</t>
  </si>
  <si>
    <t>4. Drobný materiál</t>
  </si>
  <si>
    <t>5. Odvoz a likvidace odpadu - stavební suti a dalších odpadů v rozsahu předmětu plnění</t>
  </si>
  <si>
    <t>Poznámka:</t>
  </si>
  <si>
    <t>Při stanovení ceny  pro zajištění provozu a údržby uvedených technologických zařízení uchazeč plně respektuje požadavky objednatele na způsob zajištění přítomnosti pracovníků dodavatele v objektu, četnosti návštěv objektu, množstvím drobných oprav - viz specifikace "Rozsah plnění služeb údržby"</t>
  </si>
  <si>
    <t xml:space="preserve">Objekt </t>
  </si>
  <si>
    <t>Praha, Písnice</t>
  </si>
  <si>
    <t>Těšnov 65/17,  Praha 1</t>
  </si>
  <si>
    <t>Zdravotně technické instalace (ZTI)</t>
  </si>
  <si>
    <t>Počet kusů</t>
  </si>
  <si>
    <t>Cena za odbornou prohlídku za všechna ZAŘÍZENÍ za 48 měsíců</t>
  </si>
  <si>
    <t>Distribice a příslušenství rozvodů vody</t>
  </si>
  <si>
    <t>Čistírna odpadních vod</t>
  </si>
  <si>
    <t>Odborná prohlídka</t>
  </si>
  <si>
    <t>Odlučovač tuků (Lapol) včetně odběru odborného vzorku a následného vývozu</t>
  </si>
  <si>
    <t>Okrasné jezírko, fontánka  (do 10m3)</t>
  </si>
  <si>
    <t>Protipovodňová zařízení</t>
  </si>
  <si>
    <t>Suchovod</t>
  </si>
  <si>
    <t>Zpětné klapky</t>
  </si>
  <si>
    <t xml:space="preserve">Čerpadla v revizních šachtách </t>
  </si>
  <si>
    <t>PROTIPOŽÁRNÍ ZAŘÍZENÍ</t>
  </si>
  <si>
    <t>Automatická a ruční PP zařízení</t>
  </si>
  <si>
    <t>Požární ventilace</t>
  </si>
  <si>
    <t>PPK - protipožární klapky ve VZT</t>
  </si>
  <si>
    <t>Protipožární dveře, uzávěry</t>
  </si>
  <si>
    <t>Vodní hydranty</t>
  </si>
  <si>
    <t>Cena celkem zaodborné prohlídky v budově MZe TĚŠNOV za 48 měsíců</t>
  </si>
  <si>
    <t>Ve Smečkách 33, Praha 1</t>
  </si>
  <si>
    <t>Přečerpávací stanice odpadních vod</t>
  </si>
  <si>
    <t>Protipožární klapky ve VZT</t>
  </si>
  <si>
    <t>Na Okruhu 269/25, Písnice</t>
  </si>
  <si>
    <t>Panikové kování</t>
  </si>
  <si>
    <t>Budova MZe</t>
  </si>
  <si>
    <t>Cena celkem zaodborné prohlídky v budově MZe Na Okruhu 269/25 za 48 měsíců</t>
  </si>
  <si>
    <t>Cena celkem zaodborné prohlídky v budově MZe Štěpánská 63 za 48 měsíců</t>
  </si>
  <si>
    <t>Cena celkem zaodborné prohlídky v budově MZe Ve Smečkách 33 za 48 měsíců</t>
  </si>
  <si>
    <t xml:space="preserve">Uchazeč tyto položky v tomto listě nevyplňuje, uchazeč vyplní žlutě označené položky v listě "Odborné zkoušky_revize", ze kterého bude zde tato cena automaticky vyplněna. </t>
  </si>
  <si>
    <t>Cenová nabídka včetně ceny za provedené odborné zkoušky/revize celkem za 48 měsíců bez DPH</t>
  </si>
  <si>
    <t>Hasicí přístoj CO2 - pojízdný 3x2 lahve</t>
  </si>
  <si>
    <t>Odlučovač ropných látek (ORL) včetně odběru odborného vzorku a následného vývozu</t>
  </si>
  <si>
    <t>Hasicí přístoj gelový</t>
  </si>
  <si>
    <t>Přenosné hasicí přístroje (PHP) - vodní</t>
  </si>
  <si>
    <t>Přenosné hasicí přístroje (PHP) - práškový</t>
  </si>
  <si>
    <t>Přenosné hasicí přístroje (PHP) - sněhový</t>
  </si>
  <si>
    <t>Příloha č. 8 ZD - Cenová nabídka</t>
  </si>
  <si>
    <t>Štěpánská 63, Praha 1</t>
  </si>
  <si>
    <t>3. Revize</t>
  </si>
  <si>
    <t>Předpokládaný počet hodin mimořádné údržby na objekt/měsíc</t>
  </si>
  <si>
    <t>kontrola provozuschopnosti</t>
  </si>
  <si>
    <t>periodická zkouška (Revize)*</t>
  </si>
  <si>
    <t>typ prohlídka/zkoušky/revize</t>
  </si>
  <si>
    <t>tlaková zkouška</t>
  </si>
  <si>
    <t>kontrola provozuschopnosti(revize)</t>
  </si>
  <si>
    <t>1. Běžná údržba - rozsah dle přílohy č. 9 ZD (mimo revize)</t>
  </si>
  <si>
    <t xml:space="preserve">2. Mimořádná údržba - práce po pracovní době, o víkendech a svátcích - rozsah dle přílohy č. 9 ZD (mimo revize) </t>
  </si>
  <si>
    <t>cena za 1 hodinu 1 pracovníka  (Kč bez DPH)</t>
  </si>
  <si>
    <t>Cena 48 měsíců (Kč bez DPH)</t>
  </si>
  <si>
    <t xml:space="preserve">  Cena za 1 měsíc (Kč bez DPH) </t>
  </si>
  <si>
    <t>5 pracovníků v čase 7.30 - 16.00</t>
  </si>
  <si>
    <t>Požadovaná četnost odborných prohlídek za 48 měsíců (dle požadavku a dle norem)</t>
  </si>
  <si>
    <t>Cena za provedené odborné zkoušky/revize za 48 měsíců celkem (Kč bez DPH)</t>
  </si>
  <si>
    <t>Cena za 1/měsíc (Kč bez DPH)</t>
  </si>
  <si>
    <t>Cena za 12 měsíců (Kč bez DPH)</t>
  </si>
  <si>
    <t>Cena za 48 měsíců (Kč bez DPH)</t>
  </si>
  <si>
    <r>
      <t>Cena za 1m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(Kč bez DPH)</t>
    </r>
  </si>
  <si>
    <r>
      <t>Cena za 120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za  48 měsíců (Kč bez DPH)</t>
    </r>
  </si>
  <si>
    <r>
      <t xml:space="preserve">Cena za </t>
    </r>
    <r>
      <rPr>
        <b/>
        <sz val="11"/>
        <color rgb="FFFF0000"/>
        <rFont val="Calibri"/>
        <family val="2"/>
        <scheme val="minor"/>
      </rPr>
      <t xml:space="preserve">1 provedenou odbornou prohlídku za soubor všech kusů zařízení </t>
    </r>
    <r>
      <rPr>
        <b/>
        <sz val="11"/>
        <rFont val="Calibri"/>
        <family val="2"/>
        <charset val="238"/>
      </rPr>
      <t>(Kč bez DPH/ÚKON)</t>
    </r>
  </si>
  <si>
    <r>
      <rPr>
        <b/>
        <sz val="10"/>
        <rFont val="Arial"/>
        <family val="2"/>
        <charset val="238"/>
      </rPr>
      <t xml:space="preserve">Správa budovy </t>
    </r>
    <r>
      <rPr>
        <sz val="10"/>
        <rFont val="Arial"/>
        <family val="2"/>
        <charset val="238"/>
      </rPr>
      <t>- dle přílohy č. 9 ZD, např. drobná údržba - stavební, zámečnické, truhlářské práce, drobné pomocné práce elektro; stěhování;  Zajištění správy ZTI - Sanita, včetně zpětných klapek; Zajištění desinfekce, deratizace, desincekce</t>
    </r>
  </si>
  <si>
    <r>
      <rPr>
        <b/>
        <sz val="10"/>
        <rFont val="Arial"/>
        <family val="2"/>
        <charset val="238"/>
      </rPr>
      <t xml:space="preserve">Správa budovy </t>
    </r>
    <r>
      <rPr>
        <sz val="10"/>
        <rFont val="Arial"/>
        <family val="2"/>
        <charset val="238"/>
      </rPr>
      <t>-  dle přílohy č. 9 ZD, např. drobná údržba - stavební, zámečnické, truhlářské práce, drobné pomocné práce elektro; stěhování;  Zajištění správy ZTI - Sanita, včetně zpětných klapek; Zajištění desinfekce, deratizace, desincekce</t>
    </r>
  </si>
  <si>
    <t>SHZ Plynové (CO2, Inergent) - řídící jednotka, zásobní láhve s plynem, akční členy (čidla, hlavice)</t>
  </si>
  <si>
    <t>Matice provádění revizí v budovách Mze - dle přílohy č. 9 a 10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</si>
</sst>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scheme val="minor"/>
    </font>
    <font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2" xfId="0" applyFont="1" applyBorder="1"/>
    <xf numFmtId="0" fontId="6" fillId="0" borderId="0" xfId="0" applyFont="1" applyAlignment="1">
      <alignment horizontal="left" vertical="center"/>
    </xf>
    <xf numFmtId="0" fontId="8" fillId="0" borderId="7" xfId="0" applyFont="1" applyBorder="1"/>
    <xf numFmtId="0" fontId="8" fillId="0" borderId="10" xfId="0" applyFont="1" applyBorder="1"/>
    <xf numFmtId="0" fontId="9" fillId="0" borderId="3" xfId="0" applyFont="1" applyBorder="1" applyAlignment="1">
      <alignment horizontal="left"/>
    </xf>
    <xf numFmtId="164" fontId="9" fillId="2" borderId="3" xfId="0" applyNumberFormat="1" applyFont="1" applyFill="1" applyBorder="1"/>
    <xf numFmtId="0" fontId="9" fillId="0" borderId="0" xfId="0" applyFont="1" applyAlignment="1">
      <alignment horizontal="center"/>
    </xf>
    <xf numFmtId="3" fontId="9" fillId="0" borderId="0" xfId="0" applyNumberFormat="1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15" xfId="0" applyFont="1" applyBorder="1"/>
    <xf numFmtId="0" fontId="1" fillId="0" borderId="8" xfId="0" applyFont="1" applyBorder="1"/>
    <xf numFmtId="4" fontId="8" fillId="0" borderId="18" xfId="0" applyNumberFormat="1" applyFont="1" applyBorder="1"/>
    <xf numFmtId="4" fontId="8" fillId="0" borderId="15" xfId="0" applyNumberFormat="1" applyFont="1" applyBorder="1"/>
    <xf numFmtId="4" fontId="8" fillId="2" borderId="7" xfId="0" applyNumberFormat="1" applyFont="1" applyFill="1" applyBorder="1"/>
    <xf numFmtId="4" fontId="8" fillId="0" borderId="20" xfId="0" applyNumberFormat="1" applyFont="1" applyBorder="1"/>
    <xf numFmtId="164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 applyAlignment="1">
      <alignment horizontal="left" wrapText="1"/>
    </xf>
    <xf numFmtId="0" fontId="14" fillId="0" borderId="0" xfId="0" applyFont="1"/>
    <xf numFmtId="0" fontId="16" fillId="5" borderId="20" xfId="0" applyFont="1" applyFill="1" applyBorder="1" applyAlignment="1">
      <alignment horizontal="center"/>
    </xf>
    <xf numFmtId="0" fontId="18" fillId="0" borderId="17" xfId="0" applyFont="1" applyBorder="1"/>
    <xf numFmtId="0" fontId="18" fillId="0" borderId="23" xfId="0" applyFont="1" applyBorder="1"/>
    <xf numFmtId="0" fontId="0" fillId="6" borderId="10" xfId="0" applyFill="1" applyBorder="1" applyAlignment="1">
      <alignment horizontal="center" vertical="center"/>
    </xf>
    <xf numFmtId="0" fontId="18" fillId="0" borderId="33" xfId="0" applyFont="1" applyBorder="1"/>
    <xf numFmtId="0" fontId="18" fillId="0" borderId="10" xfId="0" applyFont="1" applyBorder="1"/>
    <xf numFmtId="0" fontId="18" fillId="0" borderId="22" xfId="0" applyFont="1" applyBorder="1"/>
    <xf numFmtId="0" fontId="18" fillId="0" borderId="36" xfId="0" applyFont="1" applyBorder="1"/>
    <xf numFmtId="0" fontId="18" fillId="0" borderId="6" xfId="0" applyFont="1" applyBorder="1"/>
    <xf numFmtId="0" fontId="0" fillId="0" borderId="24" xfId="0" applyBorder="1"/>
    <xf numFmtId="0" fontId="16" fillId="5" borderId="24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6" borderId="18" xfId="0" applyFont="1" applyFill="1" applyBorder="1" applyAlignment="1">
      <alignment horizontal="right" vertical="center"/>
    </xf>
    <xf numFmtId="0" fontId="20" fillId="6" borderId="35" xfId="0" applyFont="1" applyFill="1" applyBorder="1" applyAlignment="1">
      <alignment horizontal="right" vertical="center"/>
    </xf>
    <xf numFmtId="44" fontId="19" fillId="3" borderId="14" xfId="1" applyFont="1" applyFill="1" applyBorder="1" applyAlignment="1">
      <alignment horizontal="right" vertical="center"/>
    </xf>
    <xf numFmtId="44" fontId="18" fillId="6" borderId="7" xfId="1" applyFont="1" applyFill="1" applyBorder="1"/>
    <xf numFmtId="0" fontId="0" fillId="6" borderId="22" xfId="0" applyFill="1" applyBorder="1" applyAlignment="1">
      <alignment horizontal="right" vertical="center"/>
    </xf>
    <xf numFmtId="0" fontId="19" fillId="0" borderId="10" xfId="0" applyFont="1" applyBorder="1" applyAlignment="1">
      <alignment horizontal="center"/>
    </xf>
    <xf numFmtId="0" fontId="19" fillId="0" borderId="35" xfId="0" applyFont="1" applyBorder="1"/>
    <xf numFmtId="0" fontId="19" fillId="6" borderId="21" xfId="0" applyFont="1" applyFill="1" applyBorder="1" applyAlignment="1">
      <alignment horizontal="right" vertical="center"/>
    </xf>
    <xf numFmtId="44" fontId="19" fillId="3" borderId="23" xfId="1" applyFont="1" applyFill="1" applyBorder="1"/>
    <xf numFmtId="44" fontId="18" fillId="0" borderId="10" xfId="1" applyFont="1" applyFill="1" applyBorder="1"/>
    <xf numFmtId="0" fontId="19" fillId="0" borderId="15" xfId="0" applyFont="1" applyBorder="1" applyAlignment="1">
      <alignment horizontal="right"/>
    </xf>
    <xf numFmtId="0" fontId="19" fillId="0" borderId="15" xfId="0" applyFont="1" applyBorder="1"/>
    <xf numFmtId="0" fontId="19" fillId="0" borderId="39" xfId="0" applyFont="1" applyBorder="1"/>
    <xf numFmtId="0" fontId="19" fillId="0" borderId="20" xfId="0" applyFont="1" applyBorder="1"/>
    <xf numFmtId="0" fontId="19" fillId="0" borderId="13" xfId="0" applyFont="1" applyBorder="1"/>
    <xf numFmtId="0" fontId="19" fillId="0" borderId="40" xfId="0" applyFont="1" applyBorder="1"/>
    <xf numFmtId="0" fontId="19" fillId="0" borderId="12" xfId="0" applyFont="1" applyBorder="1" applyAlignment="1">
      <alignment horizontal="center"/>
    </xf>
    <xf numFmtId="0" fontId="19" fillId="0" borderId="37" xfId="0" applyFont="1" applyBorder="1"/>
    <xf numFmtId="44" fontId="19" fillId="3" borderId="40" xfId="1" applyFont="1" applyFill="1" applyBorder="1"/>
    <xf numFmtId="44" fontId="18" fillId="0" borderId="12" xfId="1" applyFont="1" applyFill="1" applyBorder="1"/>
    <xf numFmtId="0" fontId="12" fillId="2" borderId="1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9" fillId="0" borderId="34" xfId="0" applyFont="1" applyBorder="1"/>
    <xf numFmtId="44" fontId="19" fillId="3" borderId="41" xfId="1" applyFont="1" applyFill="1" applyBorder="1"/>
    <xf numFmtId="44" fontId="18" fillId="0" borderId="17" xfId="1" applyFont="1" applyFill="1" applyBorder="1"/>
    <xf numFmtId="0" fontId="12" fillId="5" borderId="17" xfId="0" applyFont="1" applyFill="1" applyBorder="1" applyAlignment="1">
      <alignment horizontal="center" vertical="center" wrapText="1"/>
    </xf>
    <xf numFmtId="0" fontId="19" fillId="0" borderId="23" xfId="0" applyFont="1" applyBorder="1"/>
    <xf numFmtId="0" fontId="19" fillId="0" borderId="42" xfId="0" applyFont="1" applyBorder="1"/>
    <xf numFmtId="0" fontId="19" fillId="0" borderId="10" xfId="0" applyFont="1" applyBorder="1"/>
    <xf numFmtId="0" fontId="19" fillId="0" borderId="36" xfId="0" applyFont="1" applyBorder="1"/>
    <xf numFmtId="0" fontId="19" fillId="0" borderId="12" xfId="0" applyFont="1" applyBorder="1"/>
    <xf numFmtId="0" fontId="9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21" fillId="2" borderId="3" xfId="0" applyNumberFormat="1" applyFont="1" applyFill="1" applyBorder="1"/>
    <xf numFmtId="0" fontId="8" fillId="0" borderId="38" xfId="0" applyFont="1" applyBorder="1"/>
    <xf numFmtId="0" fontId="1" fillId="0" borderId="43" xfId="0" applyFont="1" applyBorder="1"/>
    <xf numFmtId="0" fontId="8" fillId="0" borderId="31" xfId="0" applyFont="1" applyBorder="1"/>
    <xf numFmtId="0" fontId="1" fillId="0" borderId="44" xfId="0" applyFont="1" applyBorder="1"/>
    <xf numFmtId="0" fontId="16" fillId="5" borderId="25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8" fillId="0" borderId="42" xfId="0" applyFont="1" applyBorder="1"/>
    <xf numFmtId="0" fontId="0" fillId="6" borderId="36" xfId="0" applyFill="1" applyBorder="1" applyAlignment="1">
      <alignment horizontal="center" vertical="center"/>
    </xf>
    <xf numFmtId="0" fontId="18" fillId="0" borderId="45" xfId="0" applyFont="1" applyBorder="1"/>
    <xf numFmtId="0" fontId="18" fillId="0" borderId="38" xfId="0" applyFont="1" applyBorder="1"/>
    <xf numFmtId="0" fontId="0" fillId="6" borderId="17" xfId="0" applyFill="1" applyBorder="1" applyAlignment="1">
      <alignment horizontal="center" vertical="center"/>
    </xf>
    <xf numFmtId="0" fontId="18" fillId="0" borderId="46" xfId="0" applyFont="1" applyBorder="1"/>
    <xf numFmtId="0" fontId="18" fillId="0" borderId="15" xfId="0" applyFont="1" applyBorder="1"/>
    <xf numFmtId="0" fontId="18" fillId="0" borderId="47" xfId="0" applyFont="1" applyBorder="1"/>
    <xf numFmtId="0" fontId="0" fillId="6" borderId="12" xfId="0" applyFill="1" applyBorder="1" applyAlignment="1">
      <alignment horizontal="center" vertical="center"/>
    </xf>
    <xf numFmtId="0" fontId="18" fillId="0" borderId="48" xfId="0" applyFont="1" applyBorder="1"/>
    <xf numFmtId="0" fontId="19" fillId="0" borderId="14" xfId="0" applyFont="1" applyBorder="1"/>
    <xf numFmtId="0" fontId="16" fillId="5" borderId="12" xfId="0" applyFont="1" applyFill="1" applyBorder="1" applyAlignment="1">
      <alignment horizontal="center"/>
    </xf>
    <xf numFmtId="0" fontId="18" fillId="0" borderId="31" xfId="0" applyFont="1" applyBorder="1"/>
    <xf numFmtId="0" fontId="18" fillId="0" borderId="49" xfId="0" applyFont="1" applyBorder="1"/>
    <xf numFmtId="0" fontId="0" fillId="6" borderId="23" xfId="0" applyFill="1" applyBorder="1" applyAlignment="1">
      <alignment horizontal="right" vertical="center"/>
    </xf>
    <xf numFmtId="0" fontId="19" fillId="0" borderId="23" xfId="0" applyFont="1" applyBorder="1" applyAlignment="1">
      <alignment horizontal="right"/>
    </xf>
    <xf numFmtId="0" fontId="16" fillId="5" borderId="4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9" fillId="0" borderId="17" xfId="0" applyFont="1" applyBorder="1"/>
    <xf numFmtId="0" fontId="22" fillId="0" borderId="0" xfId="0" applyFont="1"/>
    <xf numFmtId="0" fontId="23" fillId="0" borderId="0" xfId="0" applyFont="1"/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0" fillId="6" borderId="38" xfId="0" applyFill="1" applyBorder="1" applyAlignment="1">
      <alignment horizontal="right" vertical="center"/>
    </xf>
    <xf numFmtId="0" fontId="19" fillId="0" borderId="31" xfId="0" applyFont="1" applyBorder="1"/>
    <xf numFmtId="0" fontId="19" fillId="0" borderId="41" xfId="0" applyFont="1" applyBorder="1" applyAlignment="1">
      <alignment horizontal="right"/>
    </xf>
    <xf numFmtId="0" fontId="8" fillId="0" borderId="50" xfId="0" applyFont="1" applyBorder="1" applyAlignment="1">
      <alignment horizontal="center" vertical="center" wrapText="1"/>
    </xf>
    <xf numFmtId="164" fontId="21" fillId="6" borderId="0" xfId="0" applyNumberFormat="1" applyFont="1" applyFill="1"/>
    <xf numFmtId="44" fontId="18" fillId="3" borderId="38" xfId="1" applyFont="1" applyFill="1" applyBorder="1"/>
    <xf numFmtId="44" fontId="18" fillId="3" borderId="15" xfId="1" applyFont="1" applyFill="1" applyBorder="1"/>
    <xf numFmtId="44" fontId="18" fillId="3" borderId="20" xfId="1" applyFont="1" applyFill="1" applyBorder="1"/>
    <xf numFmtId="44" fontId="18" fillId="3" borderId="31" xfId="1" applyFont="1" applyFill="1" applyBorder="1"/>
    <xf numFmtId="44" fontId="18" fillId="6" borderId="6" xfId="1" applyFont="1" applyFill="1" applyBorder="1"/>
    <xf numFmtId="44" fontId="18" fillId="6" borderId="17" xfId="1" applyFont="1" applyFill="1" applyBorder="1"/>
    <xf numFmtId="44" fontId="19" fillId="3" borderId="7" xfId="1" applyFont="1" applyFill="1" applyBorder="1" applyAlignment="1">
      <alignment horizontal="right" vertical="center"/>
    </xf>
    <xf numFmtId="44" fontId="19" fillId="3" borderId="12" xfId="1" applyFont="1" applyFill="1" applyBorder="1" applyAlignment="1">
      <alignment horizontal="right" vertical="center"/>
    </xf>
    <xf numFmtId="0" fontId="0" fillId="6" borderId="16" xfId="0" applyFill="1" applyBorder="1" applyAlignment="1">
      <alignment horizontal="center" vertical="center"/>
    </xf>
    <xf numFmtId="0" fontId="20" fillId="6" borderId="16" xfId="0" applyFont="1" applyFill="1" applyBorder="1" applyAlignment="1">
      <alignment horizontal="right" vertical="center"/>
    </xf>
    <xf numFmtId="44" fontId="18" fillId="0" borderId="7" xfId="1" applyFont="1" applyFill="1" applyBorder="1"/>
    <xf numFmtId="0" fontId="16" fillId="5" borderId="3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right" vertical="center"/>
    </xf>
    <xf numFmtId="0" fontId="19" fillId="6" borderId="3" xfId="0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4" fontId="18" fillId="0" borderId="3" xfId="1" applyFont="1" applyFill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" fontId="8" fillId="7" borderId="7" xfId="0" applyNumberFormat="1" applyFont="1" applyFill="1" applyBorder="1"/>
    <xf numFmtId="4" fontId="8" fillId="7" borderId="10" xfId="0" applyNumberFormat="1" applyFont="1" applyFill="1" applyBorder="1"/>
    <xf numFmtId="164" fontId="9" fillId="7" borderId="3" xfId="0" applyNumberFormat="1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0" xfId="0" applyFont="1" applyBorder="1"/>
    <xf numFmtId="0" fontId="0" fillId="0" borderId="50" xfId="0" applyBorder="1"/>
    <xf numFmtId="164" fontId="8" fillId="3" borderId="4" xfId="0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4" fontId="8" fillId="7" borderId="16" xfId="0" applyNumberFormat="1" applyFont="1" applyFill="1" applyBorder="1" applyAlignment="1">
      <alignment horizontal="center" vertical="center"/>
    </xf>
    <xf numFmtId="164" fontId="8" fillId="7" borderId="6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9" fillId="2" borderId="19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3" fontId="9" fillId="0" borderId="2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/>
    </xf>
    <xf numFmtId="0" fontId="24" fillId="5" borderId="53" xfId="0" applyFont="1" applyFill="1" applyBorder="1" applyAlignment="1">
      <alignment horizontal="center" vertical="center" wrapText="1"/>
    </xf>
    <xf numFmtId="0" fontId="24" fillId="5" borderId="5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</cellXfs>
  <cellStyles count="3">
    <cellStyle name="Měna" xfId="1" builtinId="4"/>
    <cellStyle name="Měna 2" xfId="2" xr:uid="{884EEECE-6746-40A5-BA93-B130008897F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E3FE-AE12-4FFC-8A60-3E56CF82B94D}">
  <sheetPr>
    <pageSetUpPr fitToPage="1"/>
  </sheetPr>
  <dimension ref="A2:H68"/>
  <sheetViews>
    <sheetView tabSelected="1" zoomScale="70" zoomScaleNormal="70" workbookViewId="0">
      <selection activeCell="G36" sqref="G36"/>
    </sheetView>
  </sheetViews>
  <sheetFormatPr defaultRowHeight="15" x14ac:dyDescent="0.25"/>
  <cols>
    <col min="1" max="1" width="34.7109375" customWidth="1"/>
    <col min="2" max="2" width="51" customWidth="1"/>
    <col min="3" max="4" width="40.140625" customWidth="1"/>
    <col min="5" max="5" width="17.5703125" customWidth="1"/>
    <col min="6" max="6" width="19.85546875" customWidth="1"/>
    <col min="7" max="7" width="25.42578125" customWidth="1"/>
    <col min="10" max="10" width="59.85546875" customWidth="1"/>
  </cols>
  <sheetData>
    <row r="2" spans="1:8" x14ac:dyDescent="0.25">
      <c r="A2" s="106" t="s">
        <v>52</v>
      </c>
      <c r="G2" s="2"/>
    </row>
    <row r="3" spans="1:8" ht="18.75" x14ac:dyDescent="0.3">
      <c r="A3" s="3"/>
      <c r="B3" s="4"/>
      <c r="C3" s="4"/>
      <c r="D3" s="4"/>
      <c r="E3" s="4"/>
      <c r="F3" s="4"/>
      <c r="G3" s="4"/>
    </row>
    <row r="4" spans="1:8" ht="18" x14ac:dyDescent="0.25">
      <c r="A4" s="5" t="s">
        <v>0</v>
      </c>
      <c r="B4" s="4"/>
      <c r="C4" s="4"/>
      <c r="D4" s="4"/>
      <c r="E4" s="4"/>
      <c r="F4" s="4"/>
      <c r="G4" s="4"/>
      <c r="H4" s="1"/>
    </row>
    <row r="5" spans="1:8" ht="18" x14ac:dyDescent="0.25">
      <c r="A5" s="5"/>
      <c r="B5" s="4"/>
      <c r="C5" s="4"/>
      <c r="D5" s="4"/>
      <c r="E5" s="4"/>
      <c r="F5" s="4"/>
      <c r="G5" s="4"/>
      <c r="H5" s="1"/>
    </row>
    <row r="6" spans="1:8" ht="18.75" thickBot="1" x14ac:dyDescent="0.3">
      <c r="A6" s="5"/>
      <c r="B6" s="4"/>
      <c r="C6" s="4"/>
      <c r="D6" s="4"/>
      <c r="E6" s="4"/>
      <c r="F6" s="4"/>
      <c r="G6" s="4"/>
      <c r="H6" s="1"/>
    </row>
    <row r="7" spans="1:8" ht="18.75" thickBot="1" x14ac:dyDescent="0.3">
      <c r="A7" s="6" t="s">
        <v>45</v>
      </c>
      <c r="B7" s="7"/>
      <c r="C7" s="7"/>
      <c r="D7" s="7"/>
      <c r="E7" s="7"/>
      <c r="F7" s="7"/>
      <c r="G7" s="80">
        <f>D13+D22+B41+D52+C56</f>
        <v>1632000</v>
      </c>
      <c r="H7" s="1"/>
    </row>
    <row r="8" spans="1:8" ht="18" x14ac:dyDescent="0.25">
      <c r="A8" s="5"/>
      <c r="B8" s="4"/>
      <c r="C8" s="4"/>
      <c r="D8" s="4"/>
      <c r="E8" s="4"/>
      <c r="F8" s="4"/>
      <c r="G8" s="116"/>
      <c r="H8" s="1"/>
    </row>
    <row r="9" spans="1:8" ht="18" x14ac:dyDescent="0.25">
      <c r="A9" s="5"/>
      <c r="B9" s="4"/>
      <c r="C9" s="4"/>
      <c r="D9" s="4"/>
      <c r="E9" s="4"/>
      <c r="F9" s="4"/>
      <c r="G9" s="4"/>
      <c r="H9" s="1"/>
    </row>
    <row r="10" spans="1:8" ht="16.5" thickBot="1" x14ac:dyDescent="0.3">
      <c r="A10" s="8" t="s">
        <v>61</v>
      </c>
      <c r="B10" s="4"/>
      <c r="C10" s="4"/>
      <c r="D10" s="4"/>
      <c r="E10" s="4"/>
      <c r="F10" s="4"/>
      <c r="G10" s="4"/>
      <c r="H10" s="1"/>
    </row>
    <row r="11" spans="1:8" ht="66.75" customHeight="1" thickBot="1" x14ac:dyDescent="0.3">
      <c r="A11" s="74" t="s">
        <v>1</v>
      </c>
      <c r="B11" s="79" t="s">
        <v>75</v>
      </c>
      <c r="C11" s="115" t="s">
        <v>65</v>
      </c>
      <c r="D11" s="141" t="s">
        <v>64</v>
      </c>
      <c r="E11" s="4"/>
      <c r="F11" s="4"/>
      <c r="G11" s="1"/>
    </row>
    <row r="12" spans="1:8" ht="15.75" thickBot="1" x14ac:dyDescent="0.3">
      <c r="A12" s="76"/>
      <c r="B12" s="79" t="s">
        <v>63</v>
      </c>
      <c r="C12" s="75" t="s">
        <v>66</v>
      </c>
      <c r="D12" s="142"/>
      <c r="E12" s="4"/>
      <c r="F12" s="4"/>
      <c r="G12" s="1"/>
    </row>
    <row r="13" spans="1:8" x14ac:dyDescent="0.25">
      <c r="A13" s="9" t="s">
        <v>2</v>
      </c>
      <c r="B13" s="145"/>
      <c r="C13" s="148">
        <f>B13*168*5</f>
        <v>0</v>
      </c>
      <c r="D13" s="151">
        <f>C13*48</f>
        <v>0</v>
      </c>
      <c r="E13" s="4"/>
      <c r="F13" s="4"/>
      <c r="G13" s="1"/>
    </row>
    <row r="14" spans="1:8" x14ac:dyDescent="0.25">
      <c r="A14" s="10" t="s">
        <v>3</v>
      </c>
      <c r="B14" s="146"/>
      <c r="C14" s="149"/>
      <c r="D14" s="151"/>
      <c r="E14" s="4"/>
      <c r="F14" s="4"/>
      <c r="G14" s="1"/>
    </row>
    <row r="15" spans="1:8" x14ac:dyDescent="0.25">
      <c r="A15" s="10" t="s">
        <v>4</v>
      </c>
      <c r="B15" s="146"/>
      <c r="C15" s="149"/>
      <c r="D15" s="151"/>
      <c r="E15" s="4"/>
      <c r="F15" s="4"/>
      <c r="G15" s="1"/>
    </row>
    <row r="16" spans="1:8" ht="15.75" thickBot="1" x14ac:dyDescent="0.3">
      <c r="A16" s="10" t="s">
        <v>5</v>
      </c>
      <c r="B16" s="147"/>
      <c r="C16" s="150"/>
      <c r="D16" s="152"/>
      <c r="E16" s="4"/>
      <c r="F16" s="4"/>
      <c r="G16" s="1"/>
    </row>
    <row r="17" spans="1:8" ht="18" x14ac:dyDescent="0.25">
      <c r="A17" s="5"/>
      <c r="B17" s="4"/>
      <c r="C17" s="4"/>
      <c r="D17" s="4"/>
      <c r="E17" s="4"/>
      <c r="F17" s="4"/>
      <c r="G17" s="4"/>
      <c r="H17" s="1"/>
    </row>
    <row r="18" spans="1:8" x14ac:dyDescent="0.25">
      <c r="A18" s="13"/>
      <c r="B18" s="14"/>
      <c r="C18" s="14"/>
      <c r="D18" s="14"/>
      <c r="E18" s="14"/>
      <c r="F18" s="14"/>
      <c r="G18" s="14"/>
      <c r="H18" s="1"/>
    </row>
    <row r="19" spans="1:8" ht="16.5" thickBot="1" x14ac:dyDescent="0.3">
      <c r="A19" s="15" t="s">
        <v>62</v>
      </c>
      <c r="B19" s="14"/>
      <c r="C19" s="14"/>
      <c r="D19" s="14"/>
      <c r="E19" s="14"/>
      <c r="F19" s="14"/>
      <c r="G19" s="14"/>
      <c r="H19" s="1"/>
    </row>
    <row r="20" spans="1:8" ht="64.5" thickBot="1" x14ac:dyDescent="0.3">
      <c r="A20" s="74" t="s">
        <v>1</v>
      </c>
      <c r="B20" s="79" t="s">
        <v>76</v>
      </c>
      <c r="C20" s="141" t="s">
        <v>65</v>
      </c>
      <c r="D20" s="141" t="s">
        <v>64</v>
      </c>
      <c r="E20" s="14"/>
      <c r="F20" s="14"/>
      <c r="G20" s="14"/>
      <c r="H20" s="1"/>
    </row>
    <row r="21" spans="1:8" ht="15.75" thickBot="1" x14ac:dyDescent="0.3">
      <c r="A21" s="76"/>
      <c r="B21" s="79" t="s">
        <v>63</v>
      </c>
      <c r="C21" s="142"/>
      <c r="D21" s="142"/>
      <c r="E21" s="14"/>
      <c r="F21" s="14"/>
      <c r="G21" s="14"/>
      <c r="H21" s="1"/>
    </row>
    <row r="22" spans="1:8" x14ac:dyDescent="0.25">
      <c r="A22" s="9" t="s">
        <v>2</v>
      </c>
      <c r="B22" s="145"/>
      <c r="C22" s="148">
        <f>(B29+B30+B31+B32)*B22</f>
        <v>0</v>
      </c>
      <c r="D22" s="151">
        <f>C22*48</f>
        <v>0</v>
      </c>
      <c r="E22" s="14"/>
      <c r="F22" s="14"/>
      <c r="G22" s="14"/>
      <c r="H22" s="1"/>
    </row>
    <row r="23" spans="1:8" x14ac:dyDescent="0.25">
      <c r="A23" s="10" t="s">
        <v>3</v>
      </c>
      <c r="B23" s="146"/>
      <c r="C23" s="149"/>
      <c r="D23" s="151"/>
      <c r="E23" s="14"/>
      <c r="F23" s="14"/>
      <c r="G23" s="14"/>
      <c r="H23" s="1"/>
    </row>
    <row r="24" spans="1:8" x14ac:dyDescent="0.25">
      <c r="A24" s="10" t="s">
        <v>4</v>
      </c>
      <c r="B24" s="146"/>
      <c r="C24" s="149"/>
      <c r="D24" s="151"/>
      <c r="E24" s="14"/>
      <c r="F24" s="14"/>
      <c r="G24" s="14"/>
      <c r="H24" s="1"/>
    </row>
    <row r="25" spans="1:8" ht="15.75" thickBot="1" x14ac:dyDescent="0.3">
      <c r="A25" s="10" t="s">
        <v>5</v>
      </c>
      <c r="B25" s="147"/>
      <c r="C25" s="150"/>
      <c r="D25" s="152"/>
      <c r="E25" s="14"/>
      <c r="F25" s="14"/>
      <c r="G25" s="14"/>
      <c r="H25" s="1"/>
    </row>
    <row r="26" spans="1:8" ht="15.75" x14ac:dyDescent="0.25">
      <c r="A26" s="15"/>
      <c r="B26" s="14"/>
      <c r="C26" s="14"/>
      <c r="D26" s="14"/>
      <c r="E26" s="14"/>
      <c r="F26" s="14"/>
      <c r="G26" s="14"/>
      <c r="H26" s="1"/>
    </row>
    <row r="27" spans="1:8" x14ac:dyDescent="0.25">
      <c r="A27" s="16"/>
      <c r="B27" s="14"/>
      <c r="C27" s="14"/>
      <c r="D27" s="14"/>
      <c r="E27" s="1"/>
      <c r="F27" s="1"/>
      <c r="G27" s="1"/>
      <c r="H27" s="1"/>
    </row>
    <row r="28" spans="1:8" ht="15.75" thickBot="1" x14ac:dyDescent="0.3">
      <c r="A28" s="16" t="s">
        <v>55</v>
      </c>
      <c r="B28" s="1"/>
      <c r="C28" s="14"/>
      <c r="D28" s="14"/>
      <c r="E28" s="14"/>
      <c r="F28" s="1"/>
      <c r="G28" s="1"/>
      <c r="H28" s="1"/>
    </row>
    <row r="29" spans="1:8" x14ac:dyDescent="0.25">
      <c r="A29" s="81" t="s">
        <v>7</v>
      </c>
      <c r="B29" s="82">
        <v>170</v>
      </c>
      <c r="C29" s="157" t="s">
        <v>8</v>
      </c>
      <c r="D29" s="14"/>
      <c r="E29" s="14"/>
      <c r="F29" s="1"/>
      <c r="G29" s="1"/>
      <c r="H29" s="1"/>
    </row>
    <row r="30" spans="1:8" x14ac:dyDescent="0.25">
      <c r="A30" s="17" t="s">
        <v>3</v>
      </c>
      <c r="B30" s="18">
        <v>40</v>
      </c>
      <c r="C30" s="158"/>
      <c r="D30" s="14"/>
      <c r="E30" s="14"/>
      <c r="F30" s="1"/>
      <c r="G30" s="1"/>
      <c r="H30" s="1"/>
    </row>
    <row r="31" spans="1:8" x14ac:dyDescent="0.25">
      <c r="A31" s="17" t="s">
        <v>4</v>
      </c>
      <c r="B31" s="18">
        <v>60</v>
      </c>
      <c r="C31" s="158"/>
      <c r="D31" s="14"/>
      <c r="E31" s="14"/>
      <c r="F31" s="1"/>
      <c r="G31" s="1"/>
      <c r="H31" s="1"/>
    </row>
    <row r="32" spans="1:8" x14ac:dyDescent="0.25">
      <c r="A32" s="83" t="s">
        <v>5</v>
      </c>
      <c r="B32" s="84">
        <v>60</v>
      </c>
      <c r="C32" s="159"/>
      <c r="D32" s="14"/>
      <c r="E32" s="14"/>
      <c r="F32" s="1"/>
      <c r="G32" s="1"/>
      <c r="H32" s="1"/>
    </row>
    <row r="33" spans="1:8" x14ac:dyDescent="0.25">
      <c r="A33" s="143"/>
      <c r="B33" s="144"/>
      <c r="C33" s="25"/>
      <c r="D33" s="14"/>
      <c r="E33" s="14"/>
      <c r="F33" s="1"/>
      <c r="G33" s="1"/>
      <c r="H33" s="1"/>
    </row>
    <row r="34" spans="1:8" ht="16.5" thickBot="1" x14ac:dyDescent="0.3">
      <c r="A34" s="15" t="s">
        <v>54</v>
      </c>
      <c r="B34" s="4"/>
      <c r="C34" s="4"/>
      <c r="D34" s="4"/>
      <c r="E34" s="14"/>
      <c r="F34" s="1"/>
      <c r="G34" s="1"/>
      <c r="H34" s="1"/>
    </row>
    <row r="35" spans="1:8" x14ac:dyDescent="0.25">
      <c r="A35" s="77" t="s">
        <v>13</v>
      </c>
      <c r="B35" s="161" t="s">
        <v>68</v>
      </c>
      <c r="C35" s="162"/>
      <c r="D35" s="165"/>
      <c r="E35" s="14"/>
      <c r="F35" s="1"/>
      <c r="G35" s="1"/>
      <c r="H35" s="1"/>
    </row>
    <row r="36" spans="1:8" ht="15.75" thickBot="1" x14ac:dyDescent="0.3">
      <c r="A36" s="78"/>
      <c r="B36" s="163"/>
      <c r="C36" s="164"/>
      <c r="D36" s="165"/>
      <c r="E36" s="14"/>
      <c r="F36" s="1"/>
      <c r="G36" s="1"/>
      <c r="H36" s="1"/>
    </row>
    <row r="37" spans="1:8" x14ac:dyDescent="0.25">
      <c r="A37" s="9" t="s">
        <v>2</v>
      </c>
      <c r="B37" s="166">
        <f>'Odborné zkoušky_revize'!G32</f>
        <v>0</v>
      </c>
      <c r="C37" s="167"/>
      <c r="D37" s="110"/>
      <c r="E37" s="14"/>
      <c r="F37" s="1"/>
      <c r="G37" s="1"/>
      <c r="H37" s="1"/>
    </row>
    <row r="38" spans="1:8" x14ac:dyDescent="0.25">
      <c r="A38" s="10" t="s">
        <v>3</v>
      </c>
      <c r="B38" s="168">
        <f>'Odborné zkoušky_revize'!G55</f>
        <v>0</v>
      </c>
      <c r="C38" s="169"/>
      <c r="D38" s="110"/>
      <c r="E38" s="14"/>
      <c r="F38" s="1"/>
      <c r="G38" s="1"/>
      <c r="H38" s="1"/>
    </row>
    <row r="39" spans="1:8" x14ac:dyDescent="0.25">
      <c r="A39" s="10" t="s">
        <v>4</v>
      </c>
      <c r="B39" s="168">
        <f>'Odborné zkoušky_revize'!G72</f>
        <v>0</v>
      </c>
      <c r="C39" s="169"/>
      <c r="D39" s="110"/>
      <c r="E39" s="14"/>
      <c r="F39" s="1"/>
      <c r="G39" s="1"/>
      <c r="H39" s="1"/>
    </row>
    <row r="40" spans="1:8" ht="15.75" thickBot="1" x14ac:dyDescent="0.3">
      <c r="A40" s="10" t="s">
        <v>14</v>
      </c>
      <c r="B40" s="170">
        <f>'Odborné zkoušky_revize'!G88</f>
        <v>0</v>
      </c>
      <c r="C40" s="171"/>
      <c r="D40" s="110"/>
      <c r="E40" s="14"/>
      <c r="F40" s="1"/>
      <c r="G40" s="1"/>
      <c r="H40" s="1"/>
    </row>
    <row r="41" spans="1:8" ht="15.75" thickBot="1" x14ac:dyDescent="0.3">
      <c r="A41" s="26" t="s">
        <v>6</v>
      </c>
      <c r="B41" s="154">
        <f>SUM(B37:C40)</f>
        <v>0</v>
      </c>
      <c r="C41" s="155"/>
      <c r="D41" s="110"/>
      <c r="E41" s="14"/>
      <c r="F41" s="1"/>
      <c r="G41" s="1"/>
      <c r="H41" s="1"/>
    </row>
    <row r="42" spans="1:8" x14ac:dyDescent="0.25">
      <c r="A42" s="156" t="s">
        <v>44</v>
      </c>
      <c r="B42" s="156"/>
      <c r="C42" s="156"/>
      <c r="D42" s="156"/>
      <c r="E42" s="14"/>
      <c r="F42" s="1"/>
      <c r="G42" s="1"/>
      <c r="H42" s="1"/>
    </row>
    <row r="43" spans="1:8" x14ac:dyDescent="0.25">
      <c r="A43" s="27"/>
      <c r="B43" s="27"/>
      <c r="C43" s="27"/>
      <c r="D43" s="14"/>
      <c r="E43" s="14"/>
      <c r="F43" s="1"/>
      <c r="G43" s="1"/>
      <c r="H43" s="1"/>
    </row>
    <row r="44" spans="1:8" x14ac:dyDescent="0.25">
      <c r="A44" s="13"/>
      <c r="B44" s="14"/>
      <c r="C44" s="14"/>
      <c r="D44" s="14"/>
      <c r="E44" s="14"/>
      <c r="F44" s="1"/>
      <c r="G44" s="1"/>
      <c r="H44" s="1"/>
    </row>
    <row r="45" spans="1:8" x14ac:dyDescent="0.25">
      <c r="A45" s="13"/>
      <c r="B45" s="14"/>
      <c r="C45" s="14"/>
      <c r="D45" s="14"/>
      <c r="E45" s="14"/>
      <c r="F45" s="14"/>
      <c r="G45" s="14"/>
      <c r="H45" s="1"/>
    </row>
    <row r="46" spans="1:8" ht="16.5" thickBot="1" x14ac:dyDescent="0.3">
      <c r="A46" s="15" t="s">
        <v>9</v>
      </c>
      <c r="B46" s="14"/>
      <c r="C46" s="14"/>
      <c r="D46" s="14"/>
      <c r="E46" s="14"/>
      <c r="F46" s="14"/>
      <c r="G46" s="14"/>
      <c r="H46" s="1"/>
    </row>
    <row r="47" spans="1:8" ht="15.75" thickBot="1" x14ac:dyDescent="0.3">
      <c r="A47" s="74" t="s">
        <v>1</v>
      </c>
      <c r="B47" s="79" t="s">
        <v>69</v>
      </c>
      <c r="C47" s="79" t="s">
        <v>70</v>
      </c>
      <c r="D47" s="79" t="s">
        <v>71</v>
      </c>
      <c r="E47" s="14"/>
      <c r="F47" s="14"/>
      <c r="G47" s="14"/>
      <c r="H47" s="1"/>
    </row>
    <row r="48" spans="1:8" x14ac:dyDescent="0.25">
      <c r="A48" s="10" t="s">
        <v>2</v>
      </c>
      <c r="B48" s="19">
        <v>20000</v>
      </c>
      <c r="C48" s="138">
        <f>B48*12</f>
        <v>240000</v>
      </c>
      <c r="D48" s="21">
        <f>C48*4</f>
        <v>960000</v>
      </c>
      <c r="E48" s="14"/>
      <c r="F48" s="14"/>
      <c r="G48" s="14"/>
      <c r="H48" s="1"/>
    </row>
    <row r="49" spans="1:8" x14ac:dyDescent="0.25">
      <c r="A49" s="10" t="s">
        <v>3</v>
      </c>
      <c r="B49" s="20">
        <v>4000</v>
      </c>
      <c r="C49" s="139">
        <f>B49*12</f>
        <v>48000</v>
      </c>
      <c r="D49" s="21">
        <f t="shared" ref="D49:D51" si="0">C49*4</f>
        <v>192000</v>
      </c>
      <c r="E49" s="14"/>
      <c r="F49" s="14"/>
      <c r="G49" s="14"/>
      <c r="H49" s="1"/>
    </row>
    <row r="50" spans="1:8" x14ac:dyDescent="0.25">
      <c r="A50" s="10" t="s">
        <v>4</v>
      </c>
      <c r="B50" s="20">
        <v>6000</v>
      </c>
      <c r="C50" s="139">
        <f>B50*12</f>
        <v>72000</v>
      </c>
      <c r="D50" s="21">
        <f t="shared" si="0"/>
        <v>288000</v>
      </c>
      <c r="E50" s="14"/>
      <c r="F50" s="14"/>
      <c r="G50" s="14"/>
      <c r="H50" s="1"/>
    </row>
    <row r="51" spans="1:8" ht="15.75" thickBot="1" x14ac:dyDescent="0.3">
      <c r="A51" s="10" t="s">
        <v>5</v>
      </c>
      <c r="B51" s="22">
        <v>4000</v>
      </c>
      <c r="C51" s="139">
        <f>B51*12</f>
        <v>48000</v>
      </c>
      <c r="D51" s="21">
        <f t="shared" si="0"/>
        <v>192000</v>
      </c>
      <c r="E51" s="14"/>
      <c r="F51" s="14"/>
      <c r="G51" s="14"/>
      <c r="H51" s="1"/>
    </row>
    <row r="52" spans="1:8" ht="15.75" thickBot="1" x14ac:dyDescent="0.3">
      <c r="A52" s="11" t="s">
        <v>6</v>
      </c>
      <c r="B52" s="23">
        <f>SUM(B48:B51)</f>
        <v>34000</v>
      </c>
      <c r="C52" s="140">
        <f>SUM(C48:C51)</f>
        <v>408000</v>
      </c>
      <c r="D52" s="12">
        <f>SUM(D48:D51)</f>
        <v>1632000</v>
      </c>
      <c r="E52" s="14"/>
      <c r="F52" s="14"/>
      <c r="G52" s="14"/>
      <c r="H52" s="1"/>
    </row>
    <row r="53" spans="1:8" x14ac:dyDescent="0.25">
      <c r="A53" s="13"/>
      <c r="B53" s="14"/>
      <c r="C53" s="14"/>
      <c r="D53" s="14"/>
      <c r="E53" s="14"/>
      <c r="F53" s="14"/>
      <c r="G53" s="14"/>
      <c r="H53" s="1"/>
    </row>
    <row r="54" spans="1:8" ht="16.5" thickBot="1" x14ac:dyDescent="0.3">
      <c r="A54" s="15" t="s">
        <v>10</v>
      </c>
      <c r="B54" s="14"/>
      <c r="C54" s="14"/>
      <c r="D54" s="14"/>
      <c r="E54" s="14"/>
      <c r="F54" s="14"/>
      <c r="G54" s="14"/>
      <c r="H54" s="1"/>
    </row>
    <row r="55" spans="1:8" ht="15.75" thickBot="1" x14ac:dyDescent="0.3">
      <c r="A55" s="74" t="s">
        <v>1</v>
      </c>
      <c r="B55" s="79" t="s">
        <v>72</v>
      </c>
      <c r="C55" s="79" t="s">
        <v>73</v>
      </c>
      <c r="D55" s="14"/>
      <c r="E55" s="14"/>
      <c r="F55" s="14"/>
      <c r="G55" s="1"/>
    </row>
    <row r="56" spans="1:8" x14ac:dyDescent="0.25">
      <c r="A56" s="10" t="s">
        <v>2</v>
      </c>
      <c r="B56" s="145"/>
      <c r="C56" s="172">
        <f>B56*120</f>
        <v>0</v>
      </c>
      <c r="D56" s="14"/>
      <c r="E56" s="14"/>
      <c r="F56" s="14"/>
      <c r="G56" s="1"/>
    </row>
    <row r="57" spans="1:8" x14ac:dyDescent="0.25">
      <c r="A57" s="10" t="s">
        <v>3</v>
      </c>
      <c r="B57" s="146"/>
      <c r="C57" s="151"/>
      <c r="D57" s="14"/>
      <c r="E57" s="14"/>
      <c r="F57" s="14"/>
      <c r="G57" s="1"/>
    </row>
    <row r="58" spans="1:8" x14ac:dyDescent="0.25">
      <c r="A58" s="10" t="s">
        <v>4</v>
      </c>
      <c r="B58" s="146"/>
      <c r="C58" s="151"/>
      <c r="D58" s="14"/>
      <c r="E58" s="14"/>
      <c r="F58" s="14"/>
      <c r="G58" s="1"/>
    </row>
    <row r="59" spans="1:8" ht="15.75" thickBot="1" x14ac:dyDescent="0.3">
      <c r="A59" s="10" t="s">
        <v>5</v>
      </c>
      <c r="B59" s="147"/>
      <c r="C59" s="152"/>
      <c r="D59" s="14"/>
      <c r="E59" s="14"/>
      <c r="F59" s="14"/>
      <c r="G59" s="1"/>
    </row>
    <row r="60" spans="1:8" x14ac:dyDescent="0.25">
      <c r="A60" s="13"/>
      <c r="B60" s="14"/>
      <c r="C60" s="14"/>
      <c r="D60" s="14"/>
      <c r="E60" s="14"/>
      <c r="F60" s="14"/>
      <c r="G60" s="14"/>
      <c r="H60" s="1"/>
    </row>
    <row r="61" spans="1:8" x14ac:dyDescent="0.25">
      <c r="A61" s="13"/>
      <c r="B61" s="14"/>
      <c r="C61" s="14"/>
      <c r="D61" s="14"/>
      <c r="E61" s="14"/>
      <c r="F61" s="14"/>
      <c r="G61" s="14"/>
      <c r="H61" s="1"/>
    </row>
    <row r="62" spans="1:8" ht="15.75" x14ac:dyDescent="0.25">
      <c r="A62" s="15" t="s">
        <v>11</v>
      </c>
      <c r="B62" s="14"/>
      <c r="C62" s="14"/>
      <c r="D62" s="14"/>
      <c r="E62" s="14"/>
      <c r="F62" s="14"/>
      <c r="G62" s="14"/>
      <c r="H62" s="1"/>
    </row>
    <row r="63" spans="1:8" ht="28.5" customHeight="1" x14ac:dyDescent="0.25">
      <c r="A63" s="160" t="s">
        <v>12</v>
      </c>
      <c r="B63" s="160"/>
      <c r="C63" s="160"/>
      <c r="D63" s="160"/>
      <c r="E63" s="160"/>
      <c r="F63" s="160"/>
      <c r="G63" s="160"/>
      <c r="H63" s="1"/>
    </row>
    <row r="64" spans="1:8" x14ac:dyDescent="0.25">
      <c r="A64" s="24"/>
      <c r="B64" s="24"/>
      <c r="C64" s="24"/>
      <c r="D64" s="24"/>
      <c r="E64" s="24"/>
      <c r="F64" s="24"/>
      <c r="G64" s="24"/>
      <c r="H64" s="1"/>
    </row>
    <row r="65" spans="1:8" ht="15.75" x14ac:dyDescent="0.25">
      <c r="A65" s="134"/>
      <c r="B65" s="135"/>
      <c r="C65" s="135"/>
      <c r="D65" s="135"/>
      <c r="E65" s="135"/>
      <c r="F65" s="135"/>
      <c r="G65" s="135"/>
      <c r="H65" s="1"/>
    </row>
    <row r="66" spans="1:8" x14ac:dyDescent="0.25">
      <c r="A66" s="136"/>
      <c r="B66" s="153"/>
      <c r="C66" s="153"/>
      <c r="D66" s="153"/>
      <c r="E66" s="153"/>
      <c r="F66" s="153"/>
      <c r="G66" s="153"/>
      <c r="H66" s="1"/>
    </row>
    <row r="67" spans="1:8" x14ac:dyDescent="0.25">
      <c r="A67" s="137"/>
      <c r="B67" s="137"/>
      <c r="C67" s="137"/>
      <c r="D67" s="137"/>
      <c r="E67" s="137"/>
      <c r="F67" s="137"/>
      <c r="G67" s="137"/>
      <c r="H67" s="1"/>
    </row>
    <row r="68" spans="1:8" ht="27" customHeight="1" x14ac:dyDescent="0.25">
      <c r="A68" s="136"/>
      <c r="B68" s="153"/>
      <c r="C68" s="153"/>
      <c r="D68" s="153"/>
      <c r="E68" s="153"/>
      <c r="F68" s="153"/>
      <c r="G68" s="153"/>
      <c r="H68" s="1"/>
    </row>
  </sheetData>
  <protectedRanges>
    <protectedRange sqref="B56:B59" name="Oblast4"/>
  </protectedRanges>
  <mergeCells count="24">
    <mergeCell ref="B66:G66"/>
    <mergeCell ref="B41:C41"/>
    <mergeCell ref="A42:D42"/>
    <mergeCell ref="B68:G68"/>
    <mergeCell ref="C29:C32"/>
    <mergeCell ref="A63:G63"/>
    <mergeCell ref="B35:C36"/>
    <mergeCell ref="D35:D36"/>
    <mergeCell ref="B37:C37"/>
    <mergeCell ref="B38:C38"/>
    <mergeCell ref="B39:C39"/>
    <mergeCell ref="B40:C40"/>
    <mergeCell ref="B56:B59"/>
    <mergeCell ref="C56:C59"/>
    <mergeCell ref="D11:D12"/>
    <mergeCell ref="A33:B33"/>
    <mergeCell ref="B13:B16"/>
    <mergeCell ref="C13:C16"/>
    <mergeCell ref="D13:D16"/>
    <mergeCell ref="D20:D21"/>
    <mergeCell ref="B22:B25"/>
    <mergeCell ref="C22:C25"/>
    <mergeCell ref="D22:D25"/>
    <mergeCell ref="C20:C21"/>
  </mergeCells>
  <pageMargins left="0.7" right="0.7" top="0.78740157499999996" bottom="0.78740157499999996" header="0.3" footer="0.3"/>
  <pageSetup paperSize="8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C606-79F2-4B38-9863-BAF49F7B826F}">
  <sheetPr>
    <pageSetUpPr fitToPage="1"/>
  </sheetPr>
  <dimension ref="A1:I92"/>
  <sheetViews>
    <sheetView topLeftCell="B60" zoomScale="80" zoomScaleNormal="80" workbookViewId="0">
      <selection activeCell="Q59" sqref="Q59"/>
    </sheetView>
  </sheetViews>
  <sheetFormatPr defaultRowHeight="15" x14ac:dyDescent="0.25"/>
  <cols>
    <col min="1" max="1" width="22.140625" customWidth="1"/>
    <col min="2" max="2" width="78.85546875" customWidth="1"/>
    <col min="3" max="3" width="22.7109375" customWidth="1"/>
    <col min="4" max="4" width="35.28515625" customWidth="1"/>
    <col min="5" max="7" width="22.7109375" customWidth="1"/>
  </cols>
  <sheetData>
    <row r="1" spans="1:7" ht="18.75" x14ac:dyDescent="0.3">
      <c r="B1" s="28" t="s">
        <v>78</v>
      </c>
      <c r="C1" s="28"/>
      <c r="D1" s="28"/>
      <c r="E1" s="28"/>
      <c r="F1" s="28"/>
      <c r="G1" s="28"/>
    </row>
    <row r="3" spans="1:7" ht="24" customHeight="1" x14ac:dyDescent="0.35">
      <c r="A3" s="178" t="s">
        <v>40</v>
      </c>
      <c r="B3" s="179"/>
      <c r="C3" s="179"/>
      <c r="D3" s="179"/>
      <c r="E3" s="179"/>
      <c r="F3" s="179"/>
      <c r="G3" s="179"/>
    </row>
    <row r="4" spans="1:7" ht="15.75" customHeight="1" thickBot="1" x14ac:dyDescent="0.3">
      <c r="A4" s="180" t="s">
        <v>15</v>
      </c>
      <c r="B4" s="181"/>
      <c r="C4" s="181"/>
      <c r="D4" s="181"/>
      <c r="E4" s="181"/>
      <c r="F4" s="181"/>
      <c r="G4" s="181"/>
    </row>
    <row r="5" spans="1:7" ht="15.6" customHeight="1" x14ac:dyDescent="0.25">
      <c r="B5" s="86" t="s">
        <v>16</v>
      </c>
      <c r="C5" s="182" t="s">
        <v>17</v>
      </c>
      <c r="D5" s="193" t="s">
        <v>58</v>
      </c>
      <c r="E5" s="184" t="s">
        <v>67</v>
      </c>
      <c r="F5" s="186" t="s">
        <v>74</v>
      </c>
      <c r="G5" s="188" t="s">
        <v>18</v>
      </c>
    </row>
    <row r="6" spans="1:7" ht="58.5" customHeight="1" thickBot="1" x14ac:dyDescent="0.3">
      <c r="B6" s="85"/>
      <c r="C6" s="190"/>
      <c r="D6" s="194"/>
      <c r="E6" s="185"/>
      <c r="F6" s="187"/>
      <c r="G6" s="189"/>
    </row>
    <row r="7" spans="1:7" x14ac:dyDescent="0.25">
      <c r="A7" s="173" t="s">
        <v>19</v>
      </c>
      <c r="B7" s="30" t="s">
        <v>20</v>
      </c>
      <c r="C7" s="31">
        <v>1</v>
      </c>
      <c r="D7" s="32" t="s">
        <v>21</v>
      </c>
      <c r="E7" s="33">
        <v>16</v>
      </c>
      <c r="F7" s="117"/>
      <c r="G7" s="67">
        <f>E7*F7</f>
        <v>0</v>
      </c>
    </row>
    <row r="8" spans="1:7" x14ac:dyDescent="0.25">
      <c r="A8" s="174"/>
      <c r="B8" s="34" t="s">
        <v>47</v>
      </c>
      <c r="C8" s="31">
        <v>1</v>
      </c>
      <c r="D8" s="32" t="s">
        <v>21</v>
      </c>
      <c r="E8" s="35">
        <v>16</v>
      </c>
      <c r="F8" s="118"/>
      <c r="G8" s="50">
        <f t="shared" ref="G8:G30" si="0">E8*F8</f>
        <v>0</v>
      </c>
    </row>
    <row r="9" spans="1:7" x14ac:dyDescent="0.25">
      <c r="A9" s="174"/>
      <c r="B9" s="34" t="s">
        <v>22</v>
      </c>
      <c r="C9" s="31">
        <v>2</v>
      </c>
      <c r="D9" s="32" t="s">
        <v>21</v>
      </c>
      <c r="E9" s="35">
        <v>16</v>
      </c>
      <c r="F9" s="118"/>
      <c r="G9" s="50">
        <f t="shared" si="0"/>
        <v>0</v>
      </c>
    </row>
    <row r="10" spans="1:7" ht="15.75" thickBot="1" x14ac:dyDescent="0.3">
      <c r="A10" s="174"/>
      <c r="B10" s="36" t="s">
        <v>23</v>
      </c>
      <c r="C10" s="87">
        <v>1</v>
      </c>
      <c r="D10" s="88" t="s">
        <v>21</v>
      </c>
      <c r="E10" s="89">
        <v>4</v>
      </c>
      <c r="F10" s="119"/>
      <c r="G10" s="60">
        <f t="shared" si="0"/>
        <v>0</v>
      </c>
    </row>
    <row r="11" spans="1:7" x14ac:dyDescent="0.25">
      <c r="A11" s="196" t="s">
        <v>24</v>
      </c>
      <c r="B11" s="30" t="s">
        <v>25</v>
      </c>
      <c r="C11" s="90">
        <v>1</v>
      </c>
      <c r="D11" s="91" t="s">
        <v>21</v>
      </c>
      <c r="E11" s="92">
        <v>4</v>
      </c>
      <c r="F11" s="117"/>
      <c r="G11" s="67">
        <f t="shared" si="0"/>
        <v>0</v>
      </c>
    </row>
    <row r="12" spans="1:7" x14ac:dyDescent="0.25">
      <c r="A12" s="176"/>
      <c r="B12" s="34" t="s">
        <v>26</v>
      </c>
      <c r="C12" s="93">
        <v>8</v>
      </c>
      <c r="D12" s="32" t="s">
        <v>21</v>
      </c>
      <c r="E12" s="35">
        <v>4</v>
      </c>
      <c r="F12" s="118"/>
      <c r="G12" s="50">
        <f t="shared" si="0"/>
        <v>0</v>
      </c>
    </row>
    <row r="13" spans="1:7" ht="15.75" thickBot="1" x14ac:dyDescent="0.3">
      <c r="A13" s="177"/>
      <c r="B13" s="37" t="s">
        <v>27</v>
      </c>
      <c r="C13" s="94">
        <v>4</v>
      </c>
      <c r="D13" s="95" t="s">
        <v>21</v>
      </c>
      <c r="E13" s="96">
        <v>4</v>
      </c>
      <c r="F13" s="120"/>
      <c r="G13" s="60">
        <f t="shared" si="0"/>
        <v>0</v>
      </c>
    </row>
    <row r="14" spans="1:7" ht="15.75" thickBot="1" x14ac:dyDescent="0.3">
      <c r="A14" s="38"/>
      <c r="B14" s="128" t="s">
        <v>28</v>
      </c>
      <c r="C14" s="129"/>
      <c r="D14" s="130"/>
      <c r="E14" s="131"/>
      <c r="F14" s="132"/>
      <c r="G14" s="133"/>
    </row>
    <row r="15" spans="1:7" x14ac:dyDescent="0.25">
      <c r="A15" s="196" t="s">
        <v>29</v>
      </c>
      <c r="B15" s="40" t="s">
        <v>77</v>
      </c>
      <c r="C15" s="41">
        <v>1</v>
      </c>
      <c r="D15" s="125" t="s">
        <v>60</v>
      </c>
      <c r="E15" s="126">
        <v>4</v>
      </c>
      <c r="F15" s="123"/>
      <c r="G15" s="127">
        <f t="shared" si="0"/>
        <v>0</v>
      </c>
    </row>
    <row r="16" spans="1:7" x14ac:dyDescent="0.25">
      <c r="A16" s="176"/>
      <c r="B16" s="47" t="s">
        <v>30</v>
      </c>
      <c r="C16" s="45">
        <v>1</v>
      </c>
      <c r="D16" s="32" t="s">
        <v>56</v>
      </c>
      <c r="E16" s="42">
        <v>4</v>
      </c>
      <c r="F16" s="123"/>
      <c r="G16" s="50">
        <f t="shared" si="0"/>
        <v>0</v>
      </c>
    </row>
    <row r="17" spans="1:7" x14ac:dyDescent="0.25">
      <c r="A17" s="176"/>
      <c r="B17" s="47" t="s">
        <v>31</v>
      </c>
      <c r="C17" s="45">
        <v>18</v>
      </c>
      <c r="D17" s="32" t="s">
        <v>56</v>
      </c>
      <c r="E17" s="42">
        <v>4</v>
      </c>
      <c r="F17" s="123"/>
      <c r="G17" s="50">
        <f t="shared" si="0"/>
        <v>0</v>
      </c>
    </row>
    <row r="18" spans="1:7" x14ac:dyDescent="0.25">
      <c r="A18" s="176"/>
      <c r="B18" s="47" t="s">
        <v>32</v>
      </c>
      <c r="C18" s="45">
        <v>17</v>
      </c>
      <c r="D18" s="32" t="s">
        <v>56</v>
      </c>
      <c r="E18" s="48">
        <v>4</v>
      </c>
      <c r="F18" s="123"/>
      <c r="G18" s="50">
        <f t="shared" si="0"/>
        <v>0</v>
      </c>
    </row>
    <row r="19" spans="1:7" x14ac:dyDescent="0.25">
      <c r="A19" s="176"/>
      <c r="B19" s="47" t="s">
        <v>33</v>
      </c>
      <c r="C19" s="51">
        <v>42</v>
      </c>
      <c r="D19" s="32" t="s">
        <v>56</v>
      </c>
      <c r="E19" s="47">
        <v>4</v>
      </c>
      <c r="F19" s="123"/>
      <c r="G19" s="50">
        <f t="shared" si="0"/>
        <v>0</v>
      </c>
    </row>
    <row r="20" spans="1:7" x14ac:dyDescent="0.25">
      <c r="A20" s="176"/>
      <c r="B20" s="47" t="s">
        <v>33</v>
      </c>
      <c r="C20" s="52">
        <v>42</v>
      </c>
      <c r="D20" s="46" t="s">
        <v>59</v>
      </c>
      <c r="E20" s="47">
        <v>1</v>
      </c>
      <c r="F20" s="123"/>
      <c r="G20" s="50">
        <f t="shared" si="0"/>
        <v>0</v>
      </c>
    </row>
    <row r="21" spans="1:7" x14ac:dyDescent="0.25">
      <c r="A21" s="176"/>
      <c r="B21" s="47" t="s">
        <v>48</v>
      </c>
      <c r="C21" s="52">
        <v>2</v>
      </c>
      <c r="D21" s="32" t="s">
        <v>56</v>
      </c>
      <c r="E21" s="47">
        <v>3</v>
      </c>
      <c r="F21" s="123"/>
      <c r="G21" s="50">
        <f t="shared" si="0"/>
        <v>0</v>
      </c>
    </row>
    <row r="22" spans="1:7" x14ac:dyDescent="0.25">
      <c r="A22" s="176"/>
      <c r="B22" s="47" t="s">
        <v>48</v>
      </c>
      <c r="C22" s="52">
        <v>2</v>
      </c>
      <c r="D22" s="46" t="s">
        <v>57</v>
      </c>
      <c r="E22" s="47">
        <v>1</v>
      </c>
      <c r="F22" s="123"/>
      <c r="G22" s="50">
        <f t="shared" si="0"/>
        <v>0</v>
      </c>
    </row>
    <row r="23" spans="1:7" x14ac:dyDescent="0.25">
      <c r="A23" s="176"/>
      <c r="B23" s="47" t="s">
        <v>46</v>
      </c>
      <c r="C23" s="52">
        <v>3</v>
      </c>
      <c r="D23" s="32" t="s">
        <v>56</v>
      </c>
      <c r="E23" s="47">
        <v>3</v>
      </c>
      <c r="F23" s="123"/>
      <c r="G23" s="50">
        <f t="shared" si="0"/>
        <v>0</v>
      </c>
    </row>
    <row r="24" spans="1:7" x14ac:dyDescent="0.25">
      <c r="A24" s="176"/>
      <c r="B24" s="47" t="s">
        <v>46</v>
      </c>
      <c r="C24" s="52">
        <v>3</v>
      </c>
      <c r="D24" s="46" t="s">
        <v>57</v>
      </c>
      <c r="E24" s="47">
        <v>1</v>
      </c>
      <c r="F24" s="123"/>
      <c r="G24" s="50">
        <f t="shared" si="0"/>
        <v>0</v>
      </c>
    </row>
    <row r="25" spans="1:7" x14ac:dyDescent="0.25">
      <c r="A25" s="176"/>
      <c r="B25" s="47" t="s">
        <v>49</v>
      </c>
      <c r="C25" s="52">
        <v>23</v>
      </c>
      <c r="D25" s="32" t="s">
        <v>56</v>
      </c>
      <c r="E25" s="47">
        <v>3</v>
      </c>
      <c r="F25" s="123"/>
      <c r="G25" s="50">
        <f t="shared" si="0"/>
        <v>0</v>
      </c>
    </row>
    <row r="26" spans="1:7" x14ac:dyDescent="0.25">
      <c r="A26" s="176"/>
      <c r="B26" s="47" t="s">
        <v>49</v>
      </c>
      <c r="C26" s="52">
        <v>23</v>
      </c>
      <c r="D26" s="46" t="s">
        <v>57</v>
      </c>
      <c r="E26" s="47">
        <v>1</v>
      </c>
      <c r="F26" s="123"/>
      <c r="G26" s="50">
        <f t="shared" si="0"/>
        <v>0</v>
      </c>
    </row>
    <row r="27" spans="1:7" x14ac:dyDescent="0.25">
      <c r="A27" s="176"/>
      <c r="B27" s="47" t="s">
        <v>50</v>
      </c>
      <c r="C27" s="52">
        <v>141</v>
      </c>
      <c r="D27" s="32" t="s">
        <v>56</v>
      </c>
      <c r="E27" s="53">
        <v>3</v>
      </c>
      <c r="F27" s="123"/>
      <c r="G27" s="50">
        <f t="shared" si="0"/>
        <v>0</v>
      </c>
    </row>
    <row r="28" spans="1:7" x14ac:dyDescent="0.25">
      <c r="A28" s="176"/>
      <c r="B28" s="47" t="s">
        <v>50</v>
      </c>
      <c r="C28" s="54">
        <v>141</v>
      </c>
      <c r="D28" s="46" t="s">
        <v>57</v>
      </c>
      <c r="E28" s="47">
        <v>1</v>
      </c>
      <c r="F28" s="123"/>
      <c r="G28" s="50">
        <f t="shared" si="0"/>
        <v>0</v>
      </c>
    </row>
    <row r="29" spans="1:7" x14ac:dyDescent="0.25">
      <c r="A29" s="176"/>
      <c r="B29" s="53" t="s">
        <v>51</v>
      </c>
      <c r="C29" s="52">
        <v>10</v>
      </c>
      <c r="D29" s="32" t="s">
        <v>56</v>
      </c>
      <c r="E29" s="47">
        <v>3</v>
      </c>
      <c r="F29" s="123"/>
      <c r="G29" s="50">
        <f t="shared" si="0"/>
        <v>0</v>
      </c>
    </row>
    <row r="30" spans="1:7" ht="15.75" thickBot="1" x14ac:dyDescent="0.3">
      <c r="A30" s="177"/>
      <c r="B30" s="55" t="s">
        <v>51</v>
      </c>
      <c r="C30" s="56">
        <v>10</v>
      </c>
      <c r="D30" s="57" t="s">
        <v>57</v>
      </c>
      <c r="E30" s="58">
        <v>1</v>
      </c>
      <c r="F30" s="124"/>
      <c r="G30" s="60">
        <f t="shared" si="0"/>
        <v>0</v>
      </c>
    </row>
    <row r="31" spans="1:7" ht="15.75" thickBot="1" x14ac:dyDescent="0.3"/>
    <row r="32" spans="1:7" ht="60.75" thickBot="1" x14ac:dyDescent="0.3">
      <c r="F32" s="61" t="s">
        <v>34</v>
      </c>
      <c r="G32" s="62">
        <f>SUM(G15:G30,G7:G13)</f>
        <v>0</v>
      </c>
    </row>
    <row r="33" spans="1:7" x14ac:dyDescent="0.25">
      <c r="F33" s="108"/>
      <c r="G33" s="109"/>
    </row>
    <row r="34" spans="1:7" x14ac:dyDescent="0.25">
      <c r="F34" s="108"/>
      <c r="G34" s="109"/>
    </row>
    <row r="35" spans="1:7" x14ac:dyDescent="0.25">
      <c r="F35" s="108"/>
      <c r="G35" s="109"/>
    </row>
    <row r="36" spans="1:7" x14ac:dyDescent="0.25">
      <c r="F36" s="108"/>
      <c r="G36" s="109"/>
    </row>
    <row r="37" spans="1:7" x14ac:dyDescent="0.25">
      <c r="F37" s="108"/>
      <c r="G37" s="109"/>
    </row>
    <row r="38" spans="1:7" x14ac:dyDescent="0.25">
      <c r="F38" s="108"/>
      <c r="G38" s="109"/>
    </row>
    <row r="41" spans="1:7" ht="23.25" x14ac:dyDescent="0.35">
      <c r="A41" s="178" t="s">
        <v>40</v>
      </c>
      <c r="B41" s="179"/>
      <c r="C41" s="179"/>
      <c r="D41" s="179"/>
      <c r="E41" s="179"/>
      <c r="F41" s="179"/>
      <c r="G41" s="179"/>
    </row>
    <row r="42" spans="1:7" ht="15.75" thickBot="1" x14ac:dyDescent="0.3">
      <c r="A42" s="180" t="s">
        <v>53</v>
      </c>
      <c r="B42" s="181"/>
      <c r="C42" s="181"/>
      <c r="D42" s="181"/>
      <c r="E42" s="181"/>
      <c r="F42" s="181"/>
      <c r="G42" s="181"/>
    </row>
    <row r="43" spans="1:7" ht="15" customHeight="1" x14ac:dyDescent="0.25">
      <c r="B43" s="39" t="s">
        <v>28</v>
      </c>
      <c r="C43" s="182" t="s">
        <v>17</v>
      </c>
      <c r="D43" s="193" t="s">
        <v>58</v>
      </c>
      <c r="E43" s="184" t="s">
        <v>67</v>
      </c>
      <c r="F43" s="186" t="s">
        <v>74</v>
      </c>
      <c r="G43" s="188" t="s">
        <v>18</v>
      </c>
    </row>
    <row r="44" spans="1:7" ht="58.5" customHeight="1" thickBot="1" x14ac:dyDescent="0.3">
      <c r="B44" s="98"/>
      <c r="C44" s="190"/>
      <c r="D44" s="194"/>
      <c r="E44" s="185"/>
      <c r="F44" s="187"/>
      <c r="G44" s="195"/>
    </row>
    <row r="45" spans="1:7" x14ac:dyDescent="0.25">
      <c r="A45" s="176" t="s">
        <v>29</v>
      </c>
      <c r="B45" s="97" t="s">
        <v>32</v>
      </c>
      <c r="C45" s="112">
        <v>1</v>
      </c>
      <c r="D45" s="91" t="s">
        <v>56</v>
      </c>
      <c r="E45" s="48">
        <v>4</v>
      </c>
      <c r="F45" s="43"/>
      <c r="G45" s="122">
        <f>E45*F45</f>
        <v>0</v>
      </c>
    </row>
    <row r="46" spans="1:7" x14ac:dyDescent="0.25">
      <c r="A46" s="176"/>
      <c r="B46" s="69" t="s">
        <v>33</v>
      </c>
      <c r="C46" s="51">
        <v>8</v>
      </c>
      <c r="D46" s="88" t="s">
        <v>56</v>
      </c>
      <c r="E46" s="47">
        <v>4</v>
      </c>
      <c r="F46" s="49"/>
      <c r="G46" s="44">
        <f t="shared" ref="G46:G53" si="1">E46*F46</f>
        <v>0</v>
      </c>
    </row>
    <row r="47" spans="1:7" x14ac:dyDescent="0.25">
      <c r="A47" s="176"/>
      <c r="B47" s="69" t="s">
        <v>33</v>
      </c>
      <c r="C47" s="52">
        <v>8</v>
      </c>
      <c r="D47" s="46" t="s">
        <v>59</v>
      </c>
      <c r="E47" s="47">
        <v>1</v>
      </c>
      <c r="F47" s="49"/>
      <c r="G47" s="44">
        <f t="shared" si="1"/>
        <v>0</v>
      </c>
    </row>
    <row r="48" spans="1:7" x14ac:dyDescent="0.25">
      <c r="A48" s="176"/>
      <c r="B48" s="69" t="s">
        <v>51</v>
      </c>
      <c r="C48" s="52">
        <v>5</v>
      </c>
      <c r="D48" s="32" t="s">
        <v>56</v>
      </c>
      <c r="E48" s="47">
        <v>3</v>
      </c>
      <c r="F48" s="49"/>
      <c r="G48" s="44">
        <f t="shared" si="1"/>
        <v>0</v>
      </c>
    </row>
    <row r="49" spans="1:7" x14ac:dyDescent="0.25">
      <c r="A49" s="176"/>
      <c r="B49" s="69" t="s">
        <v>51</v>
      </c>
      <c r="C49" s="52">
        <v>5</v>
      </c>
      <c r="D49" s="46" t="s">
        <v>57</v>
      </c>
      <c r="E49" s="47">
        <v>1</v>
      </c>
      <c r="F49" s="49"/>
      <c r="G49" s="44">
        <f t="shared" si="1"/>
        <v>0</v>
      </c>
    </row>
    <row r="50" spans="1:7" x14ac:dyDescent="0.25">
      <c r="A50" s="176"/>
      <c r="B50" s="69" t="s">
        <v>50</v>
      </c>
      <c r="C50" s="52">
        <v>24</v>
      </c>
      <c r="D50" s="32" t="s">
        <v>56</v>
      </c>
      <c r="E50" s="53">
        <v>3</v>
      </c>
      <c r="F50" s="49"/>
      <c r="G50" s="44">
        <f t="shared" si="1"/>
        <v>0</v>
      </c>
    </row>
    <row r="51" spans="1:7" x14ac:dyDescent="0.25">
      <c r="A51" s="176"/>
      <c r="B51" s="69" t="s">
        <v>50</v>
      </c>
      <c r="C51" s="54">
        <v>24</v>
      </c>
      <c r="D51" s="46" t="s">
        <v>57</v>
      </c>
      <c r="E51" s="47">
        <v>1</v>
      </c>
      <c r="F51" s="49"/>
      <c r="G51" s="44">
        <f t="shared" si="1"/>
        <v>0</v>
      </c>
    </row>
    <row r="52" spans="1:7" x14ac:dyDescent="0.25">
      <c r="A52" s="176"/>
      <c r="B52" s="70" t="s">
        <v>49</v>
      </c>
      <c r="C52" s="52">
        <v>1</v>
      </c>
      <c r="D52" s="32" t="s">
        <v>56</v>
      </c>
      <c r="E52" s="47">
        <v>3</v>
      </c>
      <c r="F52" s="49"/>
      <c r="G52" s="44">
        <f t="shared" si="1"/>
        <v>0</v>
      </c>
    </row>
    <row r="53" spans="1:7" ht="15.75" thickBot="1" x14ac:dyDescent="0.3">
      <c r="A53" s="177"/>
      <c r="B53" s="56" t="s">
        <v>49</v>
      </c>
      <c r="C53" s="113">
        <v>1</v>
      </c>
      <c r="D53" s="111" t="s">
        <v>57</v>
      </c>
      <c r="E53" s="58">
        <v>1</v>
      </c>
      <c r="F53" s="59"/>
      <c r="G53" s="121">
        <f t="shared" si="1"/>
        <v>0</v>
      </c>
    </row>
    <row r="54" spans="1:7" ht="15.75" thickBot="1" x14ac:dyDescent="0.3"/>
    <row r="55" spans="1:7" ht="60.75" thickBot="1" x14ac:dyDescent="0.3">
      <c r="F55" s="61" t="s">
        <v>42</v>
      </c>
      <c r="G55" s="62">
        <f>SUM(G45:G53)</f>
        <v>0</v>
      </c>
    </row>
    <row r="57" spans="1:7" ht="23.25" x14ac:dyDescent="0.35">
      <c r="A57" s="178" t="s">
        <v>40</v>
      </c>
      <c r="B57" s="179"/>
      <c r="C57" s="179"/>
      <c r="D57" s="179"/>
      <c r="E57" s="179"/>
      <c r="F57" s="179"/>
      <c r="G57" s="179"/>
    </row>
    <row r="58" spans="1:7" ht="15.75" customHeight="1" thickBot="1" x14ac:dyDescent="0.3">
      <c r="A58" s="180" t="s">
        <v>35</v>
      </c>
      <c r="B58" s="181"/>
      <c r="C58" s="181"/>
      <c r="D58" s="181"/>
      <c r="E58" s="181"/>
      <c r="F58" s="181"/>
      <c r="G58" s="181"/>
    </row>
    <row r="59" spans="1:7" ht="15.75" customHeight="1" x14ac:dyDescent="0.25">
      <c r="B59" s="86" t="s">
        <v>16</v>
      </c>
      <c r="C59" s="182" t="s">
        <v>17</v>
      </c>
      <c r="D59" s="193" t="s">
        <v>58</v>
      </c>
      <c r="E59" s="184" t="s">
        <v>67</v>
      </c>
      <c r="F59" s="191" t="s">
        <v>74</v>
      </c>
      <c r="G59" s="193" t="s">
        <v>18</v>
      </c>
    </row>
    <row r="60" spans="1:7" ht="69.75" customHeight="1" thickBot="1" x14ac:dyDescent="0.3">
      <c r="B60" s="85"/>
      <c r="C60" s="190"/>
      <c r="D60" s="194"/>
      <c r="E60" s="185"/>
      <c r="F60" s="192"/>
      <c r="G60" s="194"/>
    </row>
    <row r="61" spans="1:7" x14ac:dyDescent="0.25">
      <c r="A61" s="173" t="s">
        <v>19</v>
      </c>
      <c r="B61" s="30" t="s">
        <v>36</v>
      </c>
      <c r="C61" s="90">
        <v>1</v>
      </c>
      <c r="D61" s="91" t="s">
        <v>21</v>
      </c>
      <c r="E61" s="92">
        <v>4</v>
      </c>
      <c r="F61" s="117"/>
      <c r="G61" s="67">
        <f>E61*F61</f>
        <v>0</v>
      </c>
    </row>
    <row r="62" spans="1:7" ht="26.45" customHeight="1" thickBot="1" x14ac:dyDescent="0.3">
      <c r="A62" s="174"/>
      <c r="B62" s="34" t="s">
        <v>47</v>
      </c>
      <c r="C62" s="99">
        <v>1</v>
      </c>
      <c r="D62" s="95" t="s">
        <v>21</v>
      </c>
      <c r="E62" s="100">
        <v>4</v>
      </c>
      <c r="F62" s="120"/>
      <c r="G62" s="60">
        <f>E62*F62</f>
        <v>0</v>
      </c>
    </row>
    <row r="63" spans="1:7" x14ac:dyDescent="0.25">
      <c r="B63" s="103" t="s">
        <v>28</v>
      </c>
      <c r="C63" s="63"/>
      <c r="D63" s="104"/>
      <c r="E63" s="64"/>
      <c r="F63" s="68"/>
      <c r="G63" s="68"/>
    </row>
    <row r="64" spans="1:7" x14ac:dyDescent="0.25">
      <c r="A64" s="176" t="s">
        <v>29</v>
      </c>
      <c r="B64" s="71" t="s">
        <v>37</v>
      </c>
      <c r="C64" s="101">
        <v>8</v>
      </c>
      <c r="D64" s="32" t="s">
        <v>56</v>
      </c>
      <c r="E64" s="48">
        <v>4</v>
      </c>
      <c r="F64" s="43"/>
      <c r="G64" s="44">
        <f>E64*F64</f>
        <v>0</v>
      </c>
    </row>
    <row r="65" spans="1:7" x14ac:dyDescent="0.25">
      <c r="A65" s="176"/>
      <c r="B65" s="71" t="s">
        <v>33</v>
      </c>
      <c r="C65" s="102">
        <v>21</v>
      </c>
      <c r="D65" s="32" t="s">
        <v>56</v>
      </c>
      <c r="E65" s="47">
        <v>4</v>
      </c>
      <c r="F65" s="49"/>
      <c r="G65" s="44">
        <f t="shared" ref="G65:G70" si="2">E65*F65</f>
        <v>0</v>
      </c>
    </row>
    <row r="66" spans="1:7" x14ac:dyDescent="0.25">
      <c r="A66" s="176"/>
      <c r="B66" s="71" t="s">
        <v>33</v>
      </c>
      <c r="C66" s="69">
        <v>21</v>
      </c>
      <c r="D66" s="46" t="s">
        <v>59</v>
      </c>
      <c r="E66" s="47">
        <v>1</v>
      </c>
      <c r="F66" s="49"/>
      <c r="G66" s="44">
        <f t="shared" si="2"/>
        <v>0</v>
      </c>
    </row>
    <row r="67" spans="1:7" x14ac:dyDescent="0.25">
      <c r="A67" s="176"/>
      <c r="B67" s="71" t="s">
        <v>50</v>
      </c>
      <c r="C67" s="69">
        <v>52</v>
      </c>
      <c r="D67" s="32" t="s">
        <v>56</v>
      </c>
      <c r="E67" s="53">
        <v>3</v>
      </c>
      <c r="F67" s="49"/>
      <c r="G67" s="44">
        <f t="shared" si="2"/>
        <v>0</v>
      </c>
    </row>
    <row r="68" spans="1:7" x14ac:dyDescent="0.25">
      <c r="A68" s="176"/>
      <c r="B68" s="71" t="s">
        <v>50</v>
      </c>
      <c r="C68" s="70">
        <v>52</v>
      </c>
      <c r="D68" s="46" t="s">
        <v>57</v>
      </c>
      <c r="E68" s="47">
        <v>1</v>
      </c>
      <c r="F68" s="49"/>
      <c r="G68" s="44">
        <f t="shared" si="2"/>
        <v>0</v>
      </c>
    </row>
    <row r="69" spans="1:7" x14ac:dyDescent="0.25">
      <c r="A69" s="176"/>
      <c r="B69" s="72" t="s">
        <v>51</v>
      </c>
      <c r="C69" s="69">
        <v>21</v>
      </c>
      <c r="D69" s="32" t="s">
        <v>56</v>
      </c>
      <c r="E69" s="47">
        <v>3</v>
      </c>
      <c r="F69" s="49"/>
      <c r="G69" s="44">
        <f t="shared" si="2"/>
        <v>0</v>
      </c>
    </row>
    <row r="70" spans="1:7" ht="15.75" thickBot="1" x14ac:dyDescent="0.3">
      <c r="A70" s="177"/>
      <c r="B70" s="73" t="s">
        <v>51</v>
      </c>
      <c r="C70" s="56">
        <v>21</v>
      </c>
      <c r="D70" s="57" t="s">
        <v>57</v>
      </c>
      <c r="E70" s="58">
        <v>1</v>
      </c>
      <c r="F70" s="59"/>
      <c r="G70" s="121">
        <f t="shared" si="2"/>
        <v>0</v>
      </c>
    </row>
    <row r="71" spans="1:7" ht="15.75" thickBot="1" x14ac:dyDescent="0.3"/>
    <row r="72" spans="1:7" ht="60.75" thickBot="1" x14ac:dyDescent="0.3">
      <c r="F72" s="61" t="s">
        <v>43</v>
      </c>
      <c r="G72" s="62">
        <f>SUM(G64:G70,G61:G62)</f>
        <v>0</v>
      </c>
    </row>
    <row r="73" spans="1:7" x14ac:dyDescent="0.25">
      <c r="F73" s="108"/>
      <c r="G73" s="109"/>
    </row>
    <row r="74" spans="1:7" x14ac:dyDescent="0.25">
      <c r="F74" s="108"/>
      <c r="G74" s="109"/>
    </row>
    <row r="75" spans="1:7" x14ac:dyDescent="0.25">
      <c r="F75" s="108"/>
      <c r="G75" s="109"/>
    </row>
    <row r="76" spans="1:7" x14ac:dyDescent="0.25">
      <c r="F76" s="108"/>
      <c r="G76" s="109"/>
    </row>
    <row r="77" spans="1:7" x14ac:dyDescent="0.25">
      <c r="F77" s="108"/>
      <c r="G77" s="109"/>
    </row>
    <row r="78" spans="1:7" ht="23.25" x14ac:dyDescent="0.35">
      <c r="A78" s="178" t="s">
        <v>40</v>
      </c>
      <c r="B78" s="179"/>
      <c r="C78" s="179"/>
      <c r="D78" s="179"/>
      <c r="E78" s="179"/>
      <c r="F78" s="179"/>
      <c r="G78" s="179"/>
    </row>
    <row r="79" spans="1:7" ht="15" customHeight="1" thickBot="1" x14ac:dyDescent="0.3">
      <c r="A79" s="180" t="s">
        <v>38</v>
      </c>
      <c r="B79" s="181"/>
      <c r="C79" s="181"/>
      <c r="D79" s="181"/>
      <c r="E79" s="181"/>
      <c r="F79" s="181"/>
      <c r="G79" s="181"/>
    </row>
    <row r="80" spans="1:7" ht="15" customHeight="1" x14ac:dyDescent="0.25">
      <c r="B80" s="39" t="s">
        <v>28</v>
      </c>
      <c r="C80" s="182" t="s">
        <v>17</v>
      </c>
      <c r="D80" s="193" t="s">
        <v>58</v>
      </c>
      <c r="E80" s="184" t="s">
        <v>67</v>
      </c>
      <c r="F80" s="186" t="s">
        <v>74</v>
      </c>
      <c r="G80" s="188" t="s">
        <v>18</v>
      </c>
    </row>
    <row r="81" spans="1:9" ht="69" customHeight="1" thickBot="1" x14ac:dyDescent="0.3">
      <c r="B81" s="29"/>
      <c r="C81" s="183"/>
      <c r="D81" s="197"/>
      <c r="E81" s="185"/>
      <c r="F81" s="187"/>
      <c r="G81" s="189"/>
    </row>
    <row r="82" spans="1:9" x14ac:dyDescent="0.25">
      <c r="A82" s="173" t="s">
        <v>29</v>
      </c>
      <c r="B82" s="105" t="s">
        <v>33</v>
      </c>
      <c r="C82" s="114">
        <v>7</v>
      </c>
      <c r="D82" s="91" t="s">
        <v>56</v>
      </c>
      <c r="E82" s="65">
        <v>3</v>
      </c>
      <c r="F82" s="66"/>
      <c r="G82" s="67">
        <f>E82*F82</f>
        <v>0</v>
      </c>
    </row>
    <row r="83" spans="1:9" x14ac:dyDescent="0.25">
      <c r="A83" s="174"/>
      <c r="B83" s="71" t="s">
        <v>33</v>
      </c>
      <c r="C83" s="69">
        <v>7</v>
      </c>
      <c r="D83" s="46" t="s">
        <v>59</v>
      </c>
      <c r="E83" s="47">
        <v>1</v>
      </c>
      <c r="F83" s="49"/>
      <c r="G83" s="50">
        <f t="shared" ref="G83:G86" si="3">E83*F83</f>
        <v>0</v>
      </c>
    </row>
    <row r="84" spans="1:9" x14ac:dyDescent="0.25">
      <c r="A84" s="174"/>
      <c r="B84" s="71" t="s">
        <v>50</v>
      </c>
      <c r="C84" s="69">
        <v>15</v>
      </c>
      <c r="D84" s="32" t="s">
        <v>56</v>
      </c>
      <c r="E84" s="53">
        <v>3</v>
      </c>
      <c r="F84" s="49"/>
      <c r="G84" s="50">
        <f t="shared" si="3"/>
        <v>0</v>
      </c>
    </row>
    <row r="85" spans="1:9" x14ac:dyDescent="0.25">
      <c r="A85" s="174"/>
      <c r="B85" s="71" t="s">
        <v>50</v>
      </c>
      <c r="C85" s="69">
        <v>15</v>
      </c>
      <c r="D85" s="46" t="s">
        <v>57</v>
      </c>
      <c r="E85" s="47">
        <v>1</v>
      </c>
      <c r="F85" s="49"/>
      <c r="G85" s="50">
        <f t="shared" si="3"/>
        <v>0</v>
      </c>
    </row>
    <row r="86" spans="1:9" ht="15.75" thickBot="1" x14ac:dyDescent="0.3">
      <c r="A86" s="175"/>
      <c r="B86" s="73" t="s">
        <v>39</v>
      </c>
      <c r="C86" s="56">
        <v>1</v>
      </c>
      <c r="D86" s="95" t="s">
        <v>56</v>
      </c>
      <c r="E86" s="58">
        <v>4</v>
      </c>
      <c r="F86" s="59"/>
      <c r="G86" s="60">
        <f t="shared" si="3"/>
        <v>0</v>
      </c>
    </row>
    <row r="87" spans="1:9" ht="15.75" thickBot="1" x14ac:dyDescent="0.3"/>
    <row r="88" spans="1:9" ht="60.75" thickBot="1" x14ac:dyDescent="0.3">
      <c r="F88" s="61" t="s">
        <v>41</v>
      </c>
      <c r="G88" s="62">
        <f>SUM(G82:G86)</f>
        <v>0</v>
      </c>
    </row>
    <row r="89" spans="1:9" ht="61.5" customHeight="1" x14ac:dyDescent="0.25">
      <c r="A89" s="136"/>
      <c r="B89" s="153"/>
      <c r="C89" s="153"/>
      <c r="D89" s="153"/>
      <c r="E89" s="153"/>
      <c r="F89" s="153"/>
      <c r="G89" s="153"/>
      <c r="H89" s="153"/>
      <c r="I89" s="1"/>
    </row>
    <row r="91" spans="1:9" x14ac:dyDescent="0.25">
      <c r="A91" s="106"/>
    </row>
    <row r="92" spans="1:9" x14ac:dyDescent="0.25">
      <c r="A92" s="107"/>
    </row>
  </sheetData>
  <mergeCells count="36">
    <mergeCell ref="D5:D6"/>
    <mergeCell ref="D43:D44"/>
    <mergeCell ref="D59:D60"/>
    <mergeCell ref="D80:D81"/>
    <mergeCell ref="F43:F44"/>
    <mergeCell ref="E43:E44"/>
    <mergeCell ref="G43:G44"/>
    <mergeCell ref="B89:H89"/>
    <mergeCell ref="A57:G57"/>
    <mergeCell ref="A3:G3"/>
    <mergeCell ref="A4:G4"/>
    <mergeCell ref="C5:C6"/>
    <mergeCell ref="E5:E6"/>
    <mergeCell ref="F5:F6"/>
    <mergeCell ref="G5:G6"/>
    <mergeCell ref="A7:A10"/>
    <mergeCell ref="A11:A13"/>
    <mergeCell ref="A15:A30"/>
    <mergeCell ref="A41:G41"/>
    <mergeCell ref="A42:G42"/>
    <mergeCell ref="A61:A62"/>
    <mergeCell ref="C43:C44"/>
    <mergeCell ref="A45:A53"/>
    <mergeCell ref="A58:G58"/>
    <mergeCell ref="C59:C60"/>
    <mergeCell ref="E59:E60"/>
    <mergeCell ref="F59:F60"/>
    <mergeCell ref="G59:G60"/>
    <mergeCell ref="A82:A86"/>
    <mergeCell ref="A64:A70"/>
    <mergeCell ref="A78:G78"/>
    <mergeCell ref="A79:G79"/>
    <mergeCell ref="C80:C81"/>
    <mergeCell ref="E80:E81"/>
    <mergeCell ref="F80:F81"/>
    <mergeCell ref="G80:G81"/>
  </mergeCells>
  <pageMargins left="0.7" right="0.7" top="0.78740157499999996" bottom="0.78740157499999996" header="0.3" footer="0.3"/>
  <pageSetup paperSize="8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Odborné zkoušky_revize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Polanecká Romana</cp:lastModifiedBy>
  <cp:lastPrinted>2024-05-24T06:07:03Z</cp:lastPrinted>
  <dcterms:created xsi:type="dcterms:W3CDTF">2024-04-22T10:54:07Z</dcterms:created>
  <dcterms:modified xsi:type="dcterms:W3CDTF">2024-08-08T11:53:25Z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2024-08-08T11:53:20Z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1e67063b-6237-4d47-b180-0a8d58d11f97</vt:lpwstr>
  </property>
  <property fmtid="{D5CDD505-2E9C-101B-9397-08002B2CF9AE}" pid="8" name="MSIP_Label_8d01bb0b-c2f5-4fc4-bac5-774fe7d62679_ContentBits">
    <vt:lpwstr>0</vt:lpwstr>
  </property>
</Properties>
</file>