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13_23_3 Jez_Sovinec_DPS\Rozpočet\"/>
    </mc:Choice>
  </mc:AlternateContent>
  <bookViews>
    <workbookView xWindow="0" yWindow="0" windowWidth="0" windowHeight="0"/>
  </bookViews>
  <sheets>
    <sheet name="Rekapitulace stavby" sheetId="1" r:id="rId1"/>
    <sheet name="01 - Obnovení migrační pr...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Obnovení migrační pr...'!$C$122:$K$429</definedName>
    <definedName name="_xlnm.Print_Area" localSheetId="1">'01 - Obnovení migrační pr...'!$C$4:$J$76,'01 - Obnovení migrační pr...'!$C$82:$J$104,'01 - Obnovení migrační pr...'!$C$110:$K$429</definedName>
    <definedName name="_xlnm.Print_Titles" localSheetId="1">'01 - Obnovení migrační pr...'!$122:$122</definedName>
    <definedName name="_xlnm._FilterDatabase" localSheetId="2" hidden="1">'VON - Vedlejší a ostatní ...'!$C$116:$K$144</definedName>
    <definedName name="_xlnm.Print_Area" localSheetId="2">'VON - Vedlejší a ostatní ...'!$C$4:$J$76,'VON - Vedlejší a ostatní ...'!$C$82:$J$98,'VON - Vedlejší a ostatní ...'!$C$104:$K$144</definedName>
    <definedName name="_xlnm.Print_Titles" localSheetId="2">'VON - Vedlejší a ostatní ...'!$116:$116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2" r="T336"/>
  <c r="R336"/>
  <c r="P336"/>
  <c r="BK336"/>
  <c r="J336"/>
  <c r="J100"/>
  <c r="J37"/>
  <c r="J36"/>
  <c i="1" r="AY95"/>
  <c i="2" r="J35"/>
  <c i="1" r="AX95"/>
  <c i="2" r="BI428"/>
  <c r="BH428"/>
  <c r="BG428"/>
  <c r="BF428"/>
  <c r="T428"/>
  <c r="T427"/>
  <c r="R428"/>
  <c r="R427"/>
  <c r="P428"/>
  <c r="P427"/>
  <c r="BI411"/>
  <c r="BH411"/>
  <c r="BG411"/>
  <c r="BF411"/>
  <c r="T411"/>
  <c r="R411"/>
  <c r="P411"/>
  <c r="BI395"/>
  <c r="BH395"/>
  <c r="BG395"/>
  <c r="BF395"/>
  <c r="T395"/>
  <c r="R395"/>
  <c r="P395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57"/>
  <c r="BH357"/>
  <c r="BG357"/>
  <c r="BF357"/>
  <c r="T357"/>
  <c r="R357"/>
  <c r="P357"/>
  <c r="BI348"/>
  <c r="BH348"/>
  <c r="BG348"/>
  <c r="BF348"/>
  <c r="T348"/>
  <c r="R348"/>
  <c r="P348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0"/>
  <c r="BH320"/>
  <c r="BG320"/>
  <c r="BF320"/>
  <c r="T320"/>
  <c r="R320"/>
  <c r="P320"/>
  <c r="BI318"/>
  <c r="BH318"/>
  <c r="BG318"/>
  <c r="BF318"/>
  <c r="T318"/>
  <c r="R318"/>
  <c r="P318"/>
  <c r="BI310"/>
  <c r="BH310"/>
  <c r="BG310"/>
  <c r="BF310"/>
  <c r="T310"/>
  <c r="R310"/>
  <c r="P310"/>
  <c r="BI295"/>
  <c r="BH295"/>
  <c r="BG295"/>
  <c r="BF295"/>
  <c r="T295"/>
  <c r="R295"/>
  <c r="P295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66"/>
  <c r="BH266"/>
  <c r="BG266"/>
  <c r="BF266"/>
  <c r="T266"/>
  <c r="R266"/>
  <c r="P266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1"/>
  <c r="BH231"/>
  <c r="BG231"/>
  <c r="BF231"/>
  <c r="T231"/>
  <c r="R231"/>
  <c r="P231"/>
  <c r="BI223"/>
  <c r="BH223"/>
  <c r="BG223"/>
  <c r="BF223"/>
  <c r="T223"/>
  <c r="R223"/>
  <c r="P223"/>
  <c r="BI219"/>
  <c r="BH219"/>
  <c r="BG219"/>
  <c r="BF219"/>
  <c r="T219"/>
  <c r="R219"/>
  <c r="P219"/>
  <c r="BI207"/>
  <c r="BH207"/>
  <c r="BG207"/>
  <c r="BF207"/>
  <c r="T207"/>
  <c r="R207"/>
  <c r="P207"/>
  <c r="BI202"/>
  <c r="BH202"/>
  <c r="BG202"/>
  <c r="BF202"/>
  <c r="T202"/>
  <c r="R202"/>
  <c r="P202"/>
  <c r="BI193"/>
  <c r="BH193"/>
  <c r="BG193"/>
  <c r="BF193"/>
  <c r="T193"/>
  <c r="R193"/>
  <c r="P193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1" r="L90"/>
  <c r="AM90"/>
  <c r="AM89"/>
  <c r="L89"/>
  <c r="AM87"/>
  <c r="L87"/>
  <c r="L85"/>
  <c r="L84"/>
  <c i="2" r="BK310"/>
  <c r="BK377"/>
  <c r="BK332"/>
  <c r="BK175"/>
  <c r="J146"/>
  <c r="J286"/>
  <c r="J172"/>
  <c r="J283"/>
  <c r="J175"/>
  <c r="BK411"/>
  <c r="J295"/>
  <c r="J328"/>
  <c r="BK152"/>
  <c r="BK202"/>
  <c r="J130"/>
  <c r="BK366"/>
  <c r="BK150"/>
  <c i="3" r="J133"/>
  <c r="BK125"/>
  <c r="BK128"/>
  <c i="2" r="J170"/>
  <c r="BK337"/>
  <c r="BK162"/>
  <c r="J395"/>
  <c r="J160"/>
  <c r="BK126"/>
  <c r="BK286"/>
  <c r="BK278"/>
  <c r="J134"/>
  <c r="BK172"/>
  <c r="BK369"/>
  <c r="J157"/>
  <c i="3" r="J123"/>
  <c r="J131"/>
  <c r="J139"/>
  <c i="2" r="BK276"/>
  <c r="BK372"/>
  <c r="J150"/>
  <c r="J320"/>
  <c r="J142"/>
  <c r="BK177"/>
  <c r="BK382"/>
  <c r="BK130"/>
  <c r="BK157"/>
  <c r="BK231"/>
  <c r="BK348"/>
  <c r="J155"/>
  <c i="3" r="J137"/>
  <c r="BK141"/>
  <c r="J128"/>
  <c i="2" r="J202"/>
  <c r="BK295"/>
  <c r="J242"/>
  <c r="J278"/>
  <c r="J167"/>
  <c r="BK428"/>
  <c r="J357"/>
  <c r="BK155"/>
  <c r="BK223"/>
  <c r="J382"/>
  <c r="BK328"/>
  <c i="3" r="BK143"/>
  <c i="2" r="BK266"/>
  <c r="J379"/>
  <c r="BK252"/>
  <c r="BK207"/>
  <c r="J310"/>
  <c r="BK184"/>
  <c r="BK180"/>
  <c r="J411"/>
  <c r="J223"/>
  <c r="BK242"/>
  <c r="J366"/>
  <c r="J138"/>
  <c r="J374"/>
  <c r="J256"/>
  <c i="3" r="J141"/>
  <c r="BK135"/>
  <c r="BK121"/>
  <c i="2" r="BK138"/>
  <c r="J266"/>
  <c r="BK256"/>
  <c r="J231"/>
  <c r="BK165"/>
  <c r="J428"/>
  <c r="J252"/>
  <c r="J165"/>
  <c r="J184"/>
  <c r="J337"/>
  <c i="3" r="J135"/>
  <c r="BK137"/>
  <c r="BK139"/>
  <c i="2" r="J219"/>
  <c r="J369"/>
  <c r="J177"/>
  <c r="J180"/>
  <c r="BK283"/>
  <c r="J152"/>
  <c r="J207"/>
  <c r="BK395"/>
  <c r="BK374"/>
  <c r="BK320"/>
  <c r="BK142"/>
  <c r="BK167"/>
  <c r="J377"/>
  <c r="J332"/>
  <c i="3" r="J119"/>
  <c r="BK123"/>
  <c r="BK131"/>
  <c i="2" r="J248"/>
  <c r="BK134"/>
  <c r="J318"/>
  <c r="BK170"/>
  <c r="BK357"/>
  <c r="J193"/>
  <c r="J126"/>
  <c r="J162"/>
  <c r="BK379"/>
  <c r="BK219"/>
  <c r="BK193"/>
  <c r="BK160"/>
  <c r="J372"/>
  <c r="BK318"/>
  <c i="1" r="AS94"/>
  <c i="3" r="J143"/>
  <c i="2" r="J348"/>
  <c r="J276"/>
  <c r="BK248"/>
  <c r="BK146"/>
  <c i="3" r="BK133"/>
  <c r="J121"/>
  <c r="J125"/>
  <c r="BK119"/>
  <c i="2" l="1" r="T125"/>
  <c r="R381"/>
  <c r="R125"/>
  <c r="BK125"/>
  <c r="J125"/>
  <c r="J98"/>
  <c r="P347"/>
  <c r="BK309"/>
  <c r="J309"/>
  <c r="J99"/>
  <c r="BK381"/>
  <c r="J381"/>
  <c r="J102"/>
  <c r="P309"/>
  <c r="R347"/>
  <c r="P125"/>
  <c r="P381"/>
  <c i="3" r="BK118"/>
  <c r="BK117"/>
  <c r="J117"/>
  <c r="J96"/>
  <c i="2" r="T309"/>
  <c r="T347"/>
  <c i="3" r="P118"/>
  <c r="P117"/>
  <c i="1" r="AU96"/>
  <c i="2" r="T381"/>
  <c i="3" r="T118"/>
  <c r="T117"/>
  <c i="2" r="R309"/>
  <c r="BK347"/>
  <c r="J347"/>
  <c r="J101"/>
  <c i="3" r="R118"/>
  <c r="R117"/>
  <c i="2" r="BK427"/>
  <c r="J427"/>
  <c r="J103"/>
  <c i="3" r="J89"/>
  <c r="BE123"/>
  <c r="BE137"/>
  <c r="F114"/>
  <c r="BE125"/>
  <c r="BE131"/>
  <c r="BE141"/>
  <c r="E85"/>
  <c r="BE128"/>
  <c r="BE135"/>
  <c r="BE121"/>
  <c r="BE133"/>
  <c i="2" r="BK124"/>
  <c r="J124"/>
  <c r="J97"/>
  <c i="3" r="BE119"/>
  <c r="BE139"/>
  <c r="BE143"/>
  <c i="2" r="BE162"/>
  <c r="BE165"/>
  <c r="BE172"/>
  <c r="BE175"/>
  <c r="BE223"/>
  <c r="BE231"/>
  <c r="BE310"/>
  <c r="BE357"/>
  <c r="BE372"/>
  <c r="BE374"/>
  <c r="BE428"/>
  <c r="BE256"/>
  <c r="BE276"/>
  <c r="BE286"/>
  <c r="BE320"/>
  <c r="E85"/>
  <c r="BE146"/>
  <c r="BE157"/>
  <c r="BE202"/>
  <c r="BE160"/>
  <c r="BE167"/>
  <c r="BE266"/>
  <c r="BE283"/>
  <c r="BE337"/>
  <c r="BE369"/>
  <c r="F120"/>
  <c r="BE134"/>
  <c r="BE318"/>
  <c r="BE395"/>
  <c r="BE411"/>
  <c r="J89"/>
  <c r="BE150"/>
  <c r="BE138"/>
  <c r="BE170"/>
  <c r="BE177"/>
  <c r="BE184"/>
  <c r="BE252"/>
  <c r="BE328"/>
  <c r="BE348"/>
  <c r="BE377"/>
  <c r="BE379"/>
  <c r="BE382"/>
  <c r="BE152"/>
  <c r="BE193"/>
  <c r="BE219"/>
  <c r="BE248"/>
  <c r="BE126"/>
  <c r="BE142"/>
  <c r="BE207"/>
  <c r="BE278"/>
  <c r="BE366"/>
  <c r="BE130"/>
  <c r="BE155"/>
  <c r="BE180"/>
  <c r="BE242"/>
  <c r="BE295"/>
  <c r="BE332"/>
  <c r="F37"/>
  <c i="1" r="BD95"/>
  <c i="3" r="F37"/>
  <c i="1" r="BD96"/>
  <c i="3" r="F34"/>
  <c i="1" r="BA96"/>
  <c i="2" r="J34"/>
  <c i="1" r="AW95"/>
  <c i="3" r="F36"/>
  <c i="1" r="BC96"/>
  <c i="2" r="F34"/>
  <c i="1" r="BA95"/>
  <c i="2" r="F36"/>
  <c i="1" r="BC95"/>
  <c i="2" r="F35"/>
  <c i="1" r="BB95"/>
  <c i="3" r="F35"/>
  <c i="1" r="BB96"/>
  <c i="3" r="J34"/>
  <c i="1" r="AW96"/>
  <c i="2" l="1" r="P124"/>
  <c r="P123"/>
  <c i="1" r="AU95"/>
  <c i="2" r="R124"/>
  <c r="R123"/>
  <c r="T124"/>
  <c r="T123"/>
  <c i="3" r="J118"/>
  <c r="J97"/>
  <c i="2" r="BK123"/>
  <c r="J123"/>
  <c r="J96"/>
  <c i="1" r="AU94"/>
  <c r="BB94"/>
  <c r="W31"/>
  <c i="3" r="J33"/>
  <c i="1" r="AV96"/>
  <c r="AT96"/>
  <c i="2" r="J33"/>
  <c i="1" r="AV95"/>
  <c r="AT95"/>
  <c i="3" r="J30"/>
  <c i="1" r="AG96"/>
  <c i="2" r="F33"/>
  <c i="1" r="AZ95"/>
  <c r="BC94"/>
  <c r="AY94"/>
  <c i="3" r="F33"/>
  <c i="1" r="AZ96"/>
  <c r="BD94"/>
  <c r="W33"/>
  <c r="BA94"/>
  <c r="W30"/>
  <c i="3" l="1" r="J39"/>
  <c i="1" r="AN96"/>
  <c r="AZ94"/>
  <c r="W29"/>
  <c r="W32"/>
  <c r="AW94"/>
  <c r="AK30"/>
  <c i="2" r="J30"/>
  <c i="1" r="AG95"/>
  <c r="AG94"/>
  <c r="AK26"/>
  <c r="AX94"/>
  <c i="2" l="1" r="J39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<sst xmlns="http://schemas.openxmlformats.org/spreadsheetml/2006/main">
  <si>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</si>
  <si>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</si>
  <si>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</si>
  <si>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</si>
  <si>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</si>
  <si>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{8eaa4a9d-17b6-47c1-b98c-efcc639a1e52}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</si>
  <si>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</si>
  <si>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</si>
  <si>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</si>
  <si>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</si>
  <si>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</si>
  <si>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</si>
  <si>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</si>
  <si>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</si>
  <si>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13/23/3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</si>
  <si>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</si>
  <si>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</si>
  <si>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Obnovení migrační prostupnosti řeky Olše v profilu jezu Sovinec, řkm 20.369</t>
  </si>
  <si>
    <t>KSO:</t>
  </si>
  <si>
    <t>CC-CZ:</t>
  </si>
  <si>
    <t>Místo:</t>
  </si>
  <si>
    <t>Karviná</t>
  </si>
  <si>
    <t>Datum:</t>
  </si>
  <si>
    <t>20. 11. 2023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</si>
  <si>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</si>
  <si>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</si>
  <si>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</si>
  <si>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</si>
  <si>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</si>
  <si>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</si>
  <si>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</si>
  <si>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</si>
  <si>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</si>
  <si>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</si>
  <si>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</si>
  <si>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</si>
  <si>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</si>
  <si>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</si>
  <si>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</si>
  <si>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</si>
  <si>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</si>
  <si>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</si>
  <si>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</si>
  <si>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</si>
  <si>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</si>
  <si>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</si>
  <si>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</si>
  <si>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</si>
  <si>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</si>
  <si>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</si>
  <si>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</si>
  <si>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</si>
  <si>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</si>
  <si>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</si>
  <si>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</si>
  <si>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</si>
  <si>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</si>
  <si>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</si>
  <si>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</si>
  <si>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</si>
  <si>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</si>
  <si>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</si>
  <si>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</si>
  <si>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</si>
  <si>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</si>
  <si>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</si>
  <si>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</si>
  <si>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</si>
  <si>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</si>
  <si>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</si>
  <si>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</si>
  <si>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</si>
  <si>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</si>
  <si>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</si>
  <si>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</si>
  <si>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</si>
  <si>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</si>
  <si>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</si>
  <si>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</si>
  <si>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</si>
  <si>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</si>
  <si>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</si>
  <si>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</si>
  <si>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</si>
  <si>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</si>
  <si>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</si>
  <si>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</si>
  <si>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</si>
  <si>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{2508bc7c-8602-43b9-993e-32876ffa24d0}</t>
  </si>
  <si>
    <t>2</t>
  </si>
  <si>
    <t>VON</t>
  </si>
  <si>
    <t>Vedlejší a ostatní náklady</t>
  </si>
  <si>
    <t>{c0441c47-bacb-4fa1-be8f-f2c28b9cd997}</t>
  </si>
  <si>
    <t>KRYCÍ LIST SOUPISU PRACÍ</t>
  </si>
  <si>
    <t>Objekt:</t>
  </si>
  <si>
    <t>01 - Obnovení migrační prostupnosti řeky Olše v profilu jezu Sovinec, řkm 20.369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</si>
  <si>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</si>
  <si>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</si>
  <si>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</si>
  <si>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</si>
  <si>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</si>
  <si>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</si>
  <si>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</si>
  <si>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</si>
  <si>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</si>
  <si>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</si>
  <si>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</si>
  <si>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</si>
  <si>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</si>
  <si>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</si>
  <si>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</si>
  <si>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</si>
  <si>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</si>
  <si>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</si>
  <si>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</si>
  <si>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</si>
  <si>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</si>
  <si>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</si>
  <si>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</si>
  <si>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</si>
  <si>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</si>
  <si>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</si>
  <si>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</si>
  <si>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</si>
  <si>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</si>
  <si>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</si>
  <si>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</si>
  <si>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průměru přes 100 do 300 mm</t>
  </si>
  <si>
    <t>kus</t>
  </si>
  <si>
    <t>CS ÚRS 2023 02</t>
  </si>
  <si>
    <t>4</t>
  </si>
  <si>
    <t>1348739747</t>
  </si>
  <si>
    <t>PP</t>
  </si>
  <si>
    <t>Odstranění pařezů strojně s jejich vykopáním nebo vytrháním průměru přes 100 do 300 mm</t>
  </si>
  <si>
    <t>VV</t>
  </si>
  <si>
    <t>Viz příloha C.4.4</t>
  </si>
  <si>
    <t>19</t>
  </si>
  <si>
    <t>112251102</t>
  </si>
  <si>
    <t>Odstranění pařezů průměru přes 300 do 500 mm</t>
  </si>
  <si>
    <t>-1658165026</t>
  </si>
  <si>
    <t>Odstranění pařezů strojně s jejich vykopáním nebo vytrháním průměru přes 300 do 500 mm</t>
  </si>
  <si>
    <t>16</t>
  </si>
  <si>
    <t>3</t>
  </si>
  <si>
    <t>112251103</t>
  </si>
  <si>
    <t>Odstranění pařezů průměru přes 500 do 700 mm</t>
  </si>
  <si>
    <t>-1086431676</t>
  </si>
  <si>
    <t>Odstranění pařezů strojně s jejich vykopáním nebo vytrháním průměru přes 500 do 700 mm</t>
  </si>
  <si>
    <t>13</t>
  </si>
  <si>
    <t>112251104</t>
  </si>
  <si>
    <t>Odstranění pařezů průměru přes 700 do 900 mm</t>
  </si>
  <si>
    <t>-1361387973</t>
  </si>
  <si>
    <t>Odstranění pařezů strojně s jejich vykopáním nebo vytrháním průměru přes 700 do 900 mm</t>
  </si>
  <si>
    <t>7</t>
  </si>
  <si>
    <t>5</t>
  </si>
  <si>
    <t>112251105</t>
  </si>
  <si>
    <t>Odstranění pařezů průměru přes 900 do 1100 mm</t>
  </si>
  <si>
    <t>-779563973</t>
  </si>
  <si>
    <t>Odstranění pařezů strojně s jejich vykopáním nebo vytrháním průměru přes 900 do 1100 mm</t>
  </si>
  <si>
    <t>6</t>
  </si>
  <si>
    <t>112251107</t>
  </si>
  <si>
    <t>Odstranění pařezů průměru přes 1100 do 1300 mm</t>
  </si>
  <si>
    <t>-1245063190</t>
  </si>
  <si>
    <t>Odstranění pařezů strojně s jejich vykopáním nebo vytrháním průměru přes 1100 do 1300 mm</t>
  </si>
  <si>
    <t>162201421</t>
  </si>
  <si>
    <t>Vodorovné přemístění pařezů do 1 km D přes 100 do 300 mm</t>
  </si>
  <si>
    <t>-993303157</t>
  </si>
  <si>
    <t>Vodorovné přemístění větví, kmenů nebo pařezů s naložením, složením a dopravou do 1000 m pařezů kmenů, průměru přes 100 do 300 mm</t>
  </si>
  <si>
    <t>8</t>
  </si>
  <si>
    <t>162301971</t>
  </si>
  <si>
    <t>Příplatek k vodorovnému přemístění pařezů D přes 100 do 300 mm ZKD 1 km</t>
  </si>
  <si>
    <t>-1466615428</t>
  </si>
  <si>
    <t>Vodorovné přemístění větví, kmenů nebo pařezů s naložením, složením a dopravou Příplatek k cenám za každých dalších i započatých 1000 m přes 1000 m pařezů kmenů, průměru přes 100 do 300 mm</t>
  </si>
  <si>
    <t>19*14 'Přepočtené koeficientem množství</t>
  </si>
  <si>
    <t>9</t>
  </si>
  <si>
    <t>162201422</t>
  </si>
  <si>
    <t>Vodorovné přemístění pařezů do 1 km D přes 300 do 500 mm</t>
  </si>
  <si>
    <t>1514110792</t>
  </si>
  <si>
    <t>Vodorovné přemístění větví, kmenů nebo pařezů s naložením, složením a dopravou do 1000 m pařezů kmenů, průměru přes 300 do 500 mm</t>
  </si>
  <si>
    <t>10</t>
  </si>
  <si>
    <t>162301972</t>
  </si>
  <si>
    <t>Příplatek k vodorovnému přemístění pařezů D přes 300 do 500 mm ZKD 1 km</t>
  </si>
  <si>
    <t>808343164</t>
  </si>
  <si>
    <t>Vodorovné přemístění větví, kmenů nebo pařezů s naložením, složením a dopravou Příplatek k cenám za každých dalších i započatých 1000 m přes 1000 m pařezů kmenů, průměru přes 300 do 500 mm</t>
  </si>
  <si>
    <t>16*14 'Přepočtené koeficientem množství</t>
  </si>
  <si>
    <t>11</t>
  </si>
  <si>
    <t>162201423</t>
  </si>
  <si>
    <t>Vodorovné přemístění pařezů do 1 km D přes 500 do 700 mm</t>
  </si>
  <si>
    <t>-1446828004</t>
  </si>
  <si>
    <t>Vodorovné přemístění větví, kmenů nebo pařezů s naložením, složením a dopravou do 1000 m pařezů kmenů, průměru přes 500 do 700 mm</t>
  </si>
  <si>
    <t>12</t>
  </si>
  <si>
    <t>162301973</t>
  </si>
  <si>
    <t>Příplatek k vodorovnému přemístění pařezů D přes 500 do 700 mm ZKD 1 km</t>
  </si>
  <si>
    <t>1617282179</t>
  </si>
  <si>
    <t>Vodorovné přemístění větví, kmenů nebo pařezů s naložením, složením a dopravou Příplatek k cenám za každých dalších i započatých 1000 m přes 1000 m pařezů kmenů, průměru přes 500 do 700 mm</t>
  </si>
  <si>
    <t>13*14 'Přepočtené koeficientem množství</t>
  </si>
  <si>
    <t>162201424</t>
  </si>
  <si>
    <t>Vodorovné přemístění pařezů do 1 km D přes 700 do 900 mm</t>
  </si>
  <si>
    <t>1136734476</t>
  </si>
  <si>
    <t>Vodorovné přemístění větví, kmenů nebo pařezů s naložením, složením a dopravou do 1000 m pařezů kmenů, průměru přes 700 do 900 mm</t>
  </si>
  <si>
    <t>14</t>
  </si>
  <si>
    <t>162301974</t>
  </si>
  <si>
    <t>Příplatek k vodorovnému přemístění pařezů D přes 700 do 900 mm ZKD 1 km</t>
  </si>
  <si>
    <t>-651558571</t>
  </si>
  <si>
    <t>Vodorovné přemístění větví, kmenů nebo pařezů s naložením, složením a dopravou Příplatek k cenám za každých dalších i započatých 1000 m přes 1000 m pařezů kmenů, průměru přes 700 do 900 mm</t>
  </si>
  <si>
    <t>7*14 'Přepočtené koeficientem množství</t>
  </si>
  <si>
    <t>162201520</t>
  </si>
  <si>
    <t>Vodorovné přemístění pařezů do 1 km D přes 900 do 1100 mm</t>
  </si>
  <si>
    <t>-755476919</t>
  </si>
  <si>
    <t>Vodorovné přemístění větví, kmenů nebo pařezů s naložením, složením a dopravou do 1000 m pařezů kmenů, průměru přes 900 do 1100 mm</t>
  </si>
  <si>
    <t>162301975</t>
  </si>
  <si>
    <t>Příplatek k vodorovnému přemístění pařezů D přes 900 do 1100 mm ZKD 1 km</t>
  </si>
  <si>
    <t>-1389376551</t>
  </si>
  <si>
    <t>Vodorovné přemístění větví, kmenů nebo pařezů s naložením, složením a dopravou Příplatek k cenám za každých dalších i započatých 1000 m přes 1000 m pařezů kmenů, průměru přes 900 do 1100 mm</t>
  </si>
  <si>
    <t>17</t>
  </si>
  <si>
    <t>162201521</t>
  </si>
  <si>
    <t>Vodorovné přemístění pařezů do 1 km D přes 1100 do 1300 mm</t>
  </si>
  <si>
    <t>-982641046</t>
  </si>
  <si>
    <t>Vodorovné přemístění větví, kmenů nebo pařezů s naložením, složením a dopravou do 1000 m pařezů kmenů, průměru přes 1100 do 1300 mm</t>
  </si>
  <si>
    <t>18</t>
  </si>
  <si>
    <t>162301976</t>
  </si>
  <si>
    <t>Příplatek k vodorovnému přemístění pařezů D přes 1100 do 1300 mm ZKD 1 km</t>
  </si>
  <si>
    <t>-2092874376</t>
  </si>
  <si>
    <t>Vodorovné přemístění větví, kmenů nebo pařezů s naložením, složením a dopravou Příplatek k cenám za každých dalších i započatých 1000 m přes 1000 m pařezů kmenů, průměru přes 1100 do 1300 mm</t>
  </si>
  <si>
    <t>3*14 'Přepočtené koeficientem množství</t>
  </si>
  <si>
    <t>ZP_001</t>
  </si>
  <si>
    <t>Srovnání a uložení pařezů na místě uložení do broukoviště, bez rozdílu průměru</t>
  </si>
  <si>
    <t>VLASTNÍ</t>
  </si>
  <si>
    <t>-72820584</t>
  </si>
  <si>
    <t xml:space="preserve">Uložení pařezů </t>
  </si>
  <si>
    <t>19 + 16 + 13 + 7 + 7 + 3</t>
  </si>
  <si>
    <t>20</t>
  </si>
  <si>
    <t>114203103</t>
  </si>
  <si>
    <t>Rozebrání dlažeb z lomového kamene nebo betonových tvárnic do cementové malty</t>
  </si>
  <si>
    <t>m3</t>
  </si>
  <si>
    <t>1908887344</t>
  </si>
  <si>
    <t>Rozebrání dlažeb nebo záhozů s naložením na dopravní prostředek dlažeb z lomového kamene nebo betonových tvárnic do cementové malty se spárami zalitými cementovou maltou</t>
  </si>
  <si>
    <t>Rozebrání kamenné dlažby břehového opevnění (předp. tl. 0.20 m)</t>
  </si>
  <si>
    <t>(plochy odměřeny digitálně, součinitel šikmosti = 1.08)</t>
  </si>
  <si>
    <t xml:space="preserve">- pravý břeh </t>
  </si>
  <si>
    <t>262.0152 * 0.3 * 1.08</t>
  </si>
  <si>
    <t>- levý břeh</t>
  </si>
  <si>
    <t>243.0873 * 0.3 * 1.08</t>
  </si>
  <si>
    <t>Součet</t>
  </si>
  <si>
    <t>114203104</t>
  </si>
  <si>
    <t>Rozebrání záhozů a rovnanin na sucho</t>
  </si>
  <si>
    <t>-169323640</t>
  </si>
  <si>
    <t>Rozebrání dlažeb nebo záhozů s naložením na dopravní prostředek záhozů, rovnanin a soustřeďovacích staveb provedených na sucho</t>
  </si>
  <si>
    <t>Rozebrání výplně objektu stupně (mezi lars. stěnami)</t>
  </si>
  <si>
    <t>plocha odměřena digitálně</t>
  </si>
  <si>
    <t>9.5154 * 46.08</t>
  </si>
  <si>
    <t>Rozebrání stávajícího podélného opevnění toku</t>
  </si>
  <si>
    <t>Viz přílohy D.1.1 a D.1.6 (odhad 20% objemu zemních prací)</t>
  </si>
  <si>
    <t>4251.62 * 0.20</t>
  </si>
  <si>
    <t>22</t>
  </si>
  <si>
    <t>ZP_002</t>
  </si>
  <si>
    <t>Příplatek za rozebírání záhozu prolitého betonem</t>
  </si>
  <si>
    <t>-1738547706</t>
  </si>
  <si>
    <t>23</t>
  </si>
  <si>
    <t>ZP_003</t>
  </si>
  <si>
    <t>Příčné řezání ocelových štětovnic pod úrovní vodní hladiny</t>
  </si>
  <si>
    <t>m</t>
  </si>
  <si>
    <t>1799999976</t>
  </si>
  <si>
    <t>Příčné řezání ocelových štětovnic pod úrovní vodní hladiny za použití potápěčské techniky</t>
  </si>
  <si>
    <t>P</t>
  </si>
  <si>
    <t>Poznámka k položce:_x000d_
Součástí položky je i transport odřezaných štětovnic na břeh toku</t>
  </si>
  <si>
    <t>Viz příloha D.1.6.1</t>
  </si>
  <si>
    <t>- povodní stěna přelivné hrany</t>
  </si>
  <si>
    <t>46.16</t>
  </si>
  <si>
    <t>- návodní stěna přelivné hrany</t>
  </si>
  <si>
    <t>46.05</t>
  </si>
  <si>
    <t>- závěrečná stěna vývaru</t>
  </si>
  <si>
    <t xml:space="preserve"> (o provedení bude rozhodnuto po odtěžení nánosů)</t>
  </si>
  <si>
    <t>46.66</t>
  </si>
  <si>
    <t>24</t>
  </si>
  <si>
    <t>ZP_004</t>
  </si>
  <si>
    <t>Demontáž táhel spojení povodní a návodní stěny tělesa jezu</t>
  </si>
  <si>
    <t>-1996905722</t>
  </si>
  <si>
    <t>Ocelové táhlo - typ nezjištěn (předpoklad oc. prut prům. 25 mm délky 6.50 m plus ukotvení ke stěnám)</t>
  </si>
  <si>
    <t>16 "dle původní dokumentace</t>
  </si>
  <si>
    <t>25</t>
  </si>
  <si>
    <t>153111114</t>
  </si>
  <si>
    <t>Příčné řezání ocelových zaberaněných štětovnic z terénu</t>
  </si>
  <si>
    <t>-1489588973</t>
  </si>
  <si>
    <t>Úprava ocelových štětovnic pro štětové stěny řezání z terénu, štětovnic zaberaněných příčné</t>
  </si>
  <si>
    <t>Viz příloha D.1.6.1 (předpoklad štětovnice IIIn)</t>
  </si>
  <si>
    <t>- levobřežní boční zeď objektu jezu (cca 20.59 m)</t>
  </si>
  <si>
    <t>52</t>
  </si>
  <si>
    <t>- pravobřežní boční zeď objektu jezu (cca 20.94 m)</t>
  </si>
  <si>
    <t>53</t>
  </si>
  <si>
    <t>26</t>
  </si>
  <si>
    <t>124253102</t>
  </si>
  <si>
    <t>Vykopávky pro koryta vodotečí v hornině třídy těžitelnosti I skupiny 3 objem do 5000 m3 strojně</t>
  </si>
  <si>
    <t>11675871</t>
  </si>
  <si>
    <t>Vykopávky pro koryta vodotečí strojně v hornině třídy těžitelnosti I skupiny 3 přes 1 000 do 5 000 m3</t>
  </si>
  <si>
    <t>Zemní práce, viz příloha D.1.5</t>
  </si>
  <si>
    <t>- nad vodou</t>
  </si>
  <si>
    <t>2683.2</t>
  </si>
  <si>
    <t>- pod vodou</t>
  </si>
  <si>
    <t>1568.5</t>
  </si>
  <si>
    <t>odečtení objemu stávajícího podélného opevnění toku a kam. dlažby</t>
  </si>
  <si>
    <t xml:space="preserve"> - viz přílohy D.1.1 a D.1.5 (odhad 20% objemu zemních prací)</t>
  </si>
  <si>
    <t>((4251.62 * 0.20) + ((262.0152 + 243.0873) * 1.08 * 0.45)) * -1</t>
  </si>
  <si>
    <t>27</t>
  </si>
  <si>
    <t>124253119</t>
  </si>
  <si>
    <t>Příplatek k vykopávkám pro koryta vodotečí v hornině třídy těžitelnosti I skupiny 3 v tekoucí vodě při LTM</t>
  </si>
  <si>
    <t>-1126796919</t>
  </si>
  <si>
    <t>Vykopávky pro koryta vodotečí strojně Příplatek k cenám za vykopávky pro koryta vodotečí v tekoucí vodě při LTM v hornině třídy těžitelnosti I skupiny 3</t>
  </si>
  <si>
    <t>Viz příloha D.1.5</t>
  </si>
  <si>
    <t>28</t>
  </si>
  <si>
    <t>174151101</t>
  </si>
  <si>
    <t>Zásyp jam, šachet rýh nebo kolem objektů sypaninou se zhutněním</t>
  </si>
  <si>
    <t>-803829167</t>
  </si>
  <si>
    <t>Zásyp sypaninou z jakékoliv horniny strojně s uložením výkopku ve vrstvách se zhutněním jam, šachet, rýh nebo kolem objektů v těchto vykopávkách</t>
  </si>
  <si>
    <t>257.5</t>
  </si>
  <si>
    <t>29</t>
  </si>
  <si>
    <t>114203301</t>
  </si>
  <si>
    <t>Třídění lomového kamene nebo betonových tvárnic podle druhu, velikosti nebo tvaru</t>
  </si>
  <si>
    <t>-1885556269</t>
  </si>
  <si>
    <t>Třídění lomového kamene nebo betonových tvárnic získaných při rozebrání dlažeb, záhozů, rovnanin a soustřeďovacích staveb podle druhu, velikosti nebo tvaru</t>
  </si>
  <si>
    <t>Viz příloha D.1.1.1 - lomový kámen z pův. opevnění toku (předpoklad využití 50%)</t>
  </si>
  <si>
    <t>850.32 * 0.5</t>
  </si>
  <si>
    <t>30</t>
  </si>
  <si>
    <t>162251102</t>
  </si>
  <si>
    <t>Vodorovné přemístění přes 20 do 50 m výkopku/sypaniny z horniny třídy těžitelnosti I skupiny 1 až 3</t>
  </si>
  <si>
    <t>-2000681718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</si>
  <si>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</si>
  <si>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Přemístění materiálu pro jímky z místa těžny na místo uložení (plochy a délky odměřeny digitálně)</t>
  </si>
  <si>
    <t>Levý břeh</t>
  </si>
  <si>
    <t>172 * 5.63</t>
  </si>
  <si>
    <t>Pravý břeh</t>
  </si>
  <si>
    <t>161.75 * 5.63</t>
  </si>
  <si>
    <t>Příčná hrázka pro snižování jezu</t>
  </si>
  <si>
    <t>40.90 * 5.25</t>
  </si>
  <si>
    <t>31</t>
  </si>
  <si>
    <t>171103202</t>
  </si>
  <si>
    <t>Uložení sypanin z horniny třídy těžitelnosti I a II skupiny 1 až 4 do hrází nádrží se zhutněním 100 % PS C s příměsí jílu přes 20 do 50 %</t>
  </si>
  <si>
    <t>-1272458134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</si>
  <si>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</si>
  <si>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Plochy a délky odměřeny digitálně</t>
  </si>
  <si>
    <t>32</t>
  </si>
  <si>
    <t>122151106</t>
  </si>
  <si>
    <t>Odkopávky a prokopávky nezapažené v hornině třídy těžitelnosti I skupiny 1 a 2 objem do 5000 m3 strojně</t>
  </si>
  <si>
    <t>208730775</t>
  </si>
  <si>
    <t>Odkopávky a prokopávky nezapažené strojně v hornině třídy těžitelnosti I skupiny 1 a 2 přes 1 000 do 5 000 m3</t>
  </si>
  <si>
    <t>33</t>
  </si>
  <si>
    <t>162751117</t>
  </si>
  <si>
    <t>Vodorovné přemístění přes 9 000 do 10000 m výkopku/sypaniny z horniny třídy těžitelnosti I skupiny 1 až 3</t>
  </si>
  <si>
    <t>-206311555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</si>
  <si>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</si>
  <si>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Zemní práce - přebytečná zemina, viz přílohy B (kap. B.8.i) a D.1.5</t>
  </si>
  <si>
    <t>3323.45</t>
  </si>
  <si>
    <t>34</t>
  </si>
  <si>
    <t>162751119</t>
  </si>
  <si>
    <t>Příplatek k vodorovnému přemístění výkopku/sypaniny z horniny třídy těžitelnosti I skupiny 1 až 3 ZKD 1000 m přes 10000 m</t>
  </si>
  <si>
    <t>2048470909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</si>
  <si>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</si>
  <si>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3323,45*5 'Přepočtené koeficientem množství</t>
  </si>
  <si>
    <t>35</t>
  </si>
  <si>
    <t>171201231</t>
  </si>
  <si>
    <t>Poplatek za uložení zeminy a kamení na recyklační skládce (skládkovné) kód odpadu 17 05 04</t>
  </si>
  <si>
    <t>t</t>
  </si>
  <si>
    <t>-1258216074</t>
  </si>
  <si>
    <t>Poplatek za uložení stavebního odpadu na recyklační skládce (skládkovné) zeminy a kamení zatříděného do Katalogu odpadů pod kódem 17 05 04</t>
  </si>
  <si>
    <t>Uložení přebytečné zeminy a kameniva na skládce</t>
  </si>
  <si>
    <t>(přepočet na tuny - s odečtením objemu rozebírané dlažby)</t>
  </si>
  <si>
    <t>3323.45 * 1.80</t>
  </si>
  <si>
    <t>Uložení suti na recyklační skládce</t>
  </si>
  <si>
    <t xml:space="preserve">- lože stáv. kamenné dlažby </t>
  </si>
  <si>
    <t>81.826 * 2.20</t>
  </si>
  <si>
    <t>36</t>
  </si>
  <si>
    <t>ZP_005</t>
  </si>
  <si>
    <t>Výzisk z prodeje železného šrotu</t>
  </si>
  <si>
    <t>kg</t>
  </si>
  <si>
    <t>-122325204</t>
  </si>
  <si>
    <t>Poznámka k položce:_x000d_
Cena výkupu železa byla vzata průměrná v regionu.</t>
  </si>
  <si>
    <t>Naložení ocelových konstrukcí (štětovnic a táhel) na dopravní prostředek</t>
  </si>
  <si>
    <t>Plochy odměřeny digitálně</t>
  </si>
  <si>
    <t>Štětová stěna přelivné hrany (dvě řady á 66.85 m2, 155.5 kg/m2)</t>
  </si>
  <si>
    <t>(66.85 * 2) * 155.5</t>
  </si>
  <si>
    <t>Boční štětová stěna vývaru (cca 2 x 9.10 m2)</t>
  </si>
  <si>
    <t>(2 * 9.10) * 155.5</t>
  </si>
  <si>
    <t>Práh vývaru (odhad 2 m2)</t>
  </si>
  <si>
    <t>2 * 155.5</t>
  </si>
  <si>
    <t>Ocelová táhla tělesa jezu (odhad cca 40 kg/táhlo)</t>
  </si>
  <si>
    <t>(16 * 40)</t>
  </si>
  <si>
    <t>Vodorovné konstrukce</t>
  </si>
  <si>
    <t>37</t>
  </si>
  <si>
    <t>465513127</t>
  </si>
  <si>
    <t>Dlažba z lomového kamene na cementovou maltu s vyspárováním tl 200 mm</t>
  </si>
  <si>
    <t>m2</t>
  </si>
  <si>
    <t>985307591</t>
  </si>
  <si>
    <t>Dlažba z lomového kamene lomařsky upraveného na cementovou maltu, s vyspárováním cementovou maltou, tl. kamene 200 mm</t>
  </si>
  <si>
    <t>Doplnění ubourané části dlažby</t>
  </si>
  <si>
    <t>PB :</t>
  </si>
  <si>
    <t>34.9697</t>
  </si>
  <si>
    <t>LB :</t>
  </si>
  <si>
    <t>87.7982</t>
  </si>
  <si>
    <t>38</t>
  </si>
  <si>
    <t>451317113</t>
  </si>
  <si>
    <t>Podklad pod dlažbu z betonu prostého pro prostředí s mrazovými cykly C 25/30 tl přes 150 do 200 mm</t>
  </si>
  <si>
    <t>-827389290</t>
  </si>
  <si>
    <t>Podklad pod dlažbu z betonu prostého pro prostředí s mrazovými cykly tř. C 25/30 tl. přes 150 do 200 mm</t>
  </si>
  <si>
    <t>39</t>
  </si>
  <si>
    <t>VK_001</t>
  </si>
  <si>
    <t xml:space="preserve">Provedení záhozu z lomového kamene neupraveného záhozového  s proštěrkováním z terénu, bez rozdílu hmotnosti</t>
  </si>
  <si>
    <t>847575871</t>
  </si>
  <si>
    <t>Násypy dle přílohy D.1.5 budou provedeny z lomového kamene získaného z výkopů stavby</t>
  </si>
  <si>
    <t>(původní opevnění toku)</t>
  </si>
  <si>
    <t>Použití kamene z pův. opevnění pro provedení záhozové patky</t>
  </si>
  <si>
    <t>592.79</t>
  </si>
  <si>
    <t>40</t>
  </si>
  <si>
    <t>462512370</t>
  </si>
  <si>
    <t>Zához z lomového kamene s proštěrkováním z terénu hmotnost přes 200 do 500 kg</t>
  </si>
  <si>
    <t>-1402601718</t>
  </si>
  <si>
    <t>Zához z lomového kamene neupraveného záhozového s proštěrkováním z terénu, hmotnosti jednotlivých kamenů přes 200 do 500 kg</t>
  </si>
  <si>
    <t>Viz přílohy D.1.1 a D.1.5 (kamenná záhozová patka), s odečtením objemu kamene z původního opevnění</t>
  </si>
  <si>
    <t>1672.54 - 425.16</t>
  </si>
  <si>
    <t>41</t>
  </si>
  <si>
    <t>463212111</t>
  </si>
  <si>
    <t>Rovnanina z lomového kamene upraveného s vyklínováním spár úlomky kamene</t>
  </si>
  <si>
    <t>982902160</t>
  </si>
  <si>
    <t>Rovnanina z lomového kamene upraveného, tříděného jakékoliv tloušťky rovnaniny s vyklínováním spár a dutin úlomky kamene</t>
  </si>
  <si>
    <t>655.48</t>
  </si>
  <si>
    <t>Úpravy povrchů, podlahy a osazování výplní</t>
  </si>
  <si>
    <t>42</t>
  </si>
  <si>
    <t>636195311</t>
  </si>
  <si>
    <t>Oprava spár dlažby z lomového kamene hl do 70 mm maltou cementovou včetně vysekání</t>
  </si>
  <si>
    <t>-376173465</t>
  </si>
  <si>
    <t>Oprava spár dlažby z lomového kamene hloubky do 70 mm s vysekáním spár a očištěním dlažby, s naložením suti na dopravní prostředek nebo s odklizením na hromady do vzdálenosti 50 m s vyčištěním spár a vyplněním cementovou maltou</t>
  </si>
  <si>
    <t>Ponechávané břehové opevnění kam. dlažbou</t>
  </si>
  <si>
    <t>předpoklad potřeby opravy 50-ti % plochy dlažby</t>
  </si>
  <si>
    <t>(plochy odměřeny digitálně)</t>
  </si>
  <si>
    <t>- pravý břeh</t>
  </si>
  <si>
    <t>349.8675 *0.5</t>
  </si>
  <si>
    <t>- levý břeh (odhadnuto, je z větší části zanesen)</t>
  </si>
  <si>
    <t>510 *0.5</t>
  </si>
  <si>
    <t>Ostatní konstrukce a práce, bourání</t>
  </si>
  <si>
    <t>43</t>
  </si>
  <si>
    <t>938901101</t>
  </si>
  <si>
    <t>Očištění dlažby z lomového kamene nebo z betonových desek od porostu</t>
  </si>
  <si>
    <t>948262520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</si>
  <si>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</si>
  <si>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349.8675</t>
  </si>
  <si>
    <t>510</t>
  </si>
  <si>
    <t>44</t>
  </si>
  <si>
    <t>966045111</t>
  </si>
  <si>
    <t>Bourání konstrukcí LTM zdiva z betonu prostého neprokládaného strojně</t>
  </si>
  <si>
    <t>-718527677</t>
  </si>
  <si>
    <t>Bourání konstrukcí LTM ve vodních tocích s přemístěním suti na hromady na vzdálenost do 20 m nebo s naložením na dopravní prostředek strojně z betonu prostého neprokládaného</t>
  </si>
  <si>
    <t>Rozebrání lože pro kamenné dlažby břehového opevnění (předp. tl. 0.20 m)</t>
  </si>
  <si>
    <t>262.0152 * 0.15 * 1.08</t>
  </si>
  <si>
    <t>243.0873 * 0.15 * 1.08</t>
  </si>
  <si>
    <t>45</t>
  </si>
  <si>
    <t>OK_001</t>
  </si>
  <si>
    <t>Realizace opatření vyplývajících z havarijního a povodňového plánu</t>
  </si>
  <si>
    <t>Kpl</t>
  </si>
  <si>
    <t>1024</t>
  </si>
  <si>
    <t>-295203341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</si>
  <si>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</si>
  <si>
    <t>46</t>
  </si>
  <si>
    <t>OK_002</t>
  </si>
  <si>
    <t>Odlov ryb, zajištění slovení rybí obsádky k tomu oprávněnou osobou, včetně pořízení protokolu a zajištění oznámení zahájení prací na vodním toku příslušnému uživateli rybářského revíru.</t>
  </si>
  <si>
    <t>1256887802</t>
  </si>
  <si>
    <t xml:space="preserve">Poznámka k položce:_x000d_
viz TZ př. č. D.1.1.1 až  D.1.4.1  a dokladová část dokumentace vyjádření ČRS - předpoklad 4 x slov ryb po dobu stavby</t>
  </si>
  <si>
    <t>47</t>
  </si>
  <si>
    <t>OK_003</t>
  </si>
  <si>
    <t>Náklady na zdokumentování stávajícíh tras komunikací</t>
  </si>
  <si>
    <t>1889069082</t>
  </si>
  <si>
    <t xml:space="preserve">Náklady na zdokumentování stávajícíh tras, provedení pasportizace komunikací  a dalších okolních objektů (mosty, lávky) a zajištění opatření k zamezení poškození komunikací a objektů</t>
  </si>
  <si>
    <t>48</t>
  </si>
  <si>
    <t>OK_004</t>
  </si>
  <si>
    <t>Náklady na opravu dotčených komunikací a uvedení do původního stavu</t>
  </si>
  <si>
    <t>-1832245116</t>
  </si>
  <si>
    <t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</t>
  </si>
  <si>
    <t>49</t>
  </si>
  <si>
    <t>OK_005</t>
  </si>
  <si>
    <t>Provádění průkazních a dalších zkoušek</t>
  </si>
  <si>
    <t>-251347794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</si>
  <si>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</si>
  <si>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50</t>
  </si>
  <si>
    <t>OK_006</t>
  </si>
  <si>
    <t xml:space="preserve">Zajištění aktualizace vyjádření  k existenci sítí </t>
  </si>
  <si>
    <t>-1952407537</t>
  </si>
  <si>
    <t xml:space="preserve">Zajištění aktualizace vyjádření  k existenci sítí, vytýčení a ochrana sítí v průběhu provádění prací</t>
  </si>
  <si>
    <t>997</t>
  </si>
  <si>
    <t>Přesun sutě</t>
  </si>
  <si>
    <t>51</t>
  </si>
  <si>
    <t>997321211</t>
  </si>
  <si>
    <t>Svislá doprava suti a vybouraných hmot v do 4 m</t>
  </si>
  <si>
    <t>1037097236</t>
  </si>
  <si>
    <t>Svislá doprava suti a vybouraných hmot s naložením do dopravního zařízení a s vyprázdněním dopravního zařízení na hromadu nebo do dopravního prostředku na výšku do 4 m</t>
  </si>
  <si>
    <t>Plochy odměřeny digitálně, přepočet na tuny (155.5 kg/m2)</t>
  </si>
  <si>
    <t>Štětová stěna přelivné hrany (dvě řady á 66.85 m2)</t>
  </si>
  <si>
    <t>(66.85 * 2) * 0.1555</t>
  </si>
  <si>
    <t>(2 * 9.10) * 0.1555</t>
  </si>
  <si>
    <t>2 * 0.1555</t>
  </si>
  <si>
    <t>(16 * 40) / 1000</t>
  </si>
  <si>
    <t>997321511</t>
  </si>
  <si>
    <t>Vodorovná doprava suti a vybouraných hmot po suchu do 1 km</t>
  </si>
  <si>
    <t>1622179822</t>
  </si>
  <si>
    <t>Vodorovná doprava suti a vybouraných hmot bez naložení, s vyložením a hrubým urovnáním po suchu, na vzdálenost do 1 km</t>
  </si>
  <si>
    <t>Odvoz vybouraného ocelového materiálu do sběrny druhotných surovin (do 3 km)</t>
  </si>
  <si>
    <t xml:space="preserve"> - štětová stěna přelivné hrany (dvě řady á 66.85 m2)</t>
  </si>
  <si>
    <t>- boční štětová stěna vývaru (cca 2 x 9.10 m2)</t>
  </si>
  <si>
    <t>- štětovnice práhu vývaru (odhad 2 m2)</t>
  </si>
  <si>
    <t>- ocelová táhla tělesa jezu (odhad cca 40 kg/táhlo)</t>
  </si>
  <si>
    <t>Odvoz suti na recyklační dvůr (do 15 km)</t>
  </si>
  <si>
    <t>81.826 * 2.2</t>
  </si>
  <si>
    <t>997321519</t>
  </si>
  <si>
    <t>Příplatek ZKD 1 km vodorovné dopravy suti a vybouraných hmot po suchu</t>
  </si>
  <si>
    <t>-843357489</t>
  </si>
  <si>
    <t>Vodorovná doprava suti a vybouraných hmot bez naložení, s vyložením a hrubým urovnáním po suchu, na vzdálenost Příplatek k cenám za každý další i započatý 1 km přes 1 km</t>
  </si>
  <si>
    <t>((66.85 * 2) * 0.1555) * 2</t>
  </si>
  <si>
    <t>((2 * 9.10) * 0.1555) * 2</t>
  </si>
  <si>
    <t>(2 * 0.1555) * 2</t>
  </si>
  <si>
    <t>((16 * 40) / 1000) * 2</t>
  </si>
  <si>
    <t>(81.826 * 2.2) * 14</t>
  </si>
  <si>
    <t>998</t>
  </si>
  <si>
    <t>Přesun hmot</t>
  </si>
  <si>
    <t>54</t>
  </si>
  <si>
    <t>998323011</t>
  </si>
  <si>
    <t>Přesun hmot pro jezy a stupně</t>
  </si>
  <si>
    <t>685410316</t>
  </si>
  <si>
    <t>Přesun hmot pro jezy a stupně dopravní vzdálenost do 500 m</t>
  </si>
  <si>
    <t>VON - Vedlejší a ostatní náklady</t>
  </si>
  <si>
    <t>VRN - Vedlejší rozpočtové náklady</t>
  </si>
  <si>
    <t>VRN</t>
  </si>
  <si>
    <t>Vedlejší rozpočtové náklady</t>
  </si>
  <si>
    <t>VRN_001</t>
  </si>
  <si>
    <t>Dokumentace skutečného provedení stavby</t>
  </si>
  <si>
    <t>kpl</t>
  </si>
  <si>
    <t>-753717232</t>
  </si>
  <si>
    <t>Zpracování a předání dokumentace skutečného provedení stavby (3x tisk, 1x elektronicky). Pořízení fotodokumentace skutečného provedení stavby.</t>
  </si>
  <si>
    <t>VRN_002</t>
  </si>
  <si>
    <t>Náklady na vypracování havarijního plánu stavby</t>
  </si>
  <si>
    <t>-415730185</t>
  </si>
  <si>
    <t>VRN_003</t>
  </si>
  <si>
    <t>Náklady na vypracování protipovodňového plánu stavby</t>
  </si>
  <si>
    <t>396773207</t>
  </si>
  <si>
    <t>VRN_004</t>
  </si>
  <si>
    <t>Zajištění a zabezpečení staveniště, zřízení a likvidace zařízení staveniště, včetně přístupů, skládek, deponií apod.</t>
  </si>
  <si>
    <t>-2050686098</t>
  </si>
  <si>
    <t>Poznámka k položce:_x000d_
Zajištění a zabezpečení staveniště, zřízení a likvidace zařízení staveniště, včetně přístupů (zpevnění přístupových cest, manipulačních plocha a sjezdů do toku), skládek, deponií apod.</t>
  </si>
  <si>
    <t>VRN_005</t>
  </si>
  <si>
    <t>Dočasné dopravní značení na staveništi</t>
  </si>
  <si>
    <t>-471842448</t>
  </si>
  <si>
    <t>Přechodné dopravní značení a to v rozsahu nezbytném pro řádné a bezpečné provádění stavby</t>
  </si>
  <si>
    <t xml:space="preserve">Poznámka k položce:_x000d_
viz souhrnná technická zpráva, dílčí TZ př. č. D.1.1.1 až  D.1.4.1  a dokladová část dokumentace</t>
  </si>
  <si>
    <t>VRN_006</t>
  </si>
  <si>
    <t xml:space="preserve">Fotodokumentace dotčených pozemků, komunikací a objektů </t>
  </si>
  <si>
    <t>2130519281</t>
  </si>
  <si>
    <t>Fotodokumentace dotčených pozemků, komunikací a objektů před zahájením stavby a po dokončení prací, fotodokumentace postupů prací během provádění stavby</t>
  </si>
  <si>
    <t>VRN_007</t>
  </si>
  <si>
    <t xml:space="preserve">Evidence a likvidace odpadů </t>
  </si>
  <si>
    <t>808726922</t>
  </si>
  <si>
    <t>Evidence a likvidace odpadů, v rozsahu podle zákona č. 185/2001 Sb. o odpadech v platném znění</t>
  </si>
  <si>
    <t>VRN_008</t>
  </si>
  <si>
    <t>Náklady na pojištění stavby</t>
  </si>
  <si>
    <t>-978989049</t>
  </si>
  <si>
    <t>VRN_009</t>
  </si>
  <si>
    <t>Čištění komunikací během výstavby</t>
  </si>
  <si>
    <t>-556840554</t>
  </si>
  <si>
    <t>VRN_010</t>
  </si>
  <si>
    <t>Geodetické práce, vytýčení stavby, zaměření skutečného provedení stavby</t>
  </si>
  <si>
    <t>-1991948818</t>
  </si>
  <si>
    <t>Vytyčení stavby nebo provedení jiných geodetických prací odborně způsobilou osobou v oboru zeměměřictv a provádění kontrolních měření v průběhu stavby, zaměření skutečného provedení stavby – geodetická část (3x tisk, 1x elektronicky), v rozsahu podle příslušných právních předpisů</t>
  </si>
  <si>
    <t>VRN_011</t>
  </si>
  <si>
    <t>Zajištění publicity OPŽP</t>
  </si>
  <si>
    <t>969723649</t>
  </si>
  <si>
    <t xml:space="preserve">Zajištění publicity OPŽP - informační tabule 2100x2200mm dle podmínek dotačního programu včetně instalace na stavbě </t>
  </si>
  <si>
    <t>VRN_012</t>
  </si>
  <si>
    <t>Pamětní tabule</t>
  </si>
  <si>
    <t>297269462</t>
  </si>
  <si>
    <t xml:space="preserve">Pamětní tabule 400x300mm, dle podmínek dotačního programu, včetně instalace na stavbě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</si>
</sst>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13/23/3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Obnovení migrační prostupnosti řeky Olše v profilu jezu Sovinec, řkm 20.369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Karviná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20. 11. 2023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 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Lineplan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Marek Boháč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37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Obnovení migrační pr...'!J30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'01 - Obnovení migrační pr...'!P123</f>
        <v>0</v>
      </c>
      <c r="AV95" s="128">
        <f>'01 - Obnovení migrační pr...'!J33</f>
        <v>0</v>
      </c>
      <c r="AW95" s="128">
        <f>'01 - Obnovení migrační pr...'!J34</f>
        <v>0</v>
      </c>
      <c r="AX95" s="128">
        <f>'01 - Obnovení migrační pr...'!J35</f>
        <v>0</v>
      </c>
      <c r="AY95" s="128">
        <f>'01 - Obnovení migrační pr...'!J36</f>
        <v>0</v>
      </c>
      <c r="AZ95" s="128">
        <f>'01 - Obnovení migrační pr...'!F33</f>
        <v>0</v>
      </c>
      <c r="BA95" s="128">
        <f>'01 - Obnovení migrační pr...'!F34</f>
        <v>0</v>
      </c>
      <c r="BB95" s="128">
        <f>'01 - Obnovení migrační pr...'!F35</f>
        <v>0</v>
      </c>
      <c r="BC95" s="128">
        <f>'01 - Obnovení migrační pr...'!F36</f>
        <v>0</v>
      </c>
      <c r="BD95" s="130">
        <f>'01 - Obnovení migrační pr...'!F37</f>
        <v>0</v>
      </c>
      <c r="BE95" s="7"/>
      <c r="BT95" s="131" t="s">
        <v>87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84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'VON - Vedlejší a ostatní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'VON - Vedlejší a ostatní ...'!P117</f>
        <v>0</v>
      </c>
      <c r="AV96" s="133">
        <f>'VON - Vedlejší a ostatní ...'!J33</f>
        <v>0</v>
      </c>
      <c r="AW96" s="133">
        <f>'VON - Vedlejší a ostatní ...'!J34</f>
        <v>0</v>
      </c>
      <c r="AX96" s="133">
        <f>'VON - Vedlejší a ostatní ...'!J35</f>
        <v>0</v>
      </c>
      <c r="AY96" s="133">
        <f>'VON - Vedlejší a ostatní ...'!J36</f>
        <v>0</v>
      </c>
      <c r="AZ96" s="133">
        <f>'VON - Vedlejší a ostatní ...'!F33</f>
        <v>0</v>
      </c>
      <c r="BA96" s="133">
        <f>'VON - Vedlejší a ostatní ...'!F34</f>
        <v>0</v>
      </c>
      <c r="BB96" s="133">
        <f>'VON - Vedlejší a ostatní ...'!F35</f>
        <v>0</v>
      </c>
      <c r="BC96" s="133">
        <f>'VON - Vedlejší a ostatní ...'!F36</f>
        <v>0</v>
      </c>
      <c r="BD96" s="135">
        <f>'VON - Vedlejší a ostatní ...'!F37</f>
        <v>0</v>
      </c>
      <c r="BE96" s="7"/>
      <c r="BT96" s="131" t="s">
        <v>87</v>
      </c>
      <c r="BV96" s="131" t="s">
        <v>82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je/C72/mcl7xisZaOgKyA9E3xk8lyj6bUEpF5SCg4cuPXo3ud11nyjxzFSDupel7StyNuhH7/bUHJjxdcBBrSQ==" hashValue="jW0b3WYTOjlXOWFUnrnOj+JVYNr4d5Nw4/9aEUIZntXfs7Df1N4XAldq41U6G1vZS6frT9q8hfFMQbKWUJ6qgg==" algorithmName="SHA-512" password="CBD7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bnovení migrační pr...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Obnovení migrační prostupnosti řeky Olše v profilu jezu Sovinec, řkm 20.369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ROUND((SUM(BE123:BE429)),  2)</f>
        <v>0</v>
      </c>
      <c r="G33" s="38"/>
      <c r="H33" s="38"/>
      <c r="I33" s="155">
        <v>0.20999999999999999</v>
      </c>
      <c r="J33" s="154">
        <f>ROUND(((SUM(BE123:BE429))*I33),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ROUND((SUM(BF123:BF429)),  2)</f>
        <v>0</v>
      </c>
      <c r="G34" s="38"/>
      <c r="H34" s="38"/>
      <c r="I34" s="155">
        <v>0.14999999999999999</v>
      </c>
      <c r="J34" s="154">
        <f>ROUND(((SUM(BF123:BF429))*I34),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ROUND((SUM(BG123:BG429)),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ROUND((SUM(BH123:BH429)),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ROUND((SUM(BI123:BI429)),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Obnovení migrační prostupnosti řeky Olše v profilu jezu Sovinec, řkm 20.369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01 - Obnovení migrační prostupnosti řeky Olše v profilu jezu Sovinec, řkm 20.369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20. 11. 2023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J309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J336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J347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J381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J427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108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Obnovení migrační prostupnosti řeky Olše v profilu jezu Sovinec, řkm 20.369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>01 - Obnovení migrační prostupnosti řeky Olše v profilu jezu Sovinec, řkm 20.369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Karviná</v>
      </c>
      <c r="G117" s="40"/>
      <c r="H117" s="40"/>
      <c r="I117" s="32" t="s">
        <v>22</v>
      </c>
      <c r="J117" s="79" t="str">
        <f>IF(J12="","",J12)</f>
        <v>20. 11. 2023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Povodí Odry, státní podnik</v>
      </c>
      <c r="G119" s="40"/>
      <c r="H119" s="40"/>
      <c r="I119" s="32" t="s">
        <v>32</v>
      </c>
      <c r="J119" s="36" t="str">
        <f>E21</f>
        <v>Lineplan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Ing. Marek Boháč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109</v>
      </c>
      <c r="D122" s="194" t="s">
        <v>65</v>
      </c>
      <c r="E122" s="194" t="s">
        <v>61</v>
      </c>
      <c r="F122" s="194" t="s">
        <v>62</v>
      </c>
      <c r="G122" s="194" t="s">
        <v>110</v>
      </c>
      <c r="H122" s="194" t="s">
        <v>111</v>
      </c>
      <c r="I122" s="194" t="s">
        <v>112</v>
      </c>
      <c r="J122" s="194" t="s">
        <v>98</v>
      </c>
      <c r="K122" s="195" t="s">
        <v>113</v>
      </c>
      <c r="L122" s="196"/>
      <c r="M122" s="100" t="s">
        <v>1</v>
      </c>
      <c r="N122" s="101" t="s">
        <v>44</v>
      </c>
      <c r="O122" s="101" t="s">
        <v>114</v>
      </c>
      <c r="P122" s="101" t="s">
        <v>115</v>
      </c>
      <c r="Q122" s="101" t="s">
        <v>116</v>
      </c>
      <c r="R122" s="101" t="s">
        <v>117</v>
      </c>
      <c r="S122" s="101" t="s">
        <v>118</v>
      </c>
      <c r="T122" s="102" t="s">
        <v>119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120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</f>
        <v>0</v>
      </c>
      <c r="Q123" s="104"/>
      <c r="R123" s="199">
        <f>R124</f>
        <v>4460.0725394599995</v>
      </c>
      <c r="S123" s="104"/>
      <c r="T123" s="200">
        <f>T124</f>
        <v>2851.61067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100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79</v>
      </c>
      <c r="E124" s="205" t="s">
        <v>121</v>
      </c>
      <c r="F124" s="205" t="s">
        <v>122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P125+P309+P336+P347+P381+P427</f>
        <v>0</v>
      </c>
      <c r="Q124" s="210"/>
      <c r="R124" s="211">
        <f>R125+R309+R336+R347+R381+R427</f>
        <v>4460.0725394599995</v>
      </c>
      <c r="S124" s="210"/>
      <c r="T124" s="212">
        <f>T125+T309+T336+T347+T381+T427</f>
        <v>2851.61067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87</v>
      </c>
      <c r="AT124" s="214" t="s">
        <v>79</v>
      </c>
      <c r="AU124" s="214" t="s">
        <v>80</v>
      </c>
      <c r="AY124" s="213" t="s">
        <v>123</v>
      </c>
      <c r="BK124" s="215">
        <f>BK125+BK309+BK336+BK347+BK381+BK427</f>
        <v>0</v>
      </c>
    </row>
    <row r="125" s="12" customFormat="1" ht="22.8" customHeight="1">
      <c r="A125" s="12"/>
      <c r="B125" s="202"/>
      <c r="C125" s="203"/>
      <c r="D125" s="204" t="s">
        <v>79</v>
      </c>
      <c r="E125" s="216" t="s">
        <v>87</v>
      </c>
      <c r="F125" s="216" t="s">
        <v>124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SUM(P126:P308)</f>
        <v>0</v>
      </c>
      <c r="Q125" s="210"/>
      <c r="R125" s="211">
        <f>SUM(R126:R308)</f>
        <v>0.066901860000000007</v>
      </c>
      <c r="S125" s="210"/>
      <c r="T125" s="212">
        <f>SUM(T126:T308)</f>
        <v>2656.5457800000004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79</v>
      </c>
      <c r="AU125" s="214" t="s">
        <v>87</v>
      </c>
      <c r="AY125" s="213" t="s">
        <v>123</v>
      </c>
      <c r="BK125" s="215">
        <f>SUM(BK126:BK308)</f>
        <v>0</v>
      </c>
    </row>
    <row r="126" s="2" customFormat="1" ht="21.75" customHeight="1">
      <c r="A126" s="38"/>
      <c r="B126" s="39"/>
      <c r="C126" s="218" t="s">
        <v>87</v>
      </c>
      <c r="D126" s="218" t="s">
        <v>125</v>
      </c>
      <c r="E126" s="219" t="s">
        <v>126</v>
      </c>
      <c r="F126" s="220" t="s">
        <v>127</v>
      </c>
      <c r="G126" s="221" t="s">
        <v>128</v>
      </c>
      <c r="H126" s="222">
        <v>19</v>
      </c>
      <c r="I126" s="223"/>
      <c r="J126" s="224">
        <f>ROUND(I126*H126,2)</f>
        <v>0</v>
      </c>
      <c r="K126" s="220" t="s">
        <v>129</v>
      </c>
      <c r="L126" s="44"/>
      <c r="M126" s="225" t="s">
        <v>1</v>
      </c>
      <c r="N126" s="226" t="s">
        <v>45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130</v>
      </c>
      <c r="AT126" s="229" t="s">
        <v>125</v>
      </c>
      <c r="AU126" s="229" t="s">
        <v>89</v>
      </c>
      <c r="AY126" s="17" t="s">
        <v>123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130</v>
      </c>
      <c r="BM126" s="229" t="s">
        <v>131</v>
      </c>
    </row>
    <row r="127" s="2" customFormat="1">
      <c r="A127" s="38"/>
      <c r="B127" s="39"/>
      <c r="C127" s="40"/>
      <c r="D127" s="231" t="s">
        <v>132</v>
      </c>
      <c r="E127" s="40"/>
      <c r="F127" s="232" t="s">
        <v>133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89</v>
      </c>
    </row>
    <row r="128" s="13" customFormat="1">
      <c r="A128" s="13"/>
      <c r="B128" s="236"/>
      <c r="C128" s="237"/>
      <c r="D128" s="231" t="s">
        <v>134</v>
      </c>
      <c r="E128" s="238" t="s">
        <v>1</v>
      </c>
      <c r="F128" s="239" t="s">
        <v>135</v>
      </c>
      <c r="G128" s="237"/>
      <c r="H128" s="238" t="s">
        <v>1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134</v>
      </c>
      <c r="AU128" s="245" t="s">
        <v>89</v>
      </c>
      <c r="AV128" s="13" t="s">
        <v>87</v>
      </c>
      <c r="AW128" s="13" t="s">
        <v>36</v>
      </c>
      <c r="AX128" s="13" t="s">
        <v>80</v>
      </c>
      <c r="AY128" s="245" t="s">
        <v>123</v>
      </c>
    </row>
    <row r="129" s="14" customFormat="1">
      <c r="A129" s="14"/>
      <c r="B129" s="246"/>
      <c r="C129" s="247"/>
      <c r="D129" s="231" t="s">
        <v>134</v>
      </c>
      <c r="E129" s="248" t="s">
        <v>1</v>
      </c>
      <c r="F129" s="249" t="s">
        <v>136</v>
      </c>
      <c r="G129" s="247"/>
      <c r="H129" s="250">
        <v>19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134</v>
      </c>
      <c r="AU129" s="256" t="s">
        <v>89</v>
      </c>
      <c r="AV129" s="14" t="s">
        <v>89</v>
      </c>
      <c r="AW129" s="14" t="s">
        <v>36</v>
      </c>
      <c r="AX129" s="14" t="s">
        <v>87</v>
      </c>
      <c r="AY129" s="256" t="s">
        <v>123</v>
      </c>
    </row>
    <row r="130" s="2" customFormat="1" ht="21.75" customHeight="1">
      <c r="A130" s="38"/>
      <c r="B130" s="39"/>
      <c r="C130" s="218" t="s">
        <v>89</v>
      </c>
      <c r="D130" s="218" t="s">
        <v>125</v>
      </c>
      <c r="E130" s="219" t="s">
        <v>137</v>
      </c>
      <c r="F130" s="220" t="s">
        <v>138</v>
      </c>
      <c r="G130" s="221" t="s">
        <v>128</v>
      </c>
      <c r="H130" s="222">
        <v>16</v>
      </c>
      <c r="I130" s="223"/>
      <c r="J130" s="224">
        <f>ROUND(I130*H130,2)</f>
        <v>0</v>
      </c>
      <c r="K130" s="220" t="s">
        <v>129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130</v>
      </c>
      <c r="AT130" s="229" t="s">
        <v>125</v>
      </c>
      <c r="AU130" s="229" t="s">
        <v>89</v>
      </c>
      <c r="AY130" s="17" t="s">
        <v>123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130</v>
      </c>
      <c r="BM130" s="229" t="s">
        <v>139</v>
      </c>
    </row>
    <row r="131" s="2" customFormat="1">
      <c r="A131" s="38"/>
      <c r="B131" s="39"/>
      <c r="C131" s="40"/>
      <c r="D131" s="231" t="s">
        <v>132</v>
      </c>
      <c r="E131" s="40"/>
      <c r="F131" s="232" t="s">
        <v>140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89</v>
      </c>
    </row>
    <row r="132" s="13" customFormat="1">
      <c r="A132" s="13"/>
      <c r="B132" s="236"/>
      <c r="C132" s="237"/>
      <c r="D132" s="231" t="s">
        <v>134</v>
      </c>
      <c r="E132" s="238" t="s">
        <v>1</v>
      </c>
      <c r="F132" s="239" t="s">
        <v>135</v>
      </c>
      <c r="G132" s="237"/>
      <c r="H132" s="238" t="s">
        <v>1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134</v>
      </c>
      <c r="AU132" s="245" t="s">
        <v>89</v>
      </c>
      <c r="AV132" s="13" t="s">
        <v>87</v>
      </c>
      <c r="AW132" s="13" t="s">
        <v>36</v>
      </c>
      <c r="AX132" s="13" t="s">
        <v>80</v>
      </c>
      <c r="AY132" s="245" t="s">
        <v>123</v>
      </c>
    </row>
    <row r="133" s="14" customFormat="1">
      <c r="A133" s="14"/>
      <c r="B133" s="246"/>
      <c r="C133" s="247"/>
      <c r="D133" s="231" t="s">
        <v>134</v>
      </c>
      <c r="E133" s="248" t="s">
        <v>1</v>
      </c>
      <c r="F133" s="249" t="s">
        <v>141</v>
      </c>
      <c r="G133" s="247"/>
      <c r="H133" s="250">
        <v>16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134</v>
      </c>
      <c r="AU133" s="256" t="s">
        <v>89</v>
      </c>
      <c r="AV133" s="14" t="s">
        <v>89</v>
      </c>
      <c r="AW133" s="14" t="s">
        <v>36</v>
      </c>
      <c r="AX133" s="14" t="s">
        <v>87</v>
      </c>
      <c r="AY133" s="256" t="s">
        <v>123</v>
      </c>
    </row>
    <row r="134" s="2" customFormat="1" ht="21.75" customHeight="1">
      <c r="A134" s="38"/>
      <c r="B134" s="39"/>
      <c r="C134" s="218" t="s">
        <v>142</v>
      </c>
      <c r="D134" s="218" t="s">
        <v>125</v>
      </c>
      <c r="E134" s="219" t="s">
        <v>143</v>
      </c>
      <c r="F134" s="220" t="s">
        <v>144</v>
      </c>
      <c r="G134" s="221" t="s">
        <v>128</v>
      </c>
      <c r="H134" s="222">
        <v>13</v>
      </c>
      <c r="I134" s="223"/>
      <c r="J134" s="224">
        <f>ROUND(I134*H134,2)</f>
        <v>0</v>
      </c>
      <c r="K134" s="220" t="s">
        <v>129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130</v>
      </c>
      <c r="AT134" s="229" t="s">
        <v>125</v>
      </c>
      <c r="AU134" s="229" t="s">
        <v>89</v>
      </c>
      <c r="AY134" s="17" t="s">
        <v>123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130</v>
      </c>
      <c r="BM134" s="229" t="s">
        <v>145</v>
      </c>
    </row>
    <row r="135" s="2" customFormat="1">
      <c r="A135" s="38"/>
      <c r="B135" s="39"/>
      <c r="C135" s="40"/>
      <c r="D135" s="231" t="s">
        <v>132</v>
      </c>
      <c r="E135" s="40"/>
      <c r="F135" s="232" t="s">
        <v>146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132</v>
      </c>
      <c r="AU135" s="17" t="s">
        <v>89</v>
      </c>
    </row>
    <row r="136" s="13" customFormat="1">
      <c r="A136" s="13"/>
      <c r="B136" s="236"/>
      <c r="C136" s="237"/>
      <c r="D136" s="231" t="s">
        <v>134</v>
      </c>
      <c r="E136" s="238" t="s">
        <v>1</v>
      </c>
      <c r="F136" s="239" t="s">
        <v>135</v>
      </c>
      <c r="G136" s="237"/>
      <c r="H136" s="238" t="s">
        <v>1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134</v>
      </c>
      <c r="AU136" s="245" t="s">
        <v>89</v>
      </c>
      <c r="AV136" s="13" t="s">
        <v>87</v>
      </c>
      <c r="AW136" s="13" t="s">
        <v>36</v>
      </c>
      <c r="AX136" s="13" t="s">
        <v>80</v>
      </c>
      <c r="AY136" s="245" t="s">
        <v>123</v>
      </c>
    </row>
    <row r="137" s="14" customFormat="1">
      <c r="A137" s="14"/>
      <c r="B137" s="246"/>
      <c r="C137" s="247"/>
      <c r="D137" s="231" t="s">
        <v>134</v>
      </c>
      <c r="E137" s="248" t="s">
        <v>1</v>
      </c>
      <c r="F137" s="249" t="s">
        <v>147</v>
      </c>
      <c r="G137" s="247"/>
      <c r="H137" s="250">
        <v>13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134</v>
      </c>
      <c r="AU137" s="256" t="s">
        <v>89</v>
      </c>
      <c r="AV137" s="14" t="s">
        <v>89</v>
      </c>
      <c r="AW137" s="14" t="s">
        <v>36</v>
      </c>
      <c r="AX137" s="14" t="s">
        <v>87</v>
      </c>
      <c r="AY137" s="256" t="s">
        <v>123</v>
      </c>
    </row>
    <row r="138" s="2" customFormat="1" ht="21.75" customHeight="1">
      <c r="A138" s="38"/>
      <c r="B138" s="39"/>
      <c r="C138" s="218" t="s">
        <v>130</v>
      </c>
      <c r="D138" s="218" t="s">
        <v>125</v>
      </c>
      <c r="E138" s="219" t="s">
        <v>148</v>
      </c>
      <c r="F138" s="220" t="s">
        <v>149</v>
      </c>
      <c r="G138" s="221" t="s">
        <v>128</v>
      </c>
      <c r="H138" s="222">
        <v>7</v>
      </c>
      <c r="I138" s="223"/>
      <c r="J138" s="224">
        <f>ROUND(I138*H138,2)</f>
        <v>0</v>
      </c>
      <c r="K138" s="220" t="s">
        <v>129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130</v>
      </c>
      <c r="AT138" s="229" t="s">
        <v>125</v>
      </c>
      <c r="AU138" s="229" t="s">
        <v>89</v>
      </c>
      <c r="AY138" s="17" t="s">
        <v>123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130</v>
      </c>
      <c r="BM138" s="229" t="s">
        <v>150</v>
      </c>
    </row>
    <row r="139" s="2" customFormat="1">
      <c r="A139" s="38"/>
      <c r="B139" s="39"/>
      <c r="C139" s="40"/>
      <c r="D139" s="231" t="s">
        <v>132</v>
      </c>
      <c r="E139" s="40"/>
      <c r="F139" s="232" t="s">
        <v>151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132</v>
      </c>
      <c r="AU139" s="17" t="s">
        <v>89</v>
      </c>
    </row>
    <row r="140" s="13" customFormat="1">
      <c r="A140" s="13"/>
      <c r="B140" s="236"/>
      <c r="C140" s="237"/>
      <c r="D140" s="231" t="s">
        <v>134</v>
      </c>
      <c r="E140" s="238" t="s">
        <v>1</v>
      </c>
      <c r="F140" s="239" t="s">
        <v>135</v>
      </c>
      <c r="G140" s="237"/>
      <c r="H140" s="238" t="s">
        <v>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134</v>
      </c>
      <c r="AU140" s="245" t="s">
        <v>89</v>
      </c>
      <c r="AV140" s="13" t="s">
        <v>87</v>
      </c>
      <c r="AW140" s="13" t="s">
        <v>36</v>
      </c>
      <c r="AX140" s="13" t="s">
        <v>80</v>
      </c>
      <c r="AY140" s="245" t="s">
        <v>123</v>
      </c>
    </row>
    <row r="141" s="14" customFormat="1">
      <c r="A141" s="14"/>
      <c r="B141" s="246"/>
      <c r="C141" s="247"/>
      <c r="D141" s="231" t="s">
        <v>134</v>
      </c>
      <c r="E141" s="248" t="s">
        <v>1</v>
      </c>
      <c r="F141" s="249" t="s">
        <v>152</v>
      </c>
      <c r="G141" s="247"/>
      <c r="H141" s="250">
        <v>7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134</v>
      </c>
      <c r="AU141" s="256" t="s">
        <v>89</v>
      </c>
      <c r="AV141" s="14" t="s">
        <v>89</v>
      </c>
      <c r="AW141" s="14" t="s">
        <v>36</v>
      </c>
      <c r="AX141" s="14" t="s">
        <v>87</v>
      </c>
      <c r="AY141" s="256" t="s">
        <v>123</v>
      </c>
    </row>
    <row r="142" s="2" customFormat="1" ht="21.75" customHeight="1">
      <c r="A142" s="38"/>
      <c r="B142" s="39"/>
      <c r="C142" s="218" t="s">
        <v>153</v>
      </c>
      <c r="D142" s="218" t="s">
        <v>125</v>
      </c>
      <c r="E142" s="219" t="s">
        <v>154</v>
      </c>
      <c r="F142" s="220" t="s">
        <v>155</v>
      </c>
      <c r="G142" s="221" t="s">
        <v>128</v>
      </c>
      <c r="H142" s="222">
        <v>7</v>
      </c>
      <c r="I142" s="223"/>
      <c r="J142" s="224">
        <f>ROUND(I142*H142,2)</f>
        <v>0</v>
      </c>
      <c r="K142" s="220" t="s">
        <v>129</v>
      </c>
      <c r="L142" s="44"/>
      <c r="M142" s="225" t="s">
        <v>1</v>
      </c>
      <c r="N142" s="226" t="s">
        <v>45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130</v>
      </c>
      <c r="AT142" s="229" t="s">
        <v>125</v>
      </c>
      <c r="AU142" s="229" t="s">
        <v>89</v>
      </c>
      <c r="AY142" s="17" t="s">
        <v>123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130</v>
      </c>
      <c r="BM142" s="229" t="s">
        <v>156</v>
      </c>
    </row>
    <row r="143" s="2" customFormat="1">
      <c r="A143" s="38"/>
      <c r="B143" s="39"/>
      <c r="C143" s="40"/>
      <c r="D143" s="231" t="s">
        <v>132</v>
      </c>
      <c r="E143" s="40"/>
      <c r="F143" s="232" t="s">
        <v>157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89</v>
      </c>
    </row>
    <row r="144" s="13" customFormat="1">
      <c r="A144" s="13"/>
      <c r="B144" s="236"/>
      <c r="C144" s="237"/>
      <c r="D144" s="231" t="s">
        <v>134</v>
      </c>
      <c r="E144" s="238" t="s">
        <v>1</v>
      </c>
      <c r="F144" s="239" t="s">
        <v>135</v>
      </c>
      <c r="G144" s="237"/>
      <c r="H144" s="238" t="s">
        <v>1</v>
      </c>
      <c r="I144" s="240"/>
      <c r="J144" s="237"/>
      <c r="K144" s="237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134</v>
      </c>
      <c r="AU144" s="245" t="s">
        <v>89</v>
      </c>
      <c r="AV144" s="13" t="s">
        <v>87</v>
      </c>
      <c r="AW144" s="13" t="s">
        <v>36</v>
      </c>
      <c r="AX144" s="13" t="s">
        <v>80</v>
      </c>
      <c r="AY144" s="245" t="s">
        <v>123</v>
      </c>
    </row>
    <row r="145" s="14" customFormat="1">
      <c r="A145" s="14"/>
      <c r="B145" s="246"/>
      <c r="C145" s="247"/>
      <c r="D145" s="231" t="s">
        <v>134</v>
      </c>
      <c r="E145" s="248" t="s">
        <v>1</v>
      </c>
      <c r="F145" s="249" t="s">
        <v>152</v>
      </c>
      <c r="G145" s="247"/>
      <c r="H145" s="250">
        <v>7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134</v>
      </c>
      <c r="AU145" s="256" t="s">
        <v>89</v>
      </c>
      <c r="AV145" s="14" t="s">
        <v>89</v>
      </c>
      <c r="AW145" s="14" t="s">
        <v>36</v>
      </c>
      <c r="AX145" s="14" t="s">
        <v>87</v>
      </c>
      <c r="AY145" s="256" t="s">
        <v>123</v>
      </c>
    </row>
    <row r="146" s="2" customFormat="1" ht="21.75" customHeight="1">
      <c r="A146" s="38"/>
      <c r="B146" s="39"/>
      <c r="C146" s="218" t="s">
        <v>158</v>
      </c>
      <c r="D146" s="218" t="s">
        <v>125</v>
      </c>
      <c r="E146" s="219" t="s">
        <v>159</v>
      </c>
      <c r="F146" s="220" t="s">
        <v>160</v>
      </c>
      <c r="G146" s="221" t="s">
        <v>128</v>
      </c>
      <c r="H146" s="222">
        <v>3</v>
      </c>
      <c r="I146" s="223"/>
      <c r="J146" s="224">
        <f>ROUND(I146*H146,2)</f>
        <v>0</v>
      </c>
      <c r="K146" s="220" t="s">
        <v>129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130</v>
      </c>
      <c r="AT146" s="229" t="s">
        <v>125</v>
      </c>
      <c r="AU146" s="229" t="s">
        <v>89</v>
      </c>
      <c r="AY146" s="17" t="s">
        <v>123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130</v>
      </c>
      <c r="BM146" s="229" t="s">
        <v>161</v>
      </c>
    </row>
    <row r="147" s="2" customFormat="1">
      <c r="A147" s="38"/>
      <c r="B147" s="39"/>
      <c r="C147" s="40"/>
      <c r="D147" s="231" t="s">
        <v>132</v>
      </c>
      <c r="E147" s="40"/>
      <c r="F147" s="232" t="s">
        <v>162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132</v>
      </c>
      <c r="AU147" s="17" t="s">
        <v>89</v>
      </c>
    </row>
    <row r="148" s="13" customFormat="1">
      <c r="A148" s="13"/>
      <c r="B148" s="236"/>
      <c r="C148" s="237"/>
      <c r="D148" s="231" t="s">
        <v>134</v>
      </c>
      <c r="E148" s="238" t="s">
        <v>1</v>
      </c>
      <c r="F148" s="239" t="s">
        <v>135</v>
      </c>
      <c r="G148" s="237"/>
      <c r="H148" s="238" t="s">
        <v>1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134</v>
      </c>
      <c r="AU148" s="245" t="s">
        <v>89</v>
      </c>
      <c r="AV148" s="13" t="s">
        <v>87</v>
      </c>
      <c r="AW148" s="13" t="s">
        <v>36</v>
      </c>
      <c r="AX148" s="13" t="s">
        <v>80</v>
      </c>
      <c r="AY148" s="245" t="s">
        <v>123</v>
      </c>
    </row>
    <row r="149" s="14" customFormat="1">
      <c r="A149" s="14"/>
      <c r="B149" s="246"/>
      <c r="C149" s="247"/>
      <c r="D149" s="231" t="s">
        <v>134</v>
      </c>
      <c r="E149" s="248" t="s">
        <v>1</v>
      </c>
      <c r="F149" s="249" t="s">
        <v>142</v>
      </c>
      <c r="G149" s="247"/>
      <c r="H149" s="250">
        <v>3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134</v>
      </c>
      <c r="AU149" s="256" t="s">
        <v>89</v>
      </c>
      <c r="AV149" s="14" t="s">
        <v>89</v>
      </c>
      <c r="AW149" s="14" t="s">
        <v>36</v>
      </c>
      <c r="AX149" s="14" t="s">
        <v>87</v>
      </c>
      <c r="AY149" s="256" t="s">
        <v>123</v>
      </c>
    </row>
    <row r="150" s="2" customFormat="1" ht="24.15" customHeight="1">
      <c r="A150" s="38"/>
      <c r="B150" s="39"/>
      <c r="C150" s="218" t="s">
        <v>152</v>
      </c>
      <c r="D150" s="218" t="s">
        <v>125</v>
      </c>
      <c r="E150" s="219" t="s">
        <v>163</v>
      </c>
      <c r="F150" s="220" t="s">
        <v>164</v>
      </c>
      <c r="G150" s="221" t="s">
        <v>128</v>
      </c>
      <c r="H150" s="222">
        <v>19</v>
      </c>
      <c r="I150" s="223"/>
      <c r="J150" s="224">
        <f>ROUND(I150*H150,2)</f>
        <v>0</v>
      </c>
      <c r="K150" s="220" t="s">
        <v>129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130</v>
      </c>
      <c r="AT150" s="229" t="s">
        <v>125</v>
      </c>
      <c r="AU150" s="229" t="s">
        <v>89</v>
      </c>
      <c r="AY150" s="17" t="s">
        <v>123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130</v>
      </c>
      <c r="BM150" s="229" t="s">
        <v>165</v>
      </c>
    </row>
    <row r="151" s="2" customFormat="1">
      <c r="A151" s="38"/>
      <c r="B151" s="39"/>
      <c r="C151" s="40"/>
      <c r="D151" s="231" t="s">
        <v>132</v>
      </c>
      <c r="E151" s="40"/>
      <c r="F151" s="232" t="s">
        <v>166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89</v>
      </c>
    </row>
    <row r="152" s="2" customFormat="1" ht="24.15" customHeight="1">
      <c r="A152" s="38"/>
      <c r="B152" s="39"/>
      <c r="C152" s="218" t="s">
        <v>167</v>
      </c>
      <c r="D152" s="218" t="s">
        <v>125</v>
      </c>
      <c r="E152" s="219" t="s">
        <v>168</v>
      </c>
      <c r="F152" s="220" t="s">
        <v>169</v>
      </c>
      <c r="G152" s="221" t="s">
        <v>128</v>
      </c>
      <c r="H152" s="222">
        <v>266</v>
      </c>
      <c r="I152" s="223"/>
      <c r="J152" s="224">
        <f>ROUND(I152*H152,2)</f>
        <v>0</v>
      </c>
      <c r="K152" s="220" t="s">
        <v>129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130</v>
      </c>
      <c r="AT152" s="229" t="s">
        <v>125</v>
      </c>
      <c r="AU152" s="229" t="s">
        <v>89</v>
      </c>
      <c r="AY152" s="17" t="s">
        <v>123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87</v>
      </c>
      <c r="BK152" s="230">
        <f>ROUND(I152*H152,2)</f>
        <v>0</v>
      </c>
      <c r="BL152" s="17" t="s">
        <v>130</v>
      </c>
      <c r="BM152" s="229" t="s">
        <v>170</v>
      </c>
    </row>
    <row r="153" s="2" customFormat="1">
      <c r="A153" s="38"/>
      <c r="B153" s="39"/>
      <c r="C153" s="40"/>
      <c r="D153" s="231" t="s">
        <v>132</v>
      </c>
      <c r="E153" s="40"/>
      <c r="F153" s="232" t="s">
        <v>171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89</v>
      </c>
    </row>
    <row r="154" s="14" customFormat="1">
      <c r="A154" s="14"/>
      <c r="B154" s="246"/>
      <c r="C154" s="247"/>
      <c r="D154" s="231" t="s">
        <v>134</v>
      </c>
      <c r="E154" s="247"/>
      <c r="F154" s="249" t="s">
        <v>172</v>
      </c>
      <c r="G154" s="247"/>
      <c r="H154" s="250">
        <v>266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134</v>
      </c>
      <c r="AU154" s="256" t="s">
        <v>89</v>
      </c>
      <c r="AV154" s="14" t="s">
        <v>89</v>
      </c>
      <c r="AW154" s="14" t="s">
        <v>4</v>
      </c>
      <c r="AX154" s="14" t="s">
        <v>87</v>
      </c>
      <c r="AY154" s="256" t="s">
        <v>123</v>
      </c>
    </row>
    <row r="155" s="2" customFormat="1" ht="24.15" customHeight="1">
      <c r="A155" s="38"/>
      <c r="B155" s="39"/>
      <c r="C155" s="218" t="s">
        <v>173</v>
      </c>
      <c r="D155" s="218" t="s">
        <v>125</v>
      </c>
      <c r="E155" s="219" t="s">
        <v>174</v>
      </c>
      <c r="F155" s="220" t="s">
        <v>175</v>
      </c>
      <c r="G155" s="221" t="s">
        <v>128</v>
      </c>
      <c r="H155" s="222">
        <v>16</v>
      </c>
      <c r="I155" s="223"/>
      <c r="J155" s="224">
        <f>ROUND(I155*H155,2)</f>
        <v>0</v>
      </c>
      <c r="K155" s="220" t="s">
        <v>129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130</v>
      </c>
      <c r="AT155" s="229" t="s">
        <v>125</v>
      </c>
      <c r="AU155" s="229" t="s">
        <v>89</v>
      </c>
      <c r="AY155" s="17" t="s">
        <v>123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130</v>
      </c>
      <c r="BM155" s="229" t="s">
        <v>176</v>
      </c>
    </row>
    <row r="156" s="2" customFormat="1">
      <c r="A156" s="38"/>
      <c r="B156" s="39"/>
      <c r="C156" s="40"/>
      <c r="D156" s="231" t="s">
        <v>132</v>
      </c>
      <c r="E156" s="40"/>
      <c r="F156" s="232" t="s">
        <v>177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89</v>
      </c>
    </row>
    <row r="157" s="2" customFormat="1" ht="24.15" customHeight="1">
      <c r="A157" s="38"/>
      <c r="B157" s="39"/>
      <c r="C157" s="218" t="s">
        <v>178</v>
      </c>
      <c r="D157" s="218" t="s">
        <v>125</v>
      </c>
      <c r="E157" s="219" t="s">
        <v>179</v>
      </c>
      <c r="F157" s="220" t="s">
        <v>180</v>
      </c>
      <c r="G157" s="221" t="s">
        <v>128</v>
      </c>
      <c r="H157" s="222">
        <v>224</v>
      </c>
      <c r="I157" s="223"/>
      <c r="J157" s="224">
        <f>ROUND(I157*H157,2)</f>
        <v>0</v>
      </c>
      <c r="K157" s="220" t="s">
        <v>129</v>
      </c>
      <c r="L157" s="44"/>
      <c r="M157" s="225" t="s">
        <v>1</v>
      </c>
      <c r="N157" s="226" t="s">
        <v>45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130</v>
      </c>
      <c r="AT157" s="229" t="s">
        <v>125</v>
      </c>
      <c r="AU157" s="229" t="s">
        <v>89</v>
      </c>
      <c r="AY157" s="17" t="s">
        <v>123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130</v>
      </c>
      <c r="BM157" s="229" t="s">
        <v>181</v>
      </c>
    </row>
    <row r="158" s="2" customFormat="1">
      <c r="A158" s="38"/>
      <c r="B158" s="39"/>
      <c r="C158" s="40"/>
      <c r="D158" s="231" t="s">
        <v>132</v>
      </c>
      <c r="E158" s="40"/>
      <c r="F158" s="232" t="s">
        <v>182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132</v>
      </c>
      <c r="AU158" s="17" t="s">
        <v>89</v>
      </c>
    </row>
    <row r="159" s="14" customFormat="1">
      <c r="A159" s="14"/>
      <c r="B159" s="246"/>
      <c r="C159" s="247"/>
      <c r="D159" s="231" t="s">
        <v>134</v>
      </c>
      <c r="E159" s="247"/>
      <c r="F159" s="249" t="s">
        <v>183</v>
      </c>
      <c r="G159" s="247"/>
      <c r="H159" s="250">
        <v>224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134</v>
      </c>
      <c r="AU159" s="256" t="s">
        <v>89</v>
      </c>
      <c r="AV159" s="14" t="s">
        <v>89</v>
      </c>
      <c r="AW159" s="14" t="s">
        <v>4</v>
      </c>
      <c r="AX159" s="14" t="s">
        <v>87</v>
      </c>
      <c r="AY159" s="256" t="s">
        <v>123</v>
      </c>
    </row>
    <row r="160" s="2" customFormat="1" ht="24.15" customHeight="1">
      <c r="A160" s="38"/>
      <c r="B160" s="39"/>
      <c r="C160" s="218" t="s">
        <v>184</v>
      </c>
      <c r="D160" s="218" t="s">
        <v>125</v>
      </c>
      <c r="E160" s="219" t="s">
        <v>185</v>
      </c>
      <c r="F160" s="220" t="s">
        <v>186</v>
      </c>
      <c r="G160" s="221" t="s">
        <v>128</v>
      </c>
      <c r="H160" s="222">
        <v>13</v>
      </c>
      <c r="I160" s="223"/>
      <c r="J160" s="224">
        <f>ROUND(I160*H160,2)</f>
        <v>0</v>
      </c>
      <c r="K160" s="220" t="s">
        <v>129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130</v>
      </c>
      <c r="AT160" s="229" t="s">
        <v>125</v>
      </c>
      <c r="AU160" s="229" t="s">
        <v>89</v>
      </c>
      <c r="AY160" s="17" t="s">
        <v>123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130</v>
      </c>
      <c r="BM160" s="229" t="s">
        <v>187</v>
      </c>
    </row>
    <row r="161" s="2" customFormat="1">
      <c r="A161" s="38"/>
      <c r="B161" s="39"/>
      <c r="C161" s="40"/>
      <c r="D161" s="231" t="s">
        <v>132</v>
      </c>
      <c r="E161" s="40"/>
      <c r="F161" s="232" t="s">
        <v>188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89</v>
      </c>
    </row>
    <row r="162" s="2" customFormat="1" ht="24.15" customHeight="1">
      <c r="A162" s="38"/>
      <c r="B162" s="39"/>
      <c r="C162" s="218" t="s">
        <v>189</v>
      </c>
      <c r="D162" s="218" t="s">
        <v>125</v>
      </c>
      <c r="E162" s="219" t="s">
        <v>190</v>
      </c>
      <c r="F162" s="220" t="s">
        <v>191</v>
      </c>
      <c r="G162" s="221" t="s">
        <v>128</v>
      </c>
      <c r="H162" s="222">
        <v>182</v>
      </c>
      <c r="I162" s="223"/>
      <c r="J162" s="224">
        <f>ROUND(I162*H162,2)</f>
        <v>0</v>
      </c>
      <c r="K162" s="220" t="s">
        <v>129</v>
      </c>
      <c r="L162" s="44"/>
      <c r="M162" s="225" t="s">
        <v>1</v>
      </c>
      <c r="N162" s="226" t="s">
        <v>45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130</v>
      </c>
      <c r="AT162" s="229" t="s">
        <v>125</v>
      </c>
      <c r="AU162" s="229" t="s">
        <v>89</v>
      </c>
      <c r="AY162" s="17" t="s">
        <v>123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130</v>
      </c>
      <c r="BM162" s="229" t="s">
        <v>192</v>
      </c>
    </row>
    <row r="163" s="2" customFormat="1">
      <c r="A163" s="38"/>
      <c r="B163" s="39"/>
      <c r="C163" s="40"/>
      <c r="D163" s="231" t="s">
        <v>132</v>
      </c>
      <c r="E163" s="40"/>
      <c r="F163" s="232" t="s">
        <v>193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132</v>
      </c>
      <c r="AU163" s="17" t="s">
        <v>89</v>
      </c>
    </row>
    <row r="164" s="14" customFormat="1">
      <c r="A164" s="14"/>
      <c r="B164" s="246"/>
      <c r="C164" s="247"/>
      <c r="D164" s="231" t="s">
        <v>134</v>
      </c>
      <c r="E164" s="247"/>
      <c r="F164" s="249" t="s">
        <v>194</v>
      </c>
      <c r="G164" s="247"/>
      <c r="H164" s="250">
        <v>182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134</v>
      </c>
      <c r="AU164" s="256" t="s">
        <v>89</v>
      </c>
      <c r="AV164" s="14" t="s">
        <v>89</v>
      </c>
      <c r="AW164" s="14" t="s">
        <v>4</v>
      </c>
      <c r="AX164" s="14" t="s">
        <v>87</v>
      </c>
      <c r="AY164" s="256" t="s">
        <v>123</v>
      </c>
    </row>
    <row r="165" s="2" customFormat="1" ht="24.15" customHeight="1">
      <c r="A165" s="38"/>
      <c r="B165" s="39"/>
      <c r="C165" s="218" t="s">
        <v>147</v>
      </c>
      <c r="D165" s="218" t="s">
        <v>125</v>
      </c>
      <c r="E165" s="219" t="s">
        <v>195</v>
      </c>
      <c r="F165" s="220" t="s">
        <v>196</v>
      </c>
      <c r="G165" s="221" t="s">
        <v>128</v>
      </c>
      <c r="H165" s="222">
        <v>7</v>
      </c>
      <c r="I165" s="223"/>
      <c r="J165" s="224">
        <f>ROUND(I165*H165,2)</f>
        <v>0</v>
      </c>
      <c r="K165" s="220" t="s">
        <v>129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130</v>
      </c>
      <c r="AT165" s="229" t="s">
        <v>125</v>
      </c>
      <c r="AU165" s="229" t="s">
        <v>89</v>
      </c>
      <c r="AY165" s="17" t="s">
        <v>123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130</v>
      </c>
      <c r="BM165" s="229" t="s">
        <v>197</v>
      </c>
    </row>
    <row r="166" s="2" customFormat="1">
      <c r="A166" s="38"/>
      <c r="B166" s="39"/>
      <c r="C166" s="40"/>
      <c r="D166" s="231" t="s">
        <v>132</v>
      </c>
      <c r="E166" s="40"/>
      <c r="F166" s="232" t="s">
        <v>198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89</v>
      </c>
    </row>
    <row r="167" s="2" customFormat="1" ht="24.15" customHeight="1">
      <c r="A167" s="38"/>
      <c r="B167" s="39"/>
      <c r="C167" s="218" t="s">
        <v>199</v>
      </c>
      <c r="D167" s="218" t="s">
        <v>125</v>
      </c>
      <c r="E167" s="219" t="s">
        <v>200</v>
      </c>
      <c r="F167" s="220" t="s">
        <v>201</v>
      </c>
      <c r="G167" s="221" t="s">
        <v>128</v>
      </c>
      <c r="H167" s="222">
        <v>98</v>
      </c>
      <c r="I167" s="223"/>
      <c r="J167" s="224">
        <f>ROUND(I167*H167,2)</f>
        <v>0</v>
      </c>
      <c r="K167" s="220" t="s">
        <v>129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130</v>
      </c>
      <c r="AT167" s="229" t="s">
        <v>125</v>
      </c>
      <c r="AU167" s="229" t="s">
        <v>89</v>
      </c>
      <c r="AY167" s="17" t="s">
        <v>123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130</v>
      </c>
      <c r="BM167" s="229" t="s">
        <v>202</v>
      </c>
    </row>
    <row r="168" s="2" customFormat="1">
      <c r="A168" s="38"/>
      <c r="B168" s="39"/>
      <c r="C168" s="40"/>
      <c r="D168" s="231" t="s">
        <v>132</v>
      </c>
      <c r="E168" s="40"/>
      <c r="F168" s="232" t="s">
        <v>203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89</v>
      </c>
    </row>
    <row r="169" s="14" customFormat="1">
      <c r="A169" s="14"/>
      <c r="B169" s="246"/>
      <c r="C169" s="247"/>
      <c r="D169" s="231" t="s">
        <v>134</v>
      </c>
      <c r="E169" s="247"/>
      <c r="F169" s="249" t="s">
        <v>204</v>
      </c>
      <c r="G169" s="247"/>
      <c r="H169" s="250">
        <v>98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134</v>
      </c>
      <c r="AU169" s="256" t="s">
        <v>89</v>
      </c>
      <c r="AV169" s="14" t="s">
        <v>89</v>
      </c>
      <c r="AW169" s="14" t="s">
        <v>4</v>
      </c>
      <c r="AX169" s="14" t="s">
        <v>87</v>
      </c>
      <c r="AY169" s="256" t="s">
        <v>123</v>
      </c>
    </row>
    <row r="170" s="2" customFormat="1" ht="24.15" customHeight="1">
      <c r="A170" s="38"/>
      <c r="B170" s="39"/>
      <c r="C170" s="218" t="s">
        <v>8</v>
      </c>
      <c r="D170" s="218" t="s">
        <v>125</v>
      </c>
      <c r="E170" s="219" t="s">
        <v>205</v>
      </c>
      <c r="F170" s="220" t="s">
        <v>206</v>
      </c>
      <c r="G170" s="221" t="s">
        <v>128</v>
      </c>
      <c r="H170" s="222">
        <v>7</v>
      </c>
      <c r="I170" s="223"/>
      <c r="J170" s="224">
        <f>ROUND(I170*H170,2)</f>
        <v>0</v>
      </c>
      <c r="K170" s="220" t="s">
        <v>129</v>
      </c>
      <c r="L170" s="44"/>
      <c r="M170" s="225" t="s">
        <v>1</v>
      </c>
      <c r="N170" s="226" t="s">
        <v>45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130</v>
      </c>
      <c r="AT170" s="229" t="s">
        <v>125</v>
      </c>
      <c r="AU170" s="229" t="s">
        <v>89</v>
      </c>
      <c r="AY170" s="17" t="s">
        <v>123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130</v>
      </c>
      <c r="BM170" s="229" t="s">
        <v>207</v>
      </c>
    </row>
    <row r="171" s="2" customFormat="1">
      <c r="A171" s="38"/>
      <c r="B171" s="39"/>
      <c r="C171" s="40"/>
      <c r="D171" s="231" t="s">
        <v>132</v>
      </c>
      <c r="E171" s="40"/>
      <c r="F171" s="232" t="s">
        <v>208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132</v>
      </c>
      <c r="AU171" s="17" t="s">
        <v>89</v>
      </c>
    </row>
    <row r="172" s="2" customFormat="1" ht="24.15" customHeight="1">
      <c r="A172" s="38"/>
      <c r="B172" s="39"/>
      <c r="C172" s="218" t="s">
        <v>141</v>
      </c>
      <c r="D172" s="218" t="s">
        <v>125</v>
      </c>
      <c r="E172" s="219" t="s">
        <v>209</v>
      </c>
      <c r="F172" s="220" t="s">
        <v>210</v>
      </c>
      <c r="G172" s="221" t="s">
        <v>128</v>
      </c>
      <c r="H172" s="222">
        <v>98</v>
      </c>
      <c r="I172" s="223"/>
      <c r="J172" s="224">
        <f>ROUND(I172*H172,2)</f>
        <v>0</v>
      </c>
      <c r="K172" s="220" t="s">
        <v>129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130</v>
      </c>
      <c r="AT172" s="229" t="s">
        <v>125</v>
      </c>
      <c r="AU172" s="229" t="s">
        <v>89</v>
      </c>
      <c r="AY172" s="17" t="s">
        <v>123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130</v>
      </c>
      <c r="BM172" s="229" t="s">
        <v>211</v>
      </c>
    </row>
    <row r="173" s="2" customFormat="1">
      <c r="A173" s="38"/>
      <c r="B173" s="39"/>
      <c r="C173" s="40"/>
      <c r="D173" s="231" t="s">
        <v>132</v>
      </c>
      <c r="E173" s="40"/>
      <c r="F173" s="232" t="s">
        <v>212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132</v>
      </c>
      <c r="AU173" s="17" t="s">
        <v>89</v>
      </c>
    </row>
    <row r="174" s="14" customFormat="1">
      <c r="A174" s="14"/>
      <c r="B174" s="246"/>
      <c r="C174" s="247"/>
      <c r="D174" s="231" t="s">
        <v>134</v>
      </c>
      <c r="E174" s="247"/>
      <c r="F174" s="249" t="s">
        <v>204</v>
      </c>
      <c r="G174" s="247"/>
      <c r="H174" s="250">
        <v>98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134</v>
      </c>
      <c r="AU174" s="256" t="s">
        <v>89</v>
      </c>
      <c r="AV174" s="14" t="s">
        <v>89</v>
      </c>
      <c r="AW174" s="14" t="s">
        <v>4</v>
      </c>
      <c r="AX174" s="14" t="s">
        <v>87</v>
      </c>
      <c r="AY174" s="256" t="s">
        <v>123</v>
      </c>
    </row>
    <row r="175" s="2" customFormat="1" ht="24.15" customHeight="1">
      <c r="A175" s="38"/>
      <c r="B175" s="39"/>
      <c r="C175" s="218" t="s">
        <v>213</v>
      </c>
      <c r="D175" s="218" t="s">
        <v>125</v>
      </c>
      <c r="E175" s="219" t="s">
        <v>214</v>
      </c>
      <c r="F175" s="220" t="s">
        <v>215</v>
      </c>
      <c r="G175" s="221" t="s">
        <v>128</v>
      </c>
      <c r="H175" s="222">
        <v>3</v>
      </c>
      <c r="I175" s="223"/>
      <c r="J175" s="224">
        <f>ROUND(I175*H175,2)</f>
        <v>0</v>
      </c>
      <c r="K175" s="220" t="s">
        <v>129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130</v>
      </c>
      <c r="AT175" s="229" t="s">
        <v>125</v>
      </c>
      <c r="AU175" s="229" t="s">
        <v>89</v>
      </c>
      <c r="AY175" s="17" t="s">
        <v>123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87</v>
      </c>
      <c r="BK175" s="230">
        <f>ROUND(I175*H175,2)</f>
        <v>0</v>
      </c>
      <c r="BL175" s="17" t="s">
        <v>130</v>
      </c>
      <c r="BM175" s="229" t="s">
        <v>216</v>
      </c>
    </row>
    <row r="176" s="2" customFormat="1">
      <c r="A176" s="38"/>
      <c r="B176" s="39"/>
      <c r="C176" s="40"/>
      <c r="D176" s="231" t="s">
        <v>132</v>
      </c>
      <c r="E176" s="40"/>
      <c r="F176" s="232" t="s">
        <v>217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89</v>
      </c>
    </row>
    <row r="177" s="2" customFormat="1" ht="24.15" customHeight="1">
      <c r="A177" s="38"/>
      <c r="B177" s="39"/>
      <c r="C177" s="218" t="s">
        <v>218</v>
      </c>
      <c r="D177" s="218" t="s">
        <v>125</v>
      </c>
      <c r="E177" s="219" t="s">
        <v>219</v>
      </c>
      <c r="F177" s="220" t="s">
        <v>220</v>
      </c>
      <c r="G177" s="221" t="s">
        <v>128</v>
      </c>
      <c r="H177" s="222">
        <v>42</v>
      </c>
      <c r="I177" s="223"/>
      <c r="J177" s="224">
        <f>ROUND(I177*H177,2)</f>
        <v>0</v>
      </c>
      <c r="K177" s="220" t="s">
        <v>129</v>
      </c>
      <c r="L177" s="44"/>
      <c r="M177" s="225" t="s">
        <v>1</v>
      </c>
      <c r="N177" s="226" t="s">
        <v>45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130</v>
      </c>
      <c r="AT177" s="229" t="s">
        <v>125</v>
      </c>
      <c r="AU177" s="229" t="s">
        <v>89</v>
      </c>
      <c r="AY177" s="17" t="s">
        <v>123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130</v>
      </c>
      <c r="BM177" s="229" t="s">
        <v>221</v>
      </c>
    </row>
    <row r="178" s="2" customFormat="1">
      <c r="A178" s="38"/>
      <c r="B178" s="39"/>
      <c r="C178" s="40"/>
      <c r="D178" s="231" t="s">
        <v>132</v>
      </c>
      <c r="E178" s="40"/>
      <c r="F178" s="232" t="s">
        <v>222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132</v>
      </c>
      <c r="AU178" s="17" t="s">
        <v>89</v>
      </c>
    </row>
    <row r="179" s="14" customFormat="1">
      <c r="A179" s="14"/>
      <c r="B179" s="246"/>
      <c r="C179" s="247"/>
      <c r="D179" s="231" t="s">
        <v>134</v>
      </c>
      <c r="E179" s="247"/>
      <c r="F179" s="249" t="s">
        <v>223</v>
      </c>
      <c r="G179" s="247"/>
      <c r="H179" s="250">
        <v>42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134</v>
      </c>
      <c r="AU179" s="256" t="s">
        <v>89</v>
      </c>
      <c r="AV179" s="14" t="s">
        <v>89</v>
      </c>
      <c r="AW179" s="14" t="s">
        <v>4</v>
      </c>
      <c r="AX179" s="14" t="s">
        <v>87</v>
      </c>
      <c r="AY179" s="256" t="s">
        <v>123</v>
      </c>
    </row>
    <row r="180" s="2" customFormat="1" ht="24.15" customHeight="1">
      <c r="A180" s="38"/>
      <c r="B180" s="39"/>
      <c r="C180" s="218" t="s">
        <v>136</v>
      </c>
      <c r="D180" s="218" t="s">
        <v>125</v>
      </c>
      <c r="E180" s="219" t="s">
        <v>224</v>
      </c>
      <c r="F180" s="220" t="s">
        <v>225</v>
      </c>
      <c r="G180" s="221" t="s">
        <v>128</v>
      </c>
      <c r="H180" s="222">
        <v>65</v>
      </c>
      <c r="I180" s="223"/>
      <c r="J180" s="224">
        <f>ROUND(I180*H180,2)</f>
        <v>0</v>
      </c>
      <c r="K180" s="220" t="s">
        <v>226</v>
      </c>
      <c r="L180" s="44"/>
      <c r="M180" s="225" t="s">
        <v>1</v>
      </c>
      <c r="N180" s="226" t="s">
        <v>45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130</v>
      </c>
      <c r="AT180" s="229" t="s">
        <v>125</v>
      </c>
      <c r="AU180" s="229" t="s">
        <v>89</v>
      </c>
      <c r="AY180" s="17" t="s">
        <v>123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130</v>
      </c>
      <c r="BM180" s="229" t="s">
        <v>227</v>
      </c>
    </row>
    <row r="181" s="2" customFormat="1">
      <c r="A181" s="38"/>
      <c r="B181" s="39"/>
      <c r="C181" s="40"/>
      <c r="D181" s="231" t="s">
        <v>132</v>
      </c>
      <c r="E181" s="40"/>
      <c r="F181" s="232" t="s">
        <v>225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132</v>
      </c>
      <c r="AU181" s="17" t="s">
        <v>89</v>
      </c>
    </row>
    <row r="182" s="13" customFormat="1">
      <c r="A182" s="13"/>
      <c r="B182" s="236"/>
      <c r="C182" s="237"/>
      <c r="D182" s="231" t="s">
        <v>134</v>
      </c>
      <c r="E182" s="238" t="s">
        <v>1</v>
      </c>
      <c r="F182" s="239" t="s">
        <v>228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134</v>
      </c>
      <c r="AU182" s="245" t="s">
        <v>89</v>
      </c>
      <c r="AV182" s="13" t="s">
        <v>87</v>
      </c>
      <c r="AW182" s="13" t="s">
        <v>36</v>
      </c>
      <c r="AX182" s="13" t="s">
        <v>80</v>
      </c>
      <c r="AY182" s="245" t="s">
        <v>123</v>
      </c>
    </row>
    <row r="183" s="14" customFormat="1">
      <c r="A183" s="14"/>
      <c r="B183" s="246"/>
      <c r="C183" s="247"/>
      <c r="D183" s="231" t="s">
        <v>134</v>
      </c>
      <c r="E183" s="248" t="s">
        <v>1</v>
      </c>
      <c r="F183" s="249" t="s">
        <v>229</v>
      </c>
      <c r="G183" s="247"/>
      <c r="H183" s="250">
        <v>65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134</v>
      </c>
      <c r="AU183" s="256" t="s">
        <v>89</v>
      </c>
      <c r="AV183" s="14" t="s">
        <v>89</v>
      </c>
      <c r="AW183" s="14" t="s">
        <v>36</v>
      </c>
      <c r="AX183" s="14" t="s">
        <v>87</v>
      </c>
      <c r="AY183" s="256" t="s">
        <v>123</v>
      </c>
    </row>
    <row r="184" s="2" customFormat="1" ht="24.15" customHeight="1">
      <c r="A184" s="38"/>
      <c r="B184" s="39"/>
      <c r="C184" s="218" t="s">
        <v>230</v>
      </c>
      <c r="D184" s="218" t="s">
        <v>125</v>
      </c>
      <c r="E184" s="219" t="s">
        <v>231</v>
      </c>
      <c r="F184" s="220" t="s">
        <v>232</v>
      </c>
      <c r="G184" s="221" t="s">
        <v>233</v>
      </c>
      <c r="H184" s="222">
        <v>163.65299999999999</v>
      </c>
      <c r="I184" s="223"/>
      <c r="J184" s="224">
        <f>ROUND(I184*H184,2)</f>
        <v>0</v>
      </c>
      <c r="K184" s="220" t="s">
        <v>129</v>
      </c>
      <c r="L184" s="44"/>
      <c r="M184" s="225" t="s">
        <v>1</v>
      </c>
      <c r="N184" s="226" t="s">
        <v>45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1.8999999999999999</v>
      </c>
      <c r="T184" s="228">
        <f>S184*H184</f>
        <v>310.94069999999999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130</v>
      </c>
      <c r="AT184" s="229" t="s">
        <v>125</v>
      </c>
      <c r="AU184" s="229" t="s">
        <v>89</v>
      </c>
      <c r="AY184" s="17" t="s">
        <v>123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87</v>
      </c>
      <c r="BK184" s="230">
        <f>ROUND(I184*H184,2)</f>
        <v>0</v>
      </c>
      <c r="BL184" s="17" t="s">
        <v>130</v>
      </c>
      <c r="BM184" s="229" t="s">
        <v>234</v>
      </c>
    </row>
    <row r="185" s="2" customFormat="1">
      <c r="A185" s="38"/>
      <c r="B185" s="39"/>
      <c r="C185" s="40"/>
      <c r="D185" s="231" t="s">
        <v>132</v>
      </c>
      <c r="E185" s="40"/>
      <c r="F185" s="232" t="s">
        <v>235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132</v>
      </c>
      <c r="AU185" s="17" t="s">
        <v>89</v>
      </c>
    </row>
    <row r="186" s="13" customFormat="1">
      <c r="A186" s="13"/>
      <c r="B186" s="236"/>
      <c r="C186" s="237"/>
      <c r="D186" s="231" t="s">
        <v>134</v>
      </c>
      <c r="E186" s="238" t="s">
        <v>1</v>
      </c>
      <c r="F186" s="239" t="s">
        <v>236</v>
      </c>
      <c r="G186" s="237"/>
      <c r="H186" s="238" t="s">
        <v>1</v>
      </c>
      <c r="I186" s="240"/>
      <c r="J186" s="237"/>
      <c r="K186" s="237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134</v>
      </c>
      <c r="AU186" s="245" t="s">
        <v>89</v>
      </c>
      <c r="AV186" s="13" t="s">
        <v>87</v>
      </c>
      <c r="AW186" s="13" t="s">
        <v>36</v>
      </c>
      <c r="AX186" s="13" t="s">
        <v>80</v>
      </c>
      <c r="AY186" s="245" t="s">
        <v>123</v>
      </c>
    </row>
    <row r="187" s="13" customFormat="1">
      <c r="A187" s="13"/>
      <c r="B187" s="236"/>
      <c r="C187" s="237"/>
      <c r="D187" s="231" t="s">
        <v>134</v>
      </c>
      <c r="E187" s="238" t="s">
        <v>1</v>
      </c>
      <c r="F187" s="239" t="s">
        <v>237</v>
      </c>
      <c r="G187" s="237"/>
      <c r="H187" s="238" t="s">
        <v>1</v>
      </c>
      <c r="I187" s="240"/>
      <c r="J187" s="237"/>
      <c r="K187" s="237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134</v>
      </c>
      <c r="AU187" s="245" t="s">
        <v>89</v>
      </c>
      <c r="AV187" s="13" t="s">
        <v>87</v>
      </c>
      <c r="AW187" s="13" t="s">
        <v>36</v>
      </c>
      <c r="AX187" s="13" t="s">
        <v>80</v>
      </c>
      <c r="AY187" s="245" t="s">
        <v>123</v>
      </c>
    </row>
    <row r="188" s="13" customFormat="1">
      <c r="A188" s="13"/>
      <c r="B188" s="236"/>
      <c r="C188" s="237"/>
      <c r="D188" s="231" t="s">
        <v>134</v>
      </c>
      <c r="E188" s="238" t="s">
        <v>1</v>
      </c>
      <c r="F188" s="239" t="s">
        <v>238</v>
      </c>
      <c r="G188" s="237"/>
      <c r="H188" s="238" t="s">
        <v>1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134</v>
      </c>
      <c r="AU188" s="245" t="s">
        <v>89</v>
      </c>
      <c r="AV188" s="13" t="s">
        <v>87</v>
      </c>
      <c r="AW188" s="13" t="s">
        <v>36</v>
      </c>
      <c r="AX188" s="13" t="s">
        <v>80</v>
      </c>
      <c r="AY188" s="245" t="s">
        <v>123</v>
      </c>
    </row>
    <row r="189" s="14" customFormat="1">
      <c r="A189" s="14"/>
      <c r="B189" s="246"/>
      <c r="C189" s="247"/>
      <c r="D189" s="231" t="s">
        <v>134</v>
      </c>
      <c r="E189" s="248" t="s">
        <v>1</v>
      </c>
      <c r="F189" s="249" t="s">
        <v>239</v>
      </c>
      <c r="G189" s="247"/>
      <c r="H189" s="250">
        <v>84.893000000000001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134</v>
      </c>
      <c r="AU189" s="256" t="s">
        <v>89</v>
      </c>
      <c r="AV189" s="14" t="s">
        <v>89</v>
      </c>
      <c r="AW189" s="14" t="s">
        <v>36</v>
      </c>
      <c r="AX189" s="14" t="s">
        <v>80</v>
      </c>
      <c r="AY189" s="256" t="s">
        <v>123</v>
      </c>
    </row>
    <row r="190" s="13" customFormat="1">
      <c r="A190" s="13"/>
      <c r="B190" s="236"/>
      <c r="C190" s="237"/>
      <c r="D190" s="231" t="s">
        <v>134</v>
      </c>
      <c r="E190" s="238" t="s">
        <v>1</v>
      </c>
      <c r="F190" s="239" t="s">
        <v>240</v>
      </c>
      <c r="G190" s="237"/>
      <c r="H190" s="238" t="s">
        <v>1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134</v>
      </c>
      <c r="AU190" s="245" t="s">
        <v>89</v>
      </c>
      <c r="AV190" s="13" t="s">
        <v>87</v>
      </c>
      <c r="AW190" s="13" t="s">
        <v>36</v>
      </c>
      <c r="AX190" s="13" t="s">
        <v>80</v>
      </c>
      <c r="AY190" s="245" t="s">
        <v>123</v>
      </c>
    </row>
    <row r="191" s="14" customFormat="1">
      <c r="A191" s="14"/>
      <c r="B191" s="246"/>
      <c r="C191" s="247"/>
      <c r="D191" s="231" t="s">
        <v>134</v>
      </c>
      <c r="E191" s="248" t="s">
        <v>1</v>
      </c>
      <c r="F191" s="249" t="s">
        <v>241</v>
      </c>
      <c r="G191" s="247"/>
      <c r="H191" s="250">
        <v>78.760000000000005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134</v>
      </c>
      <c r="AU191" s="256" t="s">
        <v>89</v>
      </c>
      <c r="AV191" s="14" t="s">
        <v>89</v>
      </c>
      <c r="AW191" s="14" t="s">
        <v>36</v>
      </c>
      <c r="AX191" s="14" t="s">
        <v>80</v>
      </c>
      <c r="AY191" s="256" t="s">
        <v>123</v>
      </c>
    </row>
    <row r="192" s="15" customFormat="1">
      <c r="A192" s="15"/>
      <c r="B192" s="257"/>
      <c r="C192" s="258"/>
      <c r="D192" s="231" t="s">
        <v>134</v>
      </c>
      <c r="E192" s="259" t="s">
        <v>1</v>
      </c>
      <c r="F192" s="260" t="s">
        <v>242</v>
      </c>
      <c r="G192" s="258"/>
      <c r="H192" s="261">
        <v>163.65299999999999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134</v>
      </c>
      <c r="AU192" s="267" t="s">
        <v>89</v>
      </c>
      <c r="AV192" s="15" t="s">
        <v>130</v>
      </c>
      <c r="AW192" s="15" t="s">
        <v>36</v>
      </c>
      <c r="AX192" s="15" t="s">
        <v>87</v>
      </c>
      <c r="AY192" s="267" t="s">
        <v>123</v>
      </c>
    </row>
    <row r="193" s="2" customFormat="1" ht="16.5" customHeight="1">
      <c r="A193" s="38"/>
      <c r="B193" s="39"/>
      <c r="C193" s="218" t="s">
        <v>7</v>
      </c>
      <c r="D193" s="218" t="s">
        <v>125</v>
      </c>
      <c r="E193" s="219" t="s">
        <v>243</v>
      </c>
      <c r="F193" s="220" t="s">
        <v>244</v>
      </c>
      <c r="G193" s="221" t="s">
        <v>233</v>
      </c>
      <c r="H193" s="222">
        <v>1288.7940000000001</v>
      </c>
      <c r="I193" s="223"/>
      <c r="J193" s="224">
        <f>ROUND(I193*H193,2)</f>
        <v>0</v>
      </c>
      <c r="K193" s="220" t="s">
        <v>129</v>
      </c>
      <c r="L193" s="44"/>
      <c r="M193" s="225" t="s">
        <v>1</v>
      </c>
      <c r="N193" s="226" t="s">
        <v>45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1.8200000000000001</v>
      </c>
      <c r="T193" s="228">
        <f>S193*H193</f>
        <v>2345.6050800000003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130</v>
      </c>
      <c r="AT193" s="229" t="s">
        <v>125</v>
      </c>
      <c r="AU193" s="229" t="s">
        <v>89</v>
      </c>
      <c r="AY193" s="17" t="s">
        <v>123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87</v>
      </c>
      <c r="BK193" s="230">
        <f>ROUND(I193*H193,2)</f>
        <v>0</v>
      </c>
      <c r="BL193" s="17" t="s">
        <v>130</v>
      </c>
      <c r="BM193" s="229" t="s">
        <v>245</v>
      </c>
    </row>
    <row r="194" s="2" customFormat="1">
      <c r="A194" s="38"/>
      <c r="B194" s="39"/>
      <c r="C194" s="40"/>
      <c r="D194" s="231" t="s">
        <v>132</v>
      </c>
      <c r="E194" s="40"/>
      <c r="F194" s="232" t="s">
        <v>246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89</v>
      </c>
    </row>
    <row r="195" s="13" customFormat="1">
      <c r="A195" s="13"/>
      <c r="B195" s="236"/>
      <c r="C195" s="237"/>
      <c r="D195" s="231" t="s">
        <v>134</v>
      </c>
      <c r="E195" s="238" t="s">
        <v>1</v>
      </c>
      <c r="F195" s="239" t="s">
        <v>247</v>
      </c>
      <c r="G195" s="237"/>
      <c r="H195" s="238" t="s">
        <v>1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134</v>
      </c>
      <c r="AU195" s="245" t="s">
        <v>89</v>
      </c>
      <c r="AV195" s="13" t="s">
        <v>87</v>
      </c>
      <c r="AW195" s="13" t="s">
        <v>36</v>
      </c>
      <c r="AX195" s="13" t="s">
        <v>80</v>
      </c>
      <c r="AY195" s="245" t="s">
        <v>123</v>
      </c>
    </row>
    <row r="196" s="13" customFormat="1">
      <c r="A196" s="13"/>
      <c r="B196" s="236"/>
      <c r="C196" s="237"/>
      <c r="D196" s="231" t="s">
        <v>134</v>
      </c>
      <c r="E196" s="238" t="s">
        <v>1</v>
      </c>
      <c r="F196" s="239" t="s">
        <v>248</v>
      </c>
      <c r="G196" s="237"/>
      <c r="H196" s="238" t="s">
        <v>1</v>
      </c>
      <c r="I196" s="240"/>
      <c r="J196" s="237"/>
      <c r="K196" s="237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134</v>
      </c>
      <c r="AU196" s="245" t="s">
        <v>89</v>
      </c>
      <c r="AV196" s="13" t="s">
        <v>87</v>
      </c>
      <c r="AW196" s="13" t="s">
        <v>36</v>
      </c>
      <c r="AX196" s="13" t="s">
        <v>80</v>
      </c>
      <c r="AY196" s="245" t="s">
        <v>123</v>
      </c>
    </row>
    <row r="197" s="14" customFormat="1">
      <c r="A197" s="14"/>
      <c r="B197" s="246"/>
      <c r="C197" s="247"/>
      <c r="D197" s="231" t="s">
        <v>134</v>
      </c>
      <c r="E197" s="248" t="s">
        <v>1</v>
      </c>
      <c r="F197" s="249" t="s">
        <v>249</v>
      </c>
      <c r="G197" s="247"/>
      <c r="H197" s="250">
        <v>438.47000000000003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134</v>
      </c>
      <c r="AU197" s="256" t="s">
        <v>89</v>
      </c>
      <c r="AV197" s="14" t="s">
        <v>89</v>
      </c>
      <c r="AW197" s="14" t="s">
        <v>36</v>
      </c>
      <c r="AX197" s="14" t="s">
        <v>80</v>
      </c>
      <c r="AY197" s="256" t="s">
        <v>123</v>
      </c>
    </row>
    <row r="198" s="13" customFormat="1">
      <c r="A198" s="13"/>
      <c r="B198" s="236"/>
      <c r="C198" s="237"/>
      <c r="D198" s="231" t="s">
        <v>134</v>
      </c>
      <c r="E198" s="238" t="s">
        <v>1</v>
      </c>
      <c r="F198" s="239" t="s">
        <v>250</v>
      </c>
      <c r="G198" s="237"/>
      <c r="H198" s="238" t="s">
        <v>1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134</v>
      </c>
      <c r="AU198" s="245" t="s">
        <v>89</v>
      </c>
      <c r="AV198" s="13" t="s">
        <v>87</v>
      </c>
      <c r="AW198" s="13" t="s">
        <v>36</v>
      </c>
      <c r="AX198" s="13" t="s">
        <v>80</v>
      </c>
      <c r="AY198" s="245" t="s">
        <v>123</v>
      </c>
    </row>
    <row r="199" s="13" customFormat="1">
      <c r="A199" s="13"/>
      <c r="B199" s="236"/>
      <c r="C199" s="237"/>
      <c r="D199" s="231" t="s">
        <v>134</v>
      </c>
      <c r="E199" s="238" t="s">
        <v>1</v>
      </c>
      <c r="F199" s="239" t="s">
        <v>251</v>
      </c>
      <c r="G199" s="237"/>
      <c r="H199" s="238" t="s">
        <v>1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134</v>
      </c>
      <c r="AU199" s="245" t="s">
        <v>89</v>
      </c>
      <c r="AV199" s="13" t="s">
        <v>87</v>
      </c>
      <c r="AW199" s="13" t="s">
        <v>36</v>
      </c>
      <c r="AX199" s="13" t="s">
        <v>80</v>
      </c>
      <c r="AY199" s="245" t="s">
        <v>123</v>
      </c>
    </row>
    <row r="200" s="14" customFormat="1">
      <c r="A200" s="14"/>
      <c r="B200" s="246"/>
      <c r="C200" s="247"/>
      <c r="D200" s="231" t="s">
        <v>134</v>
      </c>
      <c r="E200" s="248" t="s">
        <v>1</v>
      </c>
      <c r="F200" s="249" t="s">
        <v>252</v>
      </c>
      <c r="G200" s="247"/>
      <c r="H200" s="250">
        <v>850.32399999999996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134</v>
      </c>
      <c r="AU200" s="256" t="s">
        <v>89</v>
      </c>
      <c r="AV200" s="14" t="s">
        <v>89</v>
      </c>
      <c r="AW200" s="14" t="s">
        <v>36</v>
      </c>
      <c r="AX200" s="14" t="s">
        <v>80</v>
      </c>
      <c r="AY200" s="256" t="s">
        <v>123</v>
      </c>
    </row>
    <row r="201" s="15" customFormat="1">
      <c r="A201" s="15"/>
      <c r="B201" s="257"/>
      <c r="C201" s="258"/>
      <c r="D201" s="231" t="s">
        <v>134</v>
      </c>
      <c r="E201" s="259" t="s">
        <v>1</v>
      </c>
      <c r="F201" s="260" t="s">
        <v>242</v>
      </c>
      <c r="G201" s="258"/>
      <c r="H201" s="261">
        <v>1288.7940000000001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134</v>
      </c>
      <c r="AU201" s="267" t="s">
        <v>89</v>
      </c>
      <c r="AV201" s="15" t="s">
        <v>130</v>
      </c>
      <c r="AW201" s="15" t="s">
        <v>36</v>
      </c>
      <c r="AX201" s="15" t="s">
        <v>87</v>
      </c>
      <c r="AY201" s="267" t="s">
        <v>123</v>
      </c>
    </row>
    <row r="202" s="2" customFormat="1" ht="16.5" customHeight="1">
      <c r="A202" s="38"/>
      <c r="B202" s="39"/>
      <c r="C202" s="218" t="s">
        <v>253</v>
      </c>
      <c r="D202" s="218" t="s">
        <v>125</v>
      </c>
      <c r="E202" s="219" t="s">
        <v>254</v>
      </c>
      <c r="F202" s="220" t="s">
        <v>255</v>
      </c>
      <c r="G202" s="221" t="s">
        <v>233</v>
      </c>
      <c r="H202" s="222">
        <v>438.47000000000003</v>
      </c>
      <c r="I202" s="223"/>
      <c r="J202" s="224">
        <f>ROUND(I202*H202,2)</f>
        <v>0</v>
      </c>
      <c r="K202" s="220" t="s">
        <v>226</v>
      </c>
      <c r="L202" s="44"/>
      <c r="M202" s="225" t="s">
        <v>1</v>
      </c>
      <c r="N202" s="226" t="s">
        <v>45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130</v>
      </c>
      <c r="AT202" s="229" t="s">
        <v>125</v>
      </c>
      <c r="AU202" s="229" t="s">
        <v>89</v>
      </c>
      <c r="AY202" s="17" t="s">
        <v>123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130</v>
      </c>
      <c r="BM202" s="229" t="s">
        <v>256</v>
      </c>
    </row>
    <row r="203" s="2" customFormat="1">
      <c r="A203" s="38"/>
      <c r="B203" s="39"/>
      <c r="C203" s="40"/>
      <c r="D203" s="231" t="s">
        <v>132</v>
      </c>
      <c r="E203" s="40"/>
      <c r="F203" s="232" t="s">
        <v>255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132</v>
      </c>
      <c r="AU203" s="17" t="s">
        <v>89</v>
      </c>
    </row>
    <row r="204" s="13" customFormat="1">
      <c r="A204" s="13"/>
      <c r="B204" s="236"/>
      <c r="C204" s="237"/>
      <c r="D204" s="231" t="s">
        <v>134</v>
      </c>
      <c r="E204" s="238" t="s">
        <v>1</v>
      </c>
      <c r="F204" s="239" t="s">
        <v>247</v>
      </c>
      <c r="G204" s="237"/>
      <c r="H204" s="238" t="s">
        <v>1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134</v>
      </c>
      <c r="AU204" s="245" t="s">
        <v>89</v>
      </c>
      <c r="AV204" s="13" t="s">
        <v>87</v>
      </c>
      <c r="AW204" s="13" t="s">
        <v>36</v>
      </c>
      <c r="AX204" s="13" t="s">
        <v>80</v>
      </c>
      <c r="AY204" s="245" t="s">
        <v>123</v>
      </c>
    </row>
    <row r="205" s="13" customFormat="1">
      <c r="A205" s="13"/>
      <c r="B205" s="236"/>
      <c r="C205" s="237"/>
      <c r="D205" s="231" t="s">
        <v>134</v>
      </c>
      <c r="E205" s="238" t="s">
        <v>1</v>
      </c>
      <c r="F205" s="239" t="s">
        <v>248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134</v>
      </c>
      <c r="AU205" s="245" t="s">
        <v>89</v>
      </c>
      <c r="AV205" s="13" t="s">
        <v>87</v>
      </c>
      <c r="AW205" s="13" t="s">
        <v>36</v>
      </c>
      <c r="AX205" s="13" t="s">
        <v>80</v>
      </c>
      <c r="AY205" s="245" t="s">
        <v>123</v>
      </c>
    </row>
    <row r="206" s="14" customFormat="1">
      <c r="A206" s="14"/>
      <c r="B206" s="246"/>
      <c r="C206" s="247"/>
      <c r="D206" s="231" t="s">
        <v>134</v>
      </c>
      <c r="E206" s="248" t="s">
        <v>1</v>
      </c>
      <c r="F206" s="249" t="s">
        <v>249</v>
      </c>
      <c r="G206" s="247"/>
      <c r="H206" s="250">
        <v>438.47000000000003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134</v>
      </c>
      <c r="AU206" s="256" t="s">
        <v>89</v>
      </c>
      <c r="AV206" s="14" t="s">
        <v>89</v>
      </c>
      <c r="AW206" s="14" t="s">
        <v>36</v>
      </c>
      <c r="AX206" s="14" t="s">
        <v>87</v>
      </c>
      <c r="AY206" s="256" t="s">
        <v>123</v>
      </c>
    </row>
    <row r="207" s="2" customFormat="1" ht="24.15" customHeight="1">
      <c r="A207" s="38"/>
      <c r="B207" s="39"/>
      <c r="C207" s="218" t="s">
        <v>257</v>
      </c>
      <c r="D207" s="218" t="s">
        <v>125</v>
      </c>
      <c r="E207" s="219" t="s">
        <v>258</v>
      </c>
      <c r="F207" s="220" t="s">
        <v>259</v>
      </c>
      <c r="G207" s="221" t="s">
        <v>260</v>
      </c>
      <c r="H207" s="222">
        <v>138.87000000000001</v>
      </c>
      <c r="I207" s="223"/>
      <c r="J207" s="224">
        <f>ROUND(I207*H207,2)</f>
        <v>0</v>
      </c>
      <c r="K207" s="220" t="s">
        <v>226</v>
      </c>
      <c r="L207" s="44"/>
      <c r="M207" s="225" t="s">
        <v>1</v>
      </c>
      <c r="N207" s="226" t="s">
        <v>45</v>
      </c>
      <c r="O207" s="91"/>
      <c r="P207" s="227">
        <f>O207*H207</f>
        <v>0</v>
      </c>
      <c r="Q207" s="227">
        <v>0.00033</v>
      </c>
      <c r="R207" s="227">
        <f>Q207*H207</f>
        <v>0.045827100000000003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130</v>
      </c>
      <c r="AT207" s="229" t="s">
        <v>125</v>
      </c>
      <c r="AU207" s="229" t="s">
        <v>89</v>
      </c>
      <c r="AY207" s="17" t="s">
        <v>123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130</v>
      </c>
      <c r="BM207" s="229" t="s">
        <v>261</v>
      </c>
    </row>
    <row r="208" s="2" customFormat="1">
      <c r="A208" s="38"/>
      <c r="B208" s="39"/>
      <c r="C208" s="40"/>
      <c r="D208" s="231" t="s">
        <v>132</v>
      </c>
      <c r="E208" s="40"/>
      <c r="F208" s="232" t="s">
        <v>262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132</v>
      </c>
      <c r="AU208" s="17" t="s">
        <v>89</v>
      </c>
    </row>
    <row r="209" s="2" customFormat="1">
      <c r="A209" s="38"/>
      <c r="B209" s="39"/>
      <c r="C209" s="40"/>
      <c r="D209" s="231" t="s">
        <v>263</v>
      </c>
      <c r="E209" s="40"/>
      <c r="F209" s="268" t="s">
        <v>264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263</v>
      </c>
      <c r="AU209" s="17" t="s">
        <v>89</v>
      </c>
    </row>
    <row r="210" s="13" customFormat="1">
      <c r="A210" s="13"/>
      <c r="B210" s="236"/>
      <c r="C210" s="237"/>
      <c r="D210" s="231" t="s">
        <v>134</v>
      </c>
      <c r="E210" s="238" t="s">
        <v>1</v>
      </c>
      <c r="F210" s="239" t="s">
        <v>265</v>
      </c>
      <c r="G210" s="237"/>
      <c r="H210" s="238" t="s">
        <v>1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134</v>
      </c>
      <c r="AU210" s="245" t="s">
        <v>89</v>
      </c>
      <c r="AV210" s="13" t="s">
        <v>87</v>
      </c>
      <c r="AW210" s="13" t="s">
        <v>36</v>
      </c>
      <c r="AX210" s="13" t="s">
        <v>80</v>
      </c>
      <c r="AY210" s="245" t="s">
        <v>123</v>
      </c>
    </row>
    <row r="211" s="13" customFormat="1">
      <c r="A211" s="13"/>
      <c r="B211" s="236"/>
      <c r="C211" s="237"/>
      <c r="D211" s="231" t="s">
        <v>134</v>
      </c>
      <c r="E211" s="238" t="s">
        <v>1</v>
      </c>
      <c r="F211" s="239" t="s">
        <v>266</v>
      </c>
      <c r="G211" s="237"/>
      <c r="H211" s="238" t="s">
        <v>1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134</v>
      </c>
      <c r="AU211" s="245" t="s">
        <v>89</v>
      </c>
      <c r="AV211" s="13" t="s">
        <v>87</v>
      </c>
      <c r="AW211" s="13" t="s">
        <v>36</v>
      </c>
      <c r="AX211" s="13" t="s">
        <v>80</v>
      </c>
      <c r="AY211" s="245" t="s">
        <v>123</v>
      </c>
    </row>
    <row r="212" s="14" customFormat="1">
      <c r="A212" s="14"/>
      <c r="B212" s="246"/>
      <c r="C212" s="247"/>
      <c r="D212" s="231" t="s">
        <v>134</v>
      </c>
      <c r="E212" s="248" t="s">
        <v>1</v>
      </c>
      <c r="F212" s="249" t="s">
        <v>267</v>
      </c>
      <c r="G212" s="247"/>
      <c r="H212" s="250">
        <v>46.159999999999997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134</v>
      </c>
      <c r="AU212" s="256" t="s">
        <v>89</v>
      </c>
      <c r="AV212" s="14" t="s">
        <v>89</v>
      </c>
      <c r="AW212" s="14" t="s">
        <v>36</v>
      </c>
      <c r="AX212" s="14" t="s">
        <v>80</v>
      </c>
      <c r="AY212" s="256" t="s">
        <v>123</v>
      </c>
    </row>
    <row r="213" s="13" customFormat="1">
      <c r="A213" s="13"/>
      <c r="B213" s="236"/>
      <c r="C213" s="237"/>
      <c r="D213" s="231" t="s">
        <v>134</v>
      </c>
      <c r="E213" s="238" t="s">
        <v>1</v>
      </c>
      <c r="F213" s="239" t="s">
        <v>268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134</v>
      </c>
      <c r="AU213" s="245" t="s">
        <v>89</v>
      </c>
      <c r="AV213" s="13" t="s">
        <v>87</v>
      </c>
      <c r="AW213" s="13" t="s">
        <v>36</v>
      </c>
      <c r="AX213" s="13" t="s">
        <v>80</v>
      </c>
      <c r="AY213" s="245" t="s">
        <v>123</v>
      </c>
    </row>
    <row r="214" s="14" customFormat="1">
      <c r="A214" s="14"/>
      <c r="B214" s="246"/>
      <c r="C214" s="247"/>
      <c r="D214" s="231" t="s">
        <v>134</v>
      </c>
      <c r="E214" s="248" t="s">
        <v>1</v>
      </c>
      <c r="F214" s="249" t="s">
        <v>269</v>
      </c>
      <c r="G214" s="247"/>
      <c r="H214" s="250">
        <v>46.049999999999997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134</v>
      </c>
      <c r="AU214" s="256" t="s">
        <v>89</v>
      </c>
      <c r="AV214" s="14" t="s">
        <v>89</v>
      </c>
      <c r="AW214" s="14" t="s">
        <v>36</v>
      </c>
      <c r="AX214" s="14" t="s">
        <v>80</v>
      </c>
      <c r="AY214" s="256" t="s">
        <v>123</v>
      </c>
    </row>
    <row r="215" s="13" customFormat="1">
      <c r="A215" s="13"/>
      <c r="B215" s="236"/>
      <c r="C215" s="237"/>
      <c r="D215" s="231" t="s">
        <v>134</v>
      </c>
      <c r="E215" s="238" t="s">
        <v>1</v>
      </c>
      <c r="F215" s="239" t="s">
        <v>270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134</v>
      </c>
      <c r="AU215" s="245" t="s">
        <v>89</v>
      </c>
      <c r="AV215" s="13" t="s">
        <v>87</v>
      </c>
      <c r="AW215" s="13" t="s">
        <v>36</v>
      </c>
      <c r="AX215" s="13" t="s">
        <v>80</v>
      </c>
      <c r="AY215" s="245" t="s">
        <v>123</v>
      </c>
    </row>
    <row r="216" s="13" customFormat="1">
      <c r="A216" s="13"/>
      <c r="B216" s="236"/>
      <c r="C216" s="237"/>
      <c r="D216" s="231" t="s">
        <v>134</v>
      </c>
      <c r="E216" s="238" t="s">
        <v>1</v>
      </c>
      <c r="F216" s="239" t="s">
        <v>271</v>
      </c>
      <c r="G216" s="237"/>
      <c r="H216" s="238" t="s">
        <v>1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134</v>
      </c>
      <c r="AU216" s="245" t="s">
        <v>89</v>
      </c>
      <c r="AV216" s="13" t="s">
        <v>87</v>
      </c>
      <c r="AW216" s="13" t="s">
        <v>36</v>
      </c>
      <c r="AX216" s="13" t="s">
        <v>80</v>
      </c>
      <c r="AY216" s="245" t="s">
        <v>123</v>
      </c>
    </row>
    <row r="217" s="14" customFormat="1">
      <c r="A217" s="14"/>
      <c r="B217" s="246"/>
      <c r="C217" s="247"/>
      <c r="D217" s="231" t="s">
        <v>134</v>
      </c>
      <c r="E217" s="248" t="s">
        <v>1</v>
      </c>
      <c r="F217" s="249" t="s">
        <v>272</v>
      </c>
      <c r="G217" s="247"/>
      <c r="H217" s="250">
        <v>46.659999999999997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134</v>
      </c>
      <c r="AU217" s="256" t="s">
        <v>89</v>
      </c>
      <c r="AV217" s="14" t="s">
        <v>89</v>
      </c>
      <c r="AW217" s="14" t="s">
        <v>36</v>
      </c>
      <c r="AX217" s="14" t="s">
        <v>80</v>
      </c>
      <c r="AY217" s="256" t="s">
        <v>123</v>
      </c>
    </row>
    <row r="218" s="15" customFormat="1">
      <c r="A218" s="15"/>
      <c r="B218" s="257"/>
      <c r="C218" s="258"/>
      <c r="D218" s="231" t="s">
        <v>134</v>
      </c>
      <c r="E218" s="259" t="s">
        <v>1</v>
      </c>
      <c r="F218" s="260" t="s">
        <v>242</v>
      </c>
      <c r="G218" s="258"/>
      <c r="H218" s="261">
        <v>138.87000000000001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134</v>
      </c>
      <c r="AU218" s="267" t="s">
        <v>89</v>
      </c>
      <c r="AV218" s="15" t="s">
        <v>130</v>
      </c>
      <c r="AW218" s="15" t="s">
        <v>36</v>
      </c>
      <c r="AX218" s="15" t="s">
        <v>87</v>
      </c>
      <c r="AY218" s="267" t="s">
        <v>123</v>
      </c>
    </row>
    <row r="219" s="2" customFormat="1" ht="24.15" customHeight="1">
      <c r="A219" s="38"/>
      <c r="B219" s="39"/>
      <c r="C219" s="218" t="s">
        <v>273</v>
      </c>
      <c r="D219" s="218" t="s">
        <v>125</v>
      </c>
      <c r="E219" s="219" t="s">
        <v>274</v>
      </c>
      <c r="F219" s="220" t="s">
        <v>275</v>
      </c>
      <c r="G219" s="221" t="s">
        <v>128</v>
      </c>
      <c r="H219" s="222">
        <v>16</v>
      </c>
      <c r="I219" s="223"/>
      <c r="J219" s="224">
        <f>ROUND(I219*H219,2)</f>
        <v>0</v>
      </c>
      <c r="K219" s="220" t="s">
        <v>226</v>
      </c>
      <c r="L219" s="44"/>
      <c r="M219" s="225" t="s">
        <v>1</v>
      </c>
      <c r="N219" s="226" t="s">
        <v>45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130</v>
      </c>
      <c r="AT219" s="229" t="s">
        <v>125</v>
      </c>
      <c r="AU219" s="229" t="s">
        <v>89</v>
      </c>
      <c r="AY219" s="17" t="s">
        <v>123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87</v>
      </c>
      <c r="BK219" s="230">
        <f>ROUND(I219*H219,2)</f>
        <v>0</v>
      </c>
      <c r="BL219" s="17" t="s">
        <v>130</v>
      </c>
      <c r="BM219" s="229" t="s">
        <v>276</v>
      </c>
    </row>
    <row r="220" s="2" customFormat="1">
      <c r="A220" s="38"/>
      <c r="B220" s="39"/>
      <c r="C220" s="40"/>
      <c r="D220" s="231" t="s">
        <v>132</v>
      </c>
      <c r="E220" s="40"/>
      <c r="F220" s="232" t="s">
        <v>275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132</v>
      </c>
      <c r="AU220" s="17" t="s">
        <v>89</v>
      </c>
    </row>
    <row r="221" s="13" customFormat="1">
      <c r="A221" s="13"/>
      <c r="B221" s="236"/>
      <c r="C221" s="237"/>
      <c r="D221" s="231" t="s">
        <v>134</v>
      </c>
      <c r="E221" s="238" t="s">
        <v>1</v>
      </c>
      <c r="F221" s="239" t="s">
        <v>277</v>
      </c>
      <c r="G221" s="237"/>
      <c r="H221" s="238" t="s">
        <v>1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134</v>
      </c>
      <c r="AU221" s="245" t="s">
        <v>89</v>
      </c>
      <c r="AV221" s="13" t="s">
        <v>87</v>
      </c>
      <c r="AW221" s="13" t="s">
        <v>36</v>
      </c>
      <c r="AX221" s="13" t="s">
        <v>80</v>
      </c>
      <c r="AY221" s="245" t="s">
        <v>123</v>
      </c>
    </row>
    <row r="222" s="14" customFormat="1">
      <c r="A222" s="14"/>
      <c r="B222" s="246"/>
      <c r="C222" s="247"/>
      <c r="D222" s="231" t="s">
        <v>134</v>
      </c>
      <c r="E222" s="248" t="s">
        <v>1</v>
      </c>
      <c r="F222" s="249" t="s">
        <v>278</v>
      </c>
      <c r="G222" s="247"/>
      <c r="H222" s="250">
        <v>16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134</v>
      </c>
      <c r="AU222" s="256" t="s">
        <v>89</v>
      </c>
      <c r="AV222" s="14" t="s">
        <v>89</v>
      </c>
      <c r="AW222" s="14" t="s">
        <v>36</v>
      </c>
      <c r="AX222" s="14" t="s">
        <v>87</v>
      </c>
      <c r="AY222" s="256" t="s">
        <v>123</v>
      </c>
    </row>
    <row r="223" s="2" customFormat="1" ht="24.15" customHeight="1">
      <c r="A223" s="38"/>
      <c r="B223" s="39"/>
      <c r="C223" s="218" t="s">
        <v>279</v>
      </c>
      <c r="D223" s="218" t="s">
        <v>125</v>
      </c>
      <c r="E223" s="219" t="s">
        <v>280</v>
      </c>
      <c r="F223" s="220" t="s">
        <v>281</v>
      </c>
      <c r="G223" s="221" t="s">
        <v>128</v>
      </c>
      <c r="H223" s="222">
        <v>105</v>
      </c>
      <c r="I223" s="223"/>
      <c r="J223" s="224">
        <f>ROUND(I223*H223,2)</f>
        <v>0</v>
      </c>
      <c r="K223" s="220" t="s">
        <v>129</v>
      </c>
      <c r="L223" s="44"/>
      <c r="M223" s="225" t="s">
        <v>1</v>
      </c>
      <c r="N223" s="226" t="s">
        <v>45</v>
      </c>
      <c r="O223" s="91"/>
      <c r="P223" s="227">
        <f>O223*H223</f>
        <v>0</v>
      </c>
      <c r="Q223" s="227">
        <v>0.000200712</v>
      </c>
      <c r="R223" s="227">
        <f>Q223*H223</f>
        <v>0.021074760000000001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130</v>
      </c>
      <c r="AT223" s="229" t="s">
        <v>125</v>
      </c>
      <c r="AU223" s="229" t="s">
        <v>89</v>
      </c>
      <c r="AY223" s="17" t="s">
        <v>123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130</v>
      </c>
      <c r="BM223" s="229" t="s">
        <v>282</v>
      </c>
    </row>
    <row r="224" s="2" customFormat="1">
      <c r="A224" s="38"/>
      <c r="B224" s="39"/>
      <c r="C224" s="40"/>
      <c r="D224" s="231" t="s">
        <v>132</v>
      </c>
      <c r="E224" s="40"/>
      <c r="F224" s="232" t="s">
        <v>283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132</v>
      </c>
      <c r="AU224" s="17" t="s">
        <v>89</v>
      </c>
    </row>
    <row r="225" s="13" customFormat="1">
      <c r="A225" s="13"/>
      <c r="B225" s="236"/>
      <c r="C225" s="237"/>
      <c r="D225" s="231" t="s">
        <v>134</v>
      </c>
      <c r="E225" s="238" t="s">
        <v>1</v>
      </c>
      <c r="F225" s="239" t="s">
        <v>284</v>
      </c>
      <c r="G225" s="237"/>
      <c r="H225" s="238" t="s">
        <v>1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134</v>
      </c>
      <c r="AU225" s="245" t="s">
        <v>89</v>
      </c>
      <c r="AV225" s="13" t="s">
        <v>87</v>
      </c>
      <c r="AW225" s="13" t="s">
        <v>36</v>
      </c>
      <c r="AX225" s="13" t="s">
        <v>80</v>
      </c>
      <c r="AY225" s="245" t="s">
        <v>123</v>
      </c>
    </row>
    <row r="226" s="13" customFormat="1">
      <c r="A226" s="13"/>
      <c r="B226" s="236"/>
      <c r="C226" s="237"/>
      <c r="D226" s="231" t="s">
        <v>134</v>
      </c>
      <c r="E226" s="238" t="s">
        <v>1</v>
      </c>
      <c r="F226" s="239" t="s">
        <v>285</v>
      </c>
      <c r="G226" s="237"/>
      <c r="H226" s="238" t="s">
        <v>1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134</v>
      </c>
      <c r="AU226" s="245" t="s">
        <v>89</v>
      </c>
      <c r="AV226" s="13" t="s">
        <v>87</v>
      </c>
      <c r="AW226" s="13" t="s">
        <v>36</v>
      </c>
      <c r="AX226" s="13" t="s">
        <v>80</v>
      </c>
      <c r="AY226" s="245" t="s">
        <v>123</v>
      </c>
    </row>
    <row r="227" s="14" customFormat="1">
      <c r="A227" s="14"/>
      <c r="B227" s="246"/>
      <c r="C227" s="247"/>
      <c r="D227" s="231" t="s">
        <v>134</v>
      </c>
      <c r="E227" s="248" t="s">
        <v>1</v>
      </c>
      <c r="F227" s="249" t="s">
        <v>286</v>
      </c>
      <c r="G227" s="247"/>
      <c r="H227" s="250">
        <v>52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134</v>
      </c>
      <c r="AU227" s="256" t="s">
        <v>89</v>
      </c>
      <c r="AV227" s="14" t="s">
        <v>89</v>
      </c>
      <c r="AW227" s="14" t="s">
        <v>36</v>
      </c>
      <c r="AX227" s="14" t="s">
        <v>80</v>
      </c>
      <c r="AY227" s="256" t="s">
        <v>123</v>
      </c>
    </row>
    <row r="228" s="13" customFormat="1">
      <c r="A228" s="13"/>
      <c r="B228" s="236"/>
      <c r="C228" s="237"/>
      <c r="D228" s="231" t="s">
        <v>134</v>
      </c>
      <c r="E228" s="238" t="s">
        <v>1</v>
      </c>
      <c r="F228" s="239" t="s">
        <v>287</v>
      </c>
      <c r="G228" s="237"/>
      <c r="H228" s="238" t="s">
        <v>1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134</v>
      </c>
      <c r="AU228" s="245" t="s">
        <v>89</v>
      </c>
      <c r="AV228" s="13" t="s">
        <v>87</v>
      </c>
      <c r="AW228" s="13" t="s">
        <v>36</v>
      </c>
      <c r="AX228" s="13" t="s">
        <v>80</v>
      </c>
      <c r="AY228" s="245" t="s">
        <v>123</v>
      </c>
    </row>
    <row r="229" s="14" customFormat="1">
      <c r="A229" s="14"/>
      <c r="B229" s="246"/>
      <c r="C229" s="247"/>
      <c r="D229" s="231" t="s">
        <v>134</v>
      </c>
      <c r="E229" s="248" t="s">
        <v>1</v>
      </c>
      <c r="F229" s="249" t="s">
        <v>288</v>
      </c>
      <c r="G229" s="247"/>
      <c r="H229" s="250">
        <v>53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134</v>
      </c>
      <c r="AU229" s="256" t="s">
        <v>89</v>
      </c>
      <c r="AV229" s="14" t="s">
        <v>89</v>
      </c>
      <c r="AW229" s="14" t="s">
        <v>36</v>
      </c>
      <c r="AX229" s="14" t="s">
        <v>80</v>
      </c>
      <c r="AY229" s="256" t="s">
        <v>123</v>
      </c>
    </row>
    <row r="230" s="15" customFormat="1">
      <c r="A230" s="15"/>
      <c r="B230" s="257"/>
      <c r="C230" s="258"/>
      <c r="D230" s="231" t="s">
        <v>134</v>
      </c>
      <c r="E230" s="259" t="s">
        <v>1</v>
      </c>
      <c r="F230" s="260" t="s">
        <v>242</v>
      </c>
      <c r="G230" s="258"/>
      <c r="H230" s="261">
        <v>105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134</v>
      </c>
      <c r="AU230" s="267" t="s">
        <v>89</v>
      </c>
      <c r="AV230" s="15" t="s">
        <v>130</v>
      </c>
      <c r="AW230" s="15" t="s">
        <v>36</v>
      </c>
      <c r="AX230" s="15" t="s">
        <v>87</v>
      </c>
      <c r="AY230" s="267" t="s">
        <v>123</v>
      </c>
    </row>
    <row r="231" s="2" customFormat="1" ht="33" customHeight="1">
      <c r="A231" s="38"/>
      <c r="B231" s="39"/>
      <c r="C231" s="218" t="s">
        <v>289</v>
      </c>
      <c r="D231" s="218" t="s">
        <v>125</v>
      </c>
      <c r="E231" s="219" t="s">
        <v>290</v>
      </c>
      <c r="F231" s="220" t="s">
        <v>291</v>
      </c>
      <c r="G231" s="221" t="s">
        <v>233</v>
      </c>
      <c r="H231" s="222">
        <v>3155.8960000000002</v>
      </c>
      <c r="I231" s="223"/>
      <c r="J231" s="224">
        <f>ROUND(I231*H231,2)</f>
        <v>0</v>
      </c>
      <c r="K231" s="220" t="s">
        <v>129</v>
      </c>
      <c r="L231" s="44"/>
      <c r="M231" s="225" t="s">
        <v>1</v>
      </c>
      <c r="N231" s="226" t="s">
        <v>45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130</v>
      </c>
      <c r="AT231" s="229" t="s">
        <v>125</v>
      </c>
      <c r="AU231" s="229" t="s">
        <v>89</v>
      </c>
      <c r="AY231" s="17" t="s">
        <v>123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87</v>
      </c>
      <c r="BK231" s="230">
        <f>ROUND(I231*H231,2)</f>
        <v>0</v>
      </c>
      <c r="BL231" s="17" t="s">
        <v>130</v>
      </c>
      <c r="BM231" s="229" t="s">
        <v>292</v>
      </c>
    </row>
    <row r="232" s="2" customFormat="1">
      <c r="A232" s="38"/>
      <c r="B232" s="39"/>
      <c r="C232" s="40"/>
      <c r="D232" s="231" t="s">
        <v>132</v>
      </c>
      <c r="E232" s="40"/>
      <c r="F232" s="232" t="s">
        <v>293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132</v>
      </c>
      <c r="AU232" s="17" t="s">
        <v>89</v>
      </c>
    </row>
    <row r="233" s="13" customFormat="1">
      <c r="A233" s="13"/>
      <c r="B233" s="236"/>
      <c r="C233" s="237"/>
      <c r="D233" s="231" t="s">
        <v>134</v>
      </c>
      <c r="E233" s="238" t="s">
        <v>1</v>
      </c>
      <c r="F233" s="239" t="s">
        <v>294</v>
      </c>
      <c r="G233" s="237"/>
      <c r="H233" s="238" t="s">
        <v>1</v>
      </c>
      <c r="I233" s="240"/>
      <c r="J233" s="237"/>
      <c r="K233" s="237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134</v>
      </c>
      <c r="AU233" s="245" t="s">
        <v>89</v>
      </c>
      <c r="AV233" s="13" t="s">
        <v>87</v>
      </c>
      <c r="AW233" s="13" t="s">
        <v>36</v>
      </c>
      <c r="AX233" s="13" t="s">
        <v>80</v>
      </c>
      <c r="AY233" s="245" t="s">
        <v>123</v>
      </c>
    </row>
    <row r="234" s="13" customFormat="1">
      <c r="A234" s="13"/>
      <c r="B234" s="236"/>
      <c r="C234" s="237"/>
      <c r="D234" s="231" t="s">
        <v>134</v>
      </c>
      <c r="E234" s="238" t="s">
        <v>1</v>
      </c>
      <c r="F234" s="239" t="s">
        <v>295</v>
      </c>
      <c r="G234" s="237"/>
      <c r="H234" s="238" t="s">
        <v>1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134</v>
      </c>
      <c r="AU234" s="245" t="s">
        <v>89</v>
      </c>
      <c r="AV234" s="13" t="s">
        <v>87</v>
      </c>
      <c r="AW234" s="13" t="s">
        <v>36</v>
      </c>
      <c r="AX234" s="13" t="s">
        <v>80</v>
      </c>
      <c r="AY234" s="245" t="s">
        <v>123</v>
      </c>
    </row>
    <row r="235" s="14" customFormat="1">
      <c r="A235" s="14"/>
      <c r="B235" s="246"/>
      <c r="C235" s="247"/>
      <c r="D235" s="231" t="s">
        <v>134</v>
      </c>
      <c r="E235" s="248" t="s">
        <v>1</v>
      </c>
      <c r="F235" s="249" t="s">
        <v>296</v>
      </c>
      <c r="G235" s="247"/>
      <c r="H235" s="250">
        <v>2683.1999999999998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134</v>
      </c>
      <c r="AU235" s="256" t="s">
        <v>89</v>
      </c>
      <c r="AV235" s="14" t="s">
        <v>89</v>
      </c>
      <c r="AW235" s="14" t="s">
        <v>36</v>
      </c>
      <c r="AX235" s="14" t="s">
        <v>80</v>
      </c>
      <c r="AY235" s="256" t="s">
        <v>123</v>
      </c>
    </row>
    <row r="236" s="13" customFormat="1">
      <c r="A236" s="13"/>
      <c r="B236" s="236"/>
      <c r="C236" s="237"/>
      <c r="D236" s="231" t="s">
        <v>134</v>
      </c>
      <c r="E236" s="238" t="s">
        <v>1</v>
      </c>
      <c r="F236" s="239" t="s">
        <v>297</v>
      </c>
      <c r="G236" s="237"/>
      <c r="H236" s="238" t="s">
        <v>1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134</v>
      </c>
      <c r="AU236" s="245" t="s">
        <v>89</v>
      </c>
      <c r="AV236" s="13" t="s">
        <v>87</v>
      </c>
      <c r="AW236" s="13" t="s">
        <v>36</v>
      </c>
      <c r="AX236" s="13" t="s">
        <v>80</v>
      </c>
      <c r="AY236" s="245" t="s">
        <v>123</v>
      </c>
    </row>
    <row r="237" s="14" customFormat="1">
      <c r="A237" s="14"/>
      <c r="B237" s="246"/>
      <c r="C237" s="247"/>
      <c r="D237" s="231" t="s">
        <v>134</v>
      </c>
      <c r="E237" s="248" t="s">
        <v>1</v>
      </c>
      <c r="F237" s="249" t="s">
        <v>298</v>
      </c>
      <c r="G237" s="247"/>
      <c r="H237" s="250">
        <v>1568.5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134</v>
      </c>
      <c r="AU237" s="256" t="s">
        <v>89</v>
      </c>
      <c r="AV237" s="14" t="s">
        <v>89</v>
      </c>
      <c r="AW237" s="14" t="s">
        <v>36</v>
      </c>
      <c r="AX237" s="14" t="s">
        <v>80</v>
      </c>
      <c r="AY237" s="256" t="s">
        <v>123</v>
      </c>
    </row>
    <row r="238" s="13" customFormat="1">
      <c r="A238" s="13"/>
      <c r="B238" s="236"/>
      <c r="C238" s="237"/>
      <c r="D238" s="231" t="s">
        <v>134</v>
      </c>
      <c r="E238" s="238" t="s">
        <v>1</v>
      </c>
      <c r="F238" s="239" t="s">
        <v>299</v>
      </c>
      <c r="G238" s="237"/>
      <c r="H238" s="238" t="s">
        <v>1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134</v>
      </c>
      <c r="AU238" s="245" t="s">
        <v>89</v>
      </c>
      <c r="AV238" s="13" t="s">
        <v>87</v>
      </c>
      <c r="AW238" s="13" t="s">
        <v>36</v>
      </c>
      <c r="AX238" s="13" t="s">
        <v>80</v>
      </c>
      <c r="AY238" s="245" t="s">
        <v>123</v>
      </c>
    </row>
    <row r="239" s="13" customFormat="1">
      <c r="A239" s="13"/>
      <c r="B239" s="236"/>
      <c r="C239" s="237"/>
      <c r="D239" s="231" t="s">
        <v>134</v>
      </c>
      <c r="E239" s="238" t="s">
        <v>1</v>
      </c>
      <c r="F239" s="239" t="s">
        <v>300</v>
      </c>
      <c r="G239" s="237"/>
      <c r="H239" s="238" t="s">
        <v>1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134</v>
      </c>
      <c r="AU239" s="245" t="s">
        <v>89</v>
      </c>
      <c r="AV239" s="13" t="s">
        <v>87</v>
      </c>
      <c r="AW239" s="13" t="s">
        <v>36</v>
      </c>
      <c r="AX239" s="13" t="s">
        <v>80</v>
      </c>
      <c r="AY239" s="245" t="s">
        <v>123</v>
      </c>
    </row>
    <row r="240" s="14" customFormat="1">
      <c r="A240" s="14"/>
      <c r="B240" s="246"/>
      <c r="C240" s="247"/>
      <c r="D240" s="231" t="s">
        <v>134</v>
      </c>
      <c r="E240" s="248" t="s">
        <v>1</v>
      </c>
      <c r="F240" s="249" t="s">
        <v>301</v>
      </c>
      <c r="G240" s="247"/>
      <c r="H240" s="250">
        <v>-1095.8040000000001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134</v>
      </c>
      <c r="AU240" s="256" t="s">
        <v>89</v>
      </c>
      <c r="AV240" s="14" t="s">
        <v>89</v>
      </c>
      <c r="AW240" s="14" t="s">
        <v>36</v>
      </c>
      <c r="AX240" s="14" t="s">
        <v>80</v>
      </c>
      <c r="AY240" s="256" t="s">
        <v>123</v>
      </c>
    </row>
    <row r="241" s="15" customFormat="1">
      <c r="A241" s="15"/>
      <c r="B241" s="257"/>
      <c r="C241" s="258"/>
      <c r="D241" s="231" t="s">
        <v>134</v>
      </c>
      <c r="E241" s="259" t="s">
        <v>1</v>
      </c>
      <c r="F241" s="260" t="s">
        <v>242</v>
      </c>
      <c r="G241" s="258"/>
      <c r="H241" s="261">
        <v>3155.8960000000002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134</v>
      </c>
      <c r="AU241" s="267" t="s">
        <v>89</v>
      </c>
      <c r="AV241" s="15" t="s">
        <v>130</v>
      </c>
      <c r="AW241" s="15" t="s">
        <v>36</v>
      </c>
      <c r="AX241" s="15" t="s">
        <v>87</v>
      </c>
      <c r="AY241" s="267" t="s">
        <v>123</v>
      </c>
    </row>
    <row r="242" s="2" customFormat="1" ht="33" customHeight="1">
      <c r="A242" s="38"/>
      <c r="B242" s="39"/>
      <c r="C242" s="218" t="s">
        <v>302</v>
      </c>
      <c r="D242" s="218" t="s">
        <v>125</v>
      </c>
      <c r="E242" s="219" t="s">
        <v>303</v>
      </c>
      <c r="F242" s="220" t="s">
        <v>304</v>
      </c>
      <c r="G242" s="221" t="s">
        <v>233</v>
      </c>
      <c r="H242" s="222">
        <v>1568.5</v>
      </c>
      <c r="I242" s="223"/>
      <c r="J242" s="224">
        <f>ROUND(I242*H242,2)</f>
        <v>0</v>
      </c>
      <c r="K242" s="220" t="s">
        <v>129</v>
      </c>
      <c r="L242" s="44"/>
      <c r="M242" s="225" t="s">
        <v>1</v>
      </c>
      <c r="N242" s="226" t="s">
        <v>45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130</v>
      </c>
      <c r="AT242" s="229" t="s">
        <v>125</v>
      </c>
      <c r="AU242" s="229" t="s">
        <v>89</v>
      </c>
      <c r="AY242" s="17" t="s">
        <v>123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87</v>
      </c>
      <c r="BK242" s="230">
        <f>ROUND(I242*H242,2)</f>
        <v>0</v>
      </c>
      <c r="BL242" s="17" t="s">
        <v>130</v>
      </c>
      <c r="BM242" s="229" t="s">
        <v>305</v>
      </c>
    </row>
    <row r="243" s="2" customFormat="1">
      <c r="A243" s="38"/>
      <c r="B243" s="39"/>
      <c r="C243" s="40"/>
      <c r="D243" s="231" t="s">
        <v>132</v>
      </c>
      <c r="E243" s="40"/>
      <c r="F243" s="232" t="s">
        <v>306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132</v>
      </c>
      <c r="AU243" s="17" t="s">
        <v>89</v>
      </c>
    </row>
    <row r="244" s="13" customFormat="1">
      <c r="A244" s="13"/>
      <c r="B244" s="236"/>
      <c r="C244" s="237"/>
      <c r="D244" s="231" t="s">
        <v>134</v>
      </c>
      <c r="E244" s="238" t="s">
        <v>1</v>
      </c>
      <c r="F244" s="239" t="s">
        <v>307</v>
      </c>
      <c r="G244" s="237"/>
      <c r="H244" s="238" t="s">
        <v>1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134</v>
      </c>
      <c r="AU244" s="245" t="s">
        <v>89</v>
      </c>
      <c r="AV244" s="13" t="s">
        <v>87</v>
      </c>
      <c r="AW244" s="13" t="s">
        <v>36</v>
      </c>
      <c r="AX244" s="13" t="s">
        <v>80</v>
      </c>
      <c r="AY244" s="245" t="s">
        <v>123</v>
      </c>
    </row>
    <row r="245" s="13" customFormat="1">
      <c r="A245" s="13"/>
      <c r="B245" s="236"/>
      <c r="C245" s="237"/>
      <c r="D245" s="231" t="s">
        <v>134</v>
      </c>
      <c r="E245" s="238" t="s">
        <v>1</v>
      </c>
      <c r="F245" s="239" t="s">
        <v>297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134</v>
      </c>
      <c r="AU245" s="245" t="s">
        <v>89</v>
      </c>
      <c r="AV245" s="13" t="s">
        <v>87</v>
      </c>
      <c r="AW245" s="13" t="s">
        <v>36</v>
      </c>
      <c r="AX245" s="13" t="s">
        <v>80</v>
      </c>
      <c r="AY245" s="245" t="s">
        <v>123</v>
      </c>
    </row>
    <row r="246" s="14" customFormat="1">
      <c r="A246" s="14"/>
      <c r="B246" s="246"/>
      <c r="C246" s="247"/>
      <c r="D246" s="231" t="s">
        <v>134</v>
      </c>
      <c r="E246" s="248" t="s">
        <v>1</v>
      </c>
      <c r="F246" s="249" t="s">
        <v>298</v>
      </c>
      <c r="G246" s="247"/>
      <c r="H246" s="250">
        <v>1568.5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134</v>
      </c>
      <c r="AU246" s="256" t="s">
        <v>89</v>
      </c>
      <c r="AV246" s="14" t="s">
        <v>89</v>
      </c>
      <c r="AW246" s="14" t="s">
        <v>36</v>
      </c>
      <c r="AX246" s="14" t="s">
        <v>80</v>
      </c>
      <c r="AY246" s="256" t="s">
        <v>123</v>
      </c>
    </row>
    <row r="247" s="15" customFormat="1">
      <c r="A247" s="15"/>
      <c r="B247" s="257"/>
      <c r="C247" s="258"/>
      <c r="D247" s="231" t="s">
        <v>134</v>
      </c>
      <c r="E247" s="259" t="s">
        <v>1</v>
      </c>
      <c r="F247" s="260" t="s">
        <v>242</v>
      </c>
      <c r="G247" s="258"/>
      <c r="H247" s="261">
        <v>1568.5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134</v>
      </c>
      <c r="AU247" s="267" t="s">
        <v>89</v>
      </c>
      <c r="AV247" s="15" t="s">
        <v>130</v>
      </c>
      <c r="AW247" s="15" t="s">
        <v>36</v>
      </c>
      <c r="AX247" s="15" t="s">
        <v>87</v>
      </c>
      <c r="AY247" s="267" t="s">
        <v>123</v>
      </c>
    </row>
    <row r="248" s="2" customFormat="1" ht="24.15" customHeight="1">
      <c r="A248" s="38"/>
      <c r="B248" s="39"/>
      <c r="C248" s="218" t="s">
        <v>308</v>
      </c>
      <c r="D248" s="218" t="s">
        <v>125</v>
      </c>
      <c r="E248" s="219" t="s">
        <v>309</v>
      </c>
      <c r="F248" s="220" t="s">
        <v>310</v>
      </c>
      <c r="G248" s="221" t="s">
        <v>233</v>
      </c>
      <c r="H248" s="222">
        <v>257.5</v>
      </c>
      <c r="I248" s="223"/>
      <c r="J248" s="224">
        <f>ROUND(I248*H248,2)</f>
        <v>0</v>
      </c>
      <c r="K248" s="220" t="s">
        <v>129</v>
      </c>
      <c r="L248" s="44"/>
      <c r="M248" s="225" t="s">
        <v>1</v>
      </c>
      <c r="N248" s="226" t="s">
        <v>45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130</v>
      </c>
      <c r="AT248" s="229" t="s">
        <v>125</v>
      </c>
      <c r="AU248" s="229" t="s">
        <v>89</v>
      </c>
      <c r="AY248" s="17" t="s">
        <v>123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87</v>
      </c>
      <c r="BK248" s="230">
        <f>ROUND(I248*H248,2)</f>
        <v>0</v>
      </c>
      <c r="BL248" s="17" t="s">
        <v>130</v>
      </c>
      <c r="BM248" s="229" t="s">
        <v>311</v>
      </c>
    </row>
    <row r="249" s="2" customFormat="1">
      <c r="A249" s="38"/>
      <c r="B249" s="39"/>
      <c r="C249" s="40"/>
      <c r="D249" s="231" t="s">
        <v>132</v>
      </c>
      <c r="E249" s="40"/>
      <c r="F249" s="232" t="s">
        <v>312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132</v>
      </c>
      <c r="AU249" s="17" t="s">
        <v>89</v>
      </c>
    </row>
    <row r="250" s="13" customFormat="1">
      <c r="A250" s="13"/>
      <c r="B250" s="236"/>
      <c r="C250" s="237"/>
      <c r="D250" s="231" t="s">
        <v>134</v>
      </c>
      <c r="E250" s="238" t="s">
        <v>1</v>
      </c>
      <c r="F250" s="239" t="s">
        <v>307</v>
      </c>
      <c r="G250" s="237"/>
      <c r="H250" s="238" t="s">
        <v>1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134</v>
      </c>
      <c r="AU250" s="245" t="s">
        <v>89</v>
      </c>
      <c r="AV250" s="13" t="s">
        <v>87</v>
      </c>
      <c r="AW250" s="13" t="s">
        <v>36</v>
      </c>
      <c r="AX250" s="13" t="s">
        <v>80</v>
      </c>
      <c r="AY250" s="245" t="s">
        <v>123</v>
      </c>
    </row>
    <row r="251" s="14" customFormat="1">
      <c r="A251" s="14"/>
      <c r="B251" s="246"/>
      <c r="C251" s="247"/>
      <c r="D251" s="231" t="s">
        <v>134</v>
      </c>
      <c r="E251" s="248" t="s">
        <v>1</v>
      </c>
      <c r="F251" s="249" t="s">
        <v>313</v>
      </c>
      <c r="G251" s="247"/>
      <c r="H251" s="250">
        <v>257.5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134</v>
      </c>
      <c r="AU251" s="256" t="s">
        <v>89</v>
      </c>
      <c r="AV251" s="14" t="s">
        <v>89</v>
      </c>
      <c r="AW251" s="14" t="s">
        <v>36</v>
      </c>
      <c r="AX251" s="14" t="s">
        <v>87</v>
      </c>
      <c r="AY251" s="256" t="s">
        <v>123</v>
      </c>
    </row>
    <row r="252" s="2" customFormat="1" ht="24.15" customHeight="1">
      <c r="A252" s="38"/>
      <c r="B252" s="39"/>
      <c r="C252" s="218" t="s">
        <v>314</v>
      </c>
      <c r="D252" s="218" t="s">
        <v>125</v>
      </c>
      <c r="E252" s="219" t="s">
        <v>315</v>
      </c>
      <c r="F252" s="220" t="s">
        <v>316</v>
      </c>
      <c r="G252" s="221" t="s">
        <v>233</v>
      </c>
      <c r="H252" s="222">
        <v>425.16000000000002</v>
      </c>
      <c r="I252" s="223"/>
      <c r="J252" s="224">
        <f>ROUND(I252*H252,2)</f>
        <v>0</v>
      </c>
      <c r="K252" s="220" t="s">
        <v>129</v>
      </c>
      <c r="L252" s="44"/>
      <c r="M252" s="225" t="s">
        <v>1</v>
      </c>
      <c r="N252" s="226" t="s">
        <v>45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130</v>
      </c>
      <c r="AT252" s="229" t="s">
        <v>125</v>
      </c>
      <c r="AU252" s="229" t="s">
        <v>89</v>
      </c>
      <c r="AY252" s="17" t="s">
        <v>123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130</v>
      </c>
      <c r="BM252" s="229" t="s">
        <v>317</v>
      </c>
    </row>
    <row r="253" s="2" customFormat="1">
      <c r="A253" s="38"/>
      <c r="B253" s="39"/>
      <c r="C253" s="40"/>
      <c r="D253" s="231" t="s">
        <v>132</v>
      </c>
      <c r="E253" s="40"/>
      <c r="F253" s="232" t="s">
        <v>318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89</v>
      </c>
    </row>
    <row r="254" s="13" customFormat="1">
      <c r="A254" s="13"/>
      <c r="B254" s="236"/>
      <c r="C254" s="237"/>
      <c r="D254" s="231" t="s">
        <v>134</v>
      </c>
      <c r="E254" s="238" t="s">
        <v>1</v>
      </c>
      <c r="F254" s="239" t="s">
        <v>319</v>
      </c>
      <c r="G254" s="237"/>
      <c r="H254" s="238" t="s">
        <v>1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134</v>
      </c>
      <c r="AU254" s="245" t="s">
        <v>89</v>
      </c>
      <c r="AV254" s="13" t="s">
        <v>87</v>
      </c>
      <c r="AW254" s="13" t="s">
        <v>36</v>
      </c>
      <c r="AX254" s="13" t="s">
        <v>80</v>
      </c>
      <c r="AY254" s="245" t="s">
        <v>123</v>
      </c>
    </row>
    <row r="255" s="14" customFormat="1">
      <c r="A255" s="14"/>
      <c r="B255" s="246"/>
      <c r="C255" s="247"/>
      <c r="D255" s="231" t="s">
        <v>134</v>
      </c>
      <c r="E255" s="248" t="s">
        <v>1</v>
      </c>
      <c r="F255" s="249" t="s">
        <v>320</v>
      </c>
      <c r="G255" s="247"/>
      <c r="H255" s="250">
        <v>425.16000000000002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134</v>
      </c>
      <c r="AU255" s="256" t="s">
        <v>89</v>
      </c>
      <c r="AV255" s="14" t="s">
        <v>89</v>
      </c>
      <c r="AW255" s="14" t="s">
        <v>36</v>
      </c>
      <c r="AX255" s="14" t="s">
        <v>87</v>
      </c>
      <c r="AY255" s="256" t="s">
        <v>123</v>
      </c>
    </row>
    <row r="256" s="2" customFormat="1" ht="37.8" customHeight="1">
      <c r="A256" s="38"/>
      <c r="B256" s="39"/>
      <c r="C256" s="218" t="s">
        <v>321</v>
      </c>
      <c r="D256" s="218" t="s">
        <v>125</v>
      </c>
      <c r="E256" s="219" t="s">
        <v>322</v>
      </c>
      <c r="F256" s="220" t="s">
        <v>323</v>
      </c>
      <c r="G256" s="221" t="s">
        <v>233</v>
      </c>
      <c r="H256" s="222">
        <v>2093.7379999999998</v>
      </c>
      <c r="I256" s="223"/>
      <c r="J256" s="224">
        <f>ROUND(I256*H256,2)</f>
        <v>0</v>
      </c>
      <c r="K256" s="220" t="s">
        <v>129</v>
      </c>
      <c r="L256" s="44"/>
      <c r="M256" s="225" t="s">
        <v>1</v>
      </c>
      <c r="N256" s="226" t="s">
        <v>45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130</v>
      </c>
      <c r="AT256" s="229" t="s">
        <v>125</v>
      </c>
      <c r="AU256" s="229" t="s">
        <v>89</v>
      </c>
      <c r="AY256" s="17" t="s">
        <v>123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130</v>
      </c>
      <c r="BM256" s="229" t="s">
        <v>324</v>
      </c>
    </row>
    <row r="257" s="2" customFormat="1">
      <c r="A257" s="38"/>
      <c r="B257" s="39"/>
      <c r="C257" s="40"/>
      <c r="D257" s="231" t="s">
        <v>132</v>
      </c>
      <c r="E257" s="40"/>
      <c r="F257" s="232" t="s">
        <v>325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132</v>
      </c>
      <c r="AU257" s="17" t="s">
        <v>89</v>
      </c>
    </row>
    <row r="258" s="13" customFormat="1">
      <c r="A258" s="13"/>
      <c r="B258" s="236"/>
      <c r="C258" s="237"/>
      <c r="D258" s="231" t="s">
        <v>134</v>
      </c>
      <c r="E258" s="238" t="s">
        <v>1</v>
      </c>
      <c r="F258" s="239" t="s">
        <v>326</v>
      </c>
      <c r="G258" s="237"/>
      <c r="H258" s="238" t="s">
        <v>1</v>
      </c>
      <c r="I258" s="240"/>
      <c r="J258" s="237"/>
      <c r="K258" s="237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134</v>
      </c>
      <c r="AU258" s="245" t="s">
        <v>89</v>
      </c>
      <c r="AV258" s="13" t="s">
        <v>87</v>
      </c>
      <c r="AW258" s="13" t="s">
        <v>36</v>
      </c>
      <c r="AX258" s="13" t="s">
        <v>80</v>
      </c>
      <c r="AY258" s="245" t="s">
        <v>123</v>
      </c>
    </row>
    <row r="259" s="13" customFormat="1">
      <c r="A259" s="13"/>
      <c r="B259" s="236"/>
      <c r="C259" s="237"/>
      <c r="D259" s="231" t="s">
        <v>134</v>
      </c>
      <c r="E259" s="238" t="s">
        <v>1</v>
      </c>
      <c r="F259" s="239" t="s">
        <v>327</v>
      </c>
      <c r="G259" s="237"/>
      <c r="H259" s="238" t="s">
        <v>1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134</v>
      </c>
      <c r="AU259" s="245" t="s">
        <v>89</v>
      </c>
      <c r="AV259" s="13" t="s">
        <v>87</v>
      </c>
      <c r="AW259" s="13" t="s">
        <v>36</v>
      </c>
      <c r="AX259" s="13" t="s">
        <v>80</v>
      </c>
      <c r="AY259" s="245" t="s">
        <v>123</v>
      </c>
    </row>
    <row r="260" s="14" customFormat="1">
      <c r="A260" s="14"/>
      <c r="B260" s="246"/>
      <c r="C260" s="247"/>
      <c r="D260" s="231" t="s">
        <v>134</v>
      </c>
      <c r="E260" s="248" t="s">
        <v>1</v>
      </c>
      <c r="F260" s="249" t="s">
        <v>328</v>
      </c>
      <c r="G260" s="247"/>
      <c r="H260" s="250">
        <v>968.36000000000001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134</v>
      </c>
      <c r="AU260" s="256" t="s">
        <v>89</v>
      </c>
      <c r="AV260" s="14" t="s">
        <v>89</v>
      </c>
      <c r="AW260" s="14" t="s">
        <v>36</v>
      </c>
      <c r="AX260" s="14" t="s">
        <v>80</v>
      </c>
      <c r="AY260" s="256" t="s">
        <v>123</v>
      </c>
    </row>
    <row r="261" s="13" customFormat="1">
      <c r="A261" s="13"/>
      <c r="B261" s="236"/>
      <c r="C261" s="237"/>
      <c r="D261" s="231" t="s">
        <v>134</v>
      </c>
      <c r="E261" s="238" t="s">
        <v>1</v>
      </c>
      <c r="F261" s="239" t="s">
        <v>329</v>
      </c>
      <c r="G261" s="237"/>
      <c r="H261" s="238" t="s">
        <v>1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134</v>
      </c>
      <c r="AU261" s="245" t="s">
        <v>89</v>
      </c>
      <c r="AV261" s="13" t="s">
        <v>87</v>
      </c>
      <c r="AW261" s="13" t="s">
        <v>36</v>
      </c>
      <c r="AX261" s="13" t="s">
        <v>80</v>
      </c>
      <c r="AY261" s="245" t="s">
        <v>123</v>
      </c>
    </row>
    <row r="262" s="14" customFormat="1">
      <c r="A262" s="14"/>
      <c r="B262" s="246"/>
      <c r="C262" s="247"/>
      <c r="D262" s="231" t="s">
        <v>134</v>
      </c>
      <c r="E262" s="248" t="s">
        <v>1</v>
      </c>
      <c r="F262" s="249" t="s">
        <v>330</v>
      </c>
      <c r="G262" s="247"/>
      <c r="H262" s="250">
        <v>910.65300000000002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134</v>
      </c>
      <c r="AU262" s="256" t="s">
        <v>89</v>
      </c>
      <c r="AV262" s="14" t="s">
        <v>89</v>
      </c>
      <c r="AW262" s="14" t="s">
        <v>36</v>
      </c>
      <c r="AX262" s="14" t="s">
        <v>80</v>
      </c>
      <c r="AY262" s="256" t="s">
        <v>123</v>
      </c>
    </row>
    <row r="263" s="13" customFormat="1">
      <c r="A263" s="13"/>
      <c r="B263" s="236"/>
      <c r="C263" s="237"/>
      <c r="D263" s="231" t="s">
        <v>134</v>
      </c>
      <c r="E263" s="238" t="s">
        <v>1</v>
      </c>
      <c r="F263" s="239" t="s">
        <v>331</v>
      </c>
      <c r="G263" s="237"/>
      <c r="H263" s="238" t="s">
        <v>1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134</v>
      </c>
      <c r="AU263" s="245" t="s">
        <v>89</v>
      </c>
      <c r="AV263" s="13" t="s">
        <v>87</v>
      </c>
      <c r="AW263" s="13" t="s">
        <v>36</v>
      </c>
      <c r="AX263" s="13" t="s">
        <v>80</v>
      </c>
      <c r="AY263" s="245" t="s">
        <v>123</v>
      </c>
    </row>
    <row r="264" s="14" customFormat="1">
      <c r="A264" s="14"/>
      <c r="B264" s="246"/>
      <c r="C264" s="247"/>
      <c r="D264" s="231" t="s">
        <v>134</v>
      </c>
      <c r="E264" s="248" t="s">
        <v>1</v>
      </c>
      <c r="F264" s="249" t="s">
        <v>332</v>
      </c>
      <c r="G264" s="247"/>
      <c r="H264" s="250">
        <v>214.72499999999999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134</v>
      </c>
      <c r="AU264" s="256" t="s">
        <v>89</v>
      </c>
      <c r="AV264" s="14" t="s">
        <v>89</v>
      </c>
      <c r="AW264" s="14" t="s">
        <v>36</v>
      </c>
      <c r="AX264" s="14" t="s">
        <v>80</v>
      </c>
      <c r="AY264" s="256" t="s">
        <v>123</v>
      </c>
    </row>
    <row r="265" s="15" customFormat="1">
      <c r="A265" s="15"/>
      <c r="B265" s="257"/>
      <c r="C265" s="258"/>
      <c r="D265" s="231" t="s">
        <v>134</v>
      </c>
      <c r="E265" s="259" t="s">
        <v>1</v>
      </c>
      <c r="F265" s="260" t="s">
        <v>242</v>
      </c>
      <c r="G265" s="258"/>
      <c r="H265" s="261">
        <v>2093.7379999999998</v>
      </c>
      <c r="I265" s="262"/>
      <c r="J265" s="258"/>
      <c r="K265" s="258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134</v>
      </c>
      <c r="AU265" s="267" t="s">
        <v>89</v>
      </c>
      <c r="AV265" s="15" t="s">
        <v>130</v>
      </c>
      <c r="AW265" s="15" t="s">
        <v>36</v>
      </c>
      <c r="AX265" s="15" t="s">
        <v>87</v>
      </c>
      <c r="AY265" s="267" t="s">
        <v>123</v>
      </c>
    </row>
    <row r="266" s="2" customFormat="1" ht="37.8" customHeight="1">
      <c r="A266" s="38"/>
      <c r="B266" s="39"/>
      <c r="C266" s="218" t="s">
        <v>333</v>
      </c>
      <c r="D266" s="218" t="s">
        <v>125</v>
      </c>
      <c r="E266" s="219" t="s">
        <v>334</v>
      </c>
      <c r="F266" s="220" t="s">
        <v>335</v>
      </c>
      <c r="G266" s="221" t="s">
        <v>233</v>
      </c>
      <c r="H266" s="222">
        <v>2093.7379999999998</v>
      </c>
      <c r="I266" s="223"/>
      <c r="J266" s="224">
        <f>ROUND(I266*H266,2)</f>
        <v>0</v>
      </c>
      <c r="K266" s="220" t="s">
        <v>129</v>
      </c>
      <c r="L266" s="44"/>
      <c r="M266" s="225" t="s">
        <v>1</v>
      </c>
      <c r="N266" s="226" t="s">
        <v>45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130</v>
      </c>
      <c r="AT266" s="229" t="s">
        <v>125</v>
      </c>
      <c r="AU266" s="229" t="s">
        <v>89</v>
      </c>
      <c r="AY266" s="17" t="s">
        <v>123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87</v>
      </c>
      <c r="BK266" s="230">
        <f>ROUND(I266*H266,2)</f>
        <v>0</v>
      </c>
      <c r="BL266" s="17" t="s">
        <v>130</v>
      </c>
      <c r="BM266" s="229" t="s">
        <v>336</v>
      </c>
    </row>
    <row r="267" s="2" customFormat="1">
      <c r="A267" s="38"/>
      <c r="B267" s="39"/>
      <c r="C267" s="40"/>
      <c r="D267" s="231" t="s">
        <v>132</v>
      </c>
      <c r="E267" s="40"/>
      <c r="F267" s="232" t="s">
        <v>337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132</v>
      </c>
      <c r="AU267" s="17" t="s">
        <v>89</v>
      </c>
    </row>
    <row r="268" s="13" customFormat="1">
      <c r="A268" s="13"/>
      <c r="B268" s="236"/>
      <c r="C268" s="237"/>
      <c r="D268" s="231" t="s">
        <v>134</v>
      </c>
      <c r="E268" s="238" t="s">
        <v>1</v>
      </c>
      <c r="F268" s="239" t="s">
        <v>338</v>
      </c>
      <c r="G268" s="237"/>
      <c r="H268" s="238" t="s">
        <v>1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134</v>
      </c>
      <c r="AU268" s="245" t="s">
        <v>89</v>
      </c>
      <c r="AV268" s="13" t="s">
        <v>87</v>
      </c>
      <c r="AW268" s="13" t="s">
        <v>36</v>
      </c>
      <c r="AX268" s="13" t="s">
        <v>80</v>
      </c>
      <c r="AY268" s="245" t="s">
        <v>123</v>
      </c>
    </row>
    <row r="269" s="13" customFormat="1">
      <c r="A269" s="13"/>
      <c r="B269" s="236"/>
      <c r="C269" s="237"/>
      <c r="D269" s="231" t="s">
        <v>134</v>
      </c>
      <c r="E269" s="238" t="s">
        <v>1</v>
      </c>
      <c r="F269" s="239" t="s">
        <v>327</v>
      </c>
      <c r="G269" s="237"/>
      <c r="H269" s="238" t="s">
        <v>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134</v>
      </c>
      <c r="AU269" s="245" t="s">
        <v>89</v>
      </c>
      <c r="AV269" s="13" t="s">
        <v>87</v>
      </c>
      <c r="AW269" s="13" t="s">
        <v>36</v>
      </c>
      <c r="AX269" s="13" t="s">
        <v>80</v>
      </c>
      <c r="AY269" s="245" t="s">
        <v>123</v>
      </c>
    </row>
    <row r="270" s="14" customFormat="1">
      <c r="A270" s="14"/>
      <c r="B270" s="246"/>
      <c r="C270" s="247"/>
      <c r="D270" s="231" t="s">
        <v>134</v>
      </c>
      <c r="E270" s="248" t="s">
        <v>1</v>
      </c>
      <c r="F270" s="249" t="s">
        <v>328</v>
      </c>
      <c r="G270" s="247"/>
      <c r="H270" s="250">
        <v>968.36000000000001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134</v>
      </c>
      <c r="AU270" s="256" t="s">
        <v>89</v>
      </c>
      <c r="AV270" s="14" t="s">
        <v>89</v>
      </c>
      <c r="AW270" s="14" t="s">
        <v>36</v>
      </c>
      <c r="AX270" s="14" t="s">
        <v>80</v>
      </c>
      <c r="AY270" s="256" t="s">
        <v>123</v>
      </c>
    </row>
    <row r="271" s="13" customFormat="1">
      <c r="A271" s="13"/>
      <c r="B271" s="236"/>
      <c r="C271" s="237"/>
      <c r="D271" s="231" t="s">
        <v>134</v>
      </c>
      <c r="E271" s="238" t="s">
        <v>1</v>
      </c>
      <c r="F271" s="239" t="s">
        <v>329</v>
      </c>
      <c r="G271" s="237"/>
      <c r="H271" s="238" t="s">
        <v>1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134</v>
      </c>
      <c r="AU271" s="245" t="s">
        <v>89</v>
      </c>
      <c r="AV271" s="13" t="s">
        <v>87</v>
      </c>
      <c r="AW271" s="13" t="s">
        <v>36</v>
      </c>
      <c r="AX271" s="13" t="s">
        <v>80</v>
      </c>
      <c r="AY271" s="245" t="s">
        <v>123</v>
      </c>
    </row>
    <row r="272" s="14" customFormat="1">
      <c r="A272" s="14"/>
      <c r="B272" s="246"/>
      <c r="C272" s="247"/>
      <c r="D272" s="231" t="s">
        <v>134</v>
      </c>
      <c r="E272" s="248" t="s">
        <v>1</v>
      </c>
      <c r="F272" s="249" t="s">
        <v>330</v>
      </c>
      <c r="G272" s="247"/>
      <c r="H272" s="250">
        <v>910.65300000000002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134</v>
      </c>
      <c r="AU272" s="256" t="s">
        <v>89</v>
      </c>
      <c r="AV272" s="14" t="s">
        <v>89</v>
      </c>
      <c r="AW272" s="14" t="s">
        <v>36</v>
      </c>
      <c r="AX272" s="14" t="s">
        <v>80</v>
      </c>
      <c r="AY272" s="256" t="s">
        <v>123</v>
      </c>
    </row>
    <row r="273" s="13" customFormat="1">
      <c r="A273" s="13"/>
      <c r="B273" s="236"/>
      <c r="C273" s="237"/>
      <c r="D273" s="231" t="s">
        <v>134</v>
      </c>
      <c r="E273" s="238" t="s">
        <v>1</v>
      </c>
      <c r="F273" s="239" t="s">
        <v>331</v>
      </c>
      <c r="G273" s="237"/>
      <c r="H273" s="238" t="s">
        <v>1</v>
      </c>
      <c r="I273" s="240"/>
      <c r="J273" s="237"/>
      <c r="K273" s="237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134</v>
      </c>
      <c r="AU273" s="245" t="s">
        <v>89</v>
      </c>
      <c r="AV273" s="13" t="s">
        <v>87</v>
      </c>
      <c r="AW273" s="13" t="s">
        <v>36</v>
      </c>
      <c r="AX273" s="13" t="s">
        <v>80</v>
      </c>
      <c r="AY273" s="245" t="s">
        <v>123</v>
      </c>
    </row>
    <row r="274" s="14" customFormat="1">
      <c r="A274" s="14"/>
      <c r="B274" s="246"/>
      <c r="C274" s="247"/>
      <c r="D274" s="231" t="s">
        <v>134</v>
      </c>
      <c r="E274" s="248" t="s">
        <v>1</v>
      </c>
      <c r="F274" s="249" t="s">
        <v>332</v>
      </c>
      <c r="G274" s="247"/>
      <c r="H274" s="250">
        <v>214.72499999999999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134</v>
      </c>
      <c r="AU274" s="256" t="s">
        <v>89</v>
      </c>
      <c r="AV274" s="14" t="s">
        <v>89</v>
      </c>
      <c r="AW274" s="14" t="s">
        <v>36</v>
      </c>
      <c r="AX274" s="14" t="s">
        <v>80</v>
      </c>
      <c r="AY274" s="256" t="s">
        <v>123</v>
      </c>
    </row>
    <row r="275" s="15" customFormat="1">
      <c r="A275" s="15"/>
      <c r="B275" s="257"/>
      <c r="C275" s="258"/>
      <c r="D275" s="231" t="s">
        <v>134</v>
      </c>
      <c r="E275" s="259" t="s">
        <v>1</v>
      </c>
      <c r="F275" s="260" t="s">
        <v>242</v>
      </c>
      <c r="G275" s="258"/>
      <c r="H275" s="261">
        <v>2093.7379999999998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134</v>
      </c>
      <c r="AU275" s="267" t="s">
        <v>89</v>
      </c>
      <c r="AV275" s="15" t="s">
        <v>130</v>
      </c>
      <c r="AW275" s="15" t="s">
        <v>36</v>
      </c>
      <c r="AX275" s="15" t="s">
        <v>87</v>
      </c>
      <c r="AY275" s="267" t="s">
        <v>123</v>
      </c>
    </row>
    <row r="276" s="2" customFormat="1" ht="33" customHeight="1">
      <c r="A276" s="38"/>
      <c r="B276" s="39"/>
      <c r="C276" s="218" t="s">
        <v>339</v>
      </c>
      <c r="D276" s="218" t="s">
        <v>125</v>
      </c>
      <c r="E276" s="219" t="s">
        <v>340</v>
      </c>
      <c r="F276" s="220" t="s">
        <v>341</v>
      </c>
      <c r="G276" s="221" t="s">
        <v>233</v>
      </c>
      <c r="H276" s="222">
        <v>2093.7379999999998</v>
      </c>
      <c r="I276" s="223"/>
      <c r="J276" s="224">
        <f>ROUND(I276*H276,2)</f>
        <v>0</v>
      </c>
      <c r="K276" s="220" t="s">
        <v>129</v>
      </c>
      <c r="L276" s="44"/>
      <c r="M276" s="225" t="s">
        <v>1</v>
      </c>
      <c r="N276" s="226" t="s">
        <v>45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130</v>
      </c>
      <c r="AT276" s="229" t="s">
        <v>125</v>
      </c>
      <c r="AU276" s="229" t="s">
        <v>89</v>
      </c>
      <c r="AY276" s="17" t="s">
        <v>123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130</v>
      </c>
      <c r="BM276" s="229" t="s">
        <v>342</v>
      </c>
    </row>
    <row r="277" s="2" customFormat="1">
      <c r="A277" s="38"/>
      <c r="B277" s="39"/>
      <c r="C277" s="40"/>
      <c r="D277" s="231" t="s">
        <v>132</v>
      </c>
      <c r="E277" s="40"/>
      <c r="F277" s="232" t="s">
        <v>343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89</v>
      </c>
    </row>
    <row r="278" s="2" customFormat="1" ht="37.8" customHeight="1">
      <c r="A278" s="38"/>
      <c r="B278" s="39"/>
      <c r="C278" s="218" t="s">
        <v>344</v>
      </c>
      <c r="D278" s="218" t="s">
        <v>125</v>
      </c>
      <c r="E278" s="219" t="s">
        <v>345</v>
      </c>
      <c r="F278" s="220" t="s">
        <v>346</v>
      </c>
      <c r="G278" s="221" t="s">
        <v>233</v>
      </c>
      <c r="H278" s="222">
        <v>3323.4499999999998</v>
      </c>
      <c r="I278" s="223"/>
      <c r="J278" s="224">
        <f>ROUND(I278*H278,2)</f>
        <v>0</v>
      </c>
      <c r="K278" s="220" t="s">
        <v>129</v>
      </c>
      <c r="L278" s="44"/>
      <c r="M278" s="225" t="s">
        <v>1</v>
      </c>
      <c r="N278" s="226" t="s">
        <v>45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130</v>
      </c>
      <c r="AT278" s="229" t="s">
        <v>125</v>
      </c>
      <c r="AU278" s="229" t="s">
        <v>89</v>
      </c>
      <c r="AY278" s="17" t="s">
        <v>123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87</v>
      </c>
      <c r="BK278" s="230">
        <f>ROUND(I278*H278,2)</f>
        <v>0</v>
      </c>
      <c r="BL278" s="17" t="s">
        <v>130</v>
      </c>
      <c r="BM278" s="229" t="s">
        <v>347</v>
      </c>
    </row>
    <row r="279" s="2" customFormat="1">
      <c r="A279" s="38"/>
      <c r="B279" s="39"/>
      <c r="C279" s="40"/>
      <c r="D279" s="231" t="s">
        <v>132</v>
      </c>
      <c r="E279" s="40"/>
      <c r="F279" s="232" t="s">
        <v>348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132</v>
      </c>
      <c r="AU279" s="17" t="s">
        <v>89</v>
      </c>
    </row>
    <row r="280" s="13" customFormat="1">
      <c r="A280" s="13"/>
      <c r="B280" s="236"/>
      <c r="C280" s="237"/>
      <c r="D280" s="231" t="s">
        <v>134</v>
      </c>
      <c r="E280" s="238" t="s">
        <v>1</v>
      </c>
      <c r="F280" s="239" t="s">
        <v>349</v>
      </c>
      <c r="G280" s="237"/>
      <c r="H280" s="238" t="s">
        <v>1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134</v>
      </c>
      <c r="AU280" s="245" t="s">
        <v>89</v>
      </c>
      <c r="AV280" s="13" t="s">
        <v>87</v>
      </c>
      <c r="AW280" s="13" t="s">
        <v>36</v>
      </c>
      <c r="AX280" s="13" t="s">
        <v>80</v>
      </c>
      <c r="AY280" s="245" t="s">
        <v>123</v>
      </c>
    </row>
    <row r="281" s="14" customFormat="1">
      <c r="A281" s="14"/>
      <c r="B281" s="246"/>
      <c r="C281" s="247"/>
      <c r="D281" s="231" t="s">
        <v>134</v>
      </c>
      <c r="E281" s="248" t="s">
        <v>1</v>
      </c>
      <c r="F281" s="249" t="s">
        <v>350</v>
      </c>
      <c r="G281" s="247"/>
      <c r="H281" s="250">
        <v>3323.4499999999998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134</v>
      </c>
      <c r="AU281" s="256" t="s">
        <v>89</v>
      </c>
      <c r="AV281" s="14" t="s">
        <v>89</v>
      </c>
      <c r="AW281" s="14" t="s">
        <v>36</v>
      </c>
      <c r="AX281" s="14" t="s">
        <v>80</v>
      </c>
      <c r="AY281" s="256" t="s">
        <v>123</v>
      </c>
    </row>
    <row r="282" s="15" customFormat="1">
      <c r="A282" s="15"/>
      <c r="B282" s="257"/>
      <c r="C282" s="258"/>
      <c r="D282" s="231" t="s">
        <v>134</v>
      </c>
      <c r="E282" s="259" t="s">
        <v>1</v>
      </c>
      <c r="F282" s="260" t="s">
        <v>242</v>
      </c>
      <c r="G282" s="258"/>
      <c r="H282" s="261">
        <v>3323.4499999999998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134</v>
      </c>
      <c r="AU282" s="267" t="s">
        <v>89</v>
      </c>
      <c r="AV282" s="15" t="s">
        <v>130</v>
      </c>
      <c r="AW282" s="15" t="s">
        <v>36</v>
      </c>
      <c r="AX282" s="15" t="s">
        <v>87</v>
      </c>
      <c r="AY282" s="267" t="s">
        <v>123</v>
      </c>
    </row>
    <row r="283" s="2" customFormat="1" ht="37.8" customHeight="1">
      <c r="A283" s="38"/>
      <c r="B283" s="39"/>
      <c r="C283" s="218" t="s">
        <v>351</v>
      </c>
      <c r="D283" s="218" t="s">
        <v>125</v>
      </c>
      <c r="E283" s="219" t="s">
        <v>352</v>
      </c>
      <c r="F283" s="220" t="s">
        <v>353</v>
      </c>
      <c r="G283" s="221" t="s">
        <v>233</v>
      </c>
      <c r="H283" s="222">
        <v>16617.25</v>
      </c>
      <c r="I283" s="223"/>
      <c r="J283" s="224">
        <f>ROUND(I283*H283,2)</f>
        <v>0</v>
      </c>
      <c r="K283" s="220" t="s">
        <v>129</v>
      </c>
      <c r="L283" s="44"/>
      <c r="M283" s="225" t="s">
        <v>1</v>
      </c>
      <c r="N283" s="226" t="s">
        <v>45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130</v>
      </c>
      <c r="AT283" s="229" t="s">
        <v>125</v>
      </c>
      <c r="AU283" s="229" t="s">
        <v>89</v>
      </c>
      <c r="AY283" s="17" t="s">
        <v>123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130</v>
      </c>
      <c r="BM283" s="229" t="s">
        <v>354</v>
      </c>
    </row>
    <row r="284" s="2" customFormat="1">
      <c r="A284" s="38"/>
      <c r="B284" s="39"/>
      <c r="C284" s="40"/>
      <c r="D284" s="231" t="s">
        <v>132</v>
      </c>
      <c r="E284" s="40"/>
      <c r="F284" s="232" t="s">
        <v>355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89</v>
      </c>
    </row>
    <row r="285" s="14" customFormat="1">
      <c r="A285" s="14"/>
      <c r="B285" s="246"/>
      <c r="C285" s="247"/>
      <c r="D285" s="231" t="s">
        <v>134</v>
      </c>
      <c r="E285" s="247"/>
      <c r="F285" s="249" t="s">
        <v>356</v>
      </c>
      <c r="G285" s="247"/>
      <c r="H285" s="250">
        <v>16617.25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134</v>
      </c>
      <c r="AU285" s="256" t="s">
        <v>89</v>
      </c>
      <c r="AV285" s="14" t="s">
        <v>89</v>
      </c>
      <c r="AW285" s="14" t="s">
        <v>4</v>
      </c>
      <c r="AX285" s="14" t="s">
        <v>87</v>
      </c>
      <c r="AY285" s="256" t="s">
        <v>123</v>
      </c>
    </row>
    <row r="286" s="2" customFormat="1" ht="33" customHeight="1">
      <c r="A286" s="38"/>
      <c r="B286" s="39"/>
      <c r="C286" s="218" t="s">
        <v>357</v>
      </c>
      <c r="D286" s="218" t="s">
        <v>125</v>
      </c>
      <c r="E286" s="219" t="s">
        <v>358</v>
      </c>
      <c r="F286" s="220" t="s">
        <v>359</v>
      </c>
      <c r="G286" s="221" t="s">
        <v>360</v>
      </c>
      <c r="H286" s="222">
        <v>6162.2269999999999</v>
      </c>
      <c r="I286" s="223"/>
      <c r="J286" s="224">
        <f>ROUND(I286*H286,2)</f>
        <v>0</v>
      </c>
      <c r="K286" s="220" t="s">
        <v>129</v>
      </c>
      <c r="L286" s="44"/>
      <c r="M286" s="225" t="s">
        <v>1</v>
      </c>
      <c r="N286" s="226" t="s">
        <v>45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130</v>
      </c>
      <c r="AT286" s="229" t="s">
        <v>125</v>
      </c>
      <c r="AU286" s="229" t="s">
        <v>89</v>
      </c>
      <c r="AY286" s="17" t="s">
        <v>123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130</v>
      </c>
      <c r="BM286" s="229" t="s">
        <v>361</v>
      </c>
    </row>
    <row r="287" s="2" customFormat="1">
      <c r="A287" s="38"/>
      <c r="B287" s="39"/>
      <c r="C287" s="40"/>
      <c r="D287" s="231" t="s">
        <v>132</v>
      </c>
      <c r="E287" s="40"/>
      <c r="F287" s="232" t="s">
        <v>362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132</v>
      </c>
      <c r="AU287" s="17" t="s">
        <v>89</v>
      </c>
    </row>
    <row r="288" s="13" customFormat="1">
      <c r="A288" s="13"/>
      <c r="B288" s="236"/>
      <c r="C288" s="237"/>
      <c r="D288" s="231" t="s">
        <v>134</v>
      </c>
      <c r="E288" s="238" t="s">
        <v>1</v>
      </c>
      <c r="F288" s="239" t="s">
        <v>363</v>
      </c>
      <c r="G288" s="237"/>
      <c r="H288" s="238" t="s">
        <v>1</v>
      </c>
      <c r="I288" s="240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134</v>
      </c>
      <c r="AU288" s="245" t="s">
        <v>89</v>
      </c>
      <c r="AV288" s="13" t="s">
        <v>87</v>
      </c>
      <c r="AW288" s="13" t="s">
        <v>36</v>
      </c>
      <c r="AX288" s="13" t="s">
        <v>80</v>
      </c>
      <c r="AY288" s="245" t="s">
        <v>123</v>
      </c>
    </row>
    <row r="289" s="13" customFormat="1">
      <c r="A289" s="13"/>
      <c r="B289" s="236"/>
      <c r="C289" s="237"/>
      <c r="D289" s="231" t="s">
        <v>134</v>
      </c>
      <c r="E289" s="238" t="s">
        <v>1</v>
      </c>
      <c r="F289" s="239" t="s">
        <v>364</v>
      </c>
      <c r="G289" s="237"/>
      <c r="H289" s="238" t="s">
        <v>1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134</v>
      </c>
      <c r="AU289" s="245" t="s">
        <v>89</v>
      </c>
      <c r="AV289" s="13" t="s">
        <v>87</v>
      </c>
      <c r="AW289" s="13" t="s">
        <v>36</v>
      </c>
      <c r="AX289" s="13" t="s">
        <v>80</v>
      </c>
      <c r="AY289" s="245" t="s">
        <v>123</v>
      </c>
    </row>
    <row r="290" s="14" customFormat="1">
      <c r="A290" s="14"/>
      <c r="B290" s="246"/>
      <c r="C290" s="247"/>
      <c r="D290" s="231" t="s">
        <v>134</v>
      </c>
      <c r="E290" s="248" t="s">
        <v>1</v>
      </c>
      <c r="F290" s="249" t="s">
        <v>365</v>
      </c>
      <c r="G290" s="247"/>
      <c r="H290" s="250">
        <v>5982.21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134</v>
      </c>
      <c r="AU290" s="256" t="s">
        <v>89</v>
      </c>
      <c r="AV290" s="14" t="s">
        <v>89</v>
      </c>
      <c r="AW290" s="14" t="s">
        <v>36</v>
      </c>
      <c r="AX290" s="14" t="s">
        <v>80</v>
      </c>
      <c r="AY290" s="256" t="s">
        <v>123</v>
      </c>
    </row>
    <row r="291" s="13" customFormat="1">
      <c r="A291" s="13"/>
      <c r="B291" s="236"/>
      <c r="C291" s="237"/>
      <c r="D291" s="231" t="s">
        <v>134</v>
      </c>
      <c r="E291" s="238" t="s">
        <v>1</v>
      </c>
      <c r="F291" s="239" t="s">
        <v>366</v>
      </c>
      <c r="G291" s="237"/>
      <c r="H291" s="238" t="s">
        <v>1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134</v>
      </c>
      <c r="AU291" s="245" t="s">
        <v>89</v>
      </c>
      <c r="AV291" s="13" t="s">
        <v>87</v>
      </c>
      <c r="AW291" s="13" t="s">
        <v>36</v>
      </c>
      <c r="AX291" s="13" t="s">
        <v>80</v>
      </c>
      <c r="AY291" s="245" t="s">
        <v>123</v>
      </c>
    </row>
    <row r="292" s="13" customFormat="1">
      <c r="A292" s="13"/>
      <c r="B292" s="236"/>
      <c r="C292" s="237"/>
      <c r="D292" s="231" t="s">
        <v>134</v>
      </c>
      <c r="E292" s="238" t="s">
        <v>1</v>
      </c>
      <c r="F292" s="239" t="s">
        <v>367</v>
      </c>
      <c r="G292" s="237"/>
      <c r="H292" s="238" t="s">
        <v>1</v>
      </c>
      <c r="I292" s="240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134</v>
      </c>
      <c r="AU292" s="245" t="s">
        <v>89</v>
      </c>
      <c r="AV292" s="13" t="s">
        <v>87</v>
      </c>
      <c r="AW292" s="13" t="s">
        <v>36</v>
      </c>
      <c r="AX292" s="13" t="s">
        <v>80</v>
      </c>
      <c r="AY292" s="245" t="s">
        <v>123</v>
      </c>
    </row>
    <row r="293" s="14" customFormat="1">
      <c r="A293" s="14"/>
      <c r="B293" s="246"/>
      <c r="C293" s="247"/>
      <c r="D293" s="231" t="s">
        <v>134</v>
      </c>
      <c r="E293" s="248" t="s">
        <v>1</v>
      </c>
      <c r="F293" s="249" t="s">
        <v>368</v>
      </c>
      <c r="G293" s="247"/>
      <c r="H293" s="250">
        <v>180.017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134</v>
      </c>
      <c r="AU293" s="256" t="s">
        <v>89</v>
      </c>
      <c r="AV293" s="14" t="s">
        <v>89</v>
      </c>
      <c r="AW293" s="14" t="s">
        <v>36</v>
      </c>
      <c r="AX293" s="14" t="s">
        <v>80</v>
      </c>
      <c r="AY293" s="256" t="s">
        <v>123</v>
      </c>
    </row>
    <row r="294" s="15" customFormat="1">
      <c r="A294" s="15"/>
      <c r="B294" s="257"/>
      <c r="C294" s="258"/>
      <c r="D294" s="231" t="s">
        <v>134</v>
      </c>
      <c r="E294" s="259" t="s">
        <v>1</v>
      </c>
      <c r="F294" s="260" t="s">
        <v>242</v>
      </c>
      <c r="G294" s="258"/>
      <c r="H294" s="261">
        <v>6162.2269999999999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134</v>
      </c>
      <c r="AU294" s="267" t="s">
        <v>89</v>
      </c>
      <c r="AV294" s="15" t="s">
        <v>130</v>
      </c>
      <c r="AW294" s="15" t="s">
        <v>36</v>
      </c>
      <c r="AX294" s="15" t="s">
        <v>87</v>
      </c>
      <c r="AY294" s="267" t="s">
        <v>123</v>
      </c>
    </row>
    <row r="295" s="2" customFormat="1" ht="16.5" customHeight="1">
      <c r="A295" s="38"/>
      <c r="B295" s="39"/>
      <c r="C295" s="218" t="s">
        <v>369</v>
      </c>
      <c r="D295" s="218" t="s">
        <v>125</v>
      </c>
      <c r="E295" s="219" t="s">
        <v>370</v>
      </c>
      <c r="F295" s="220" t="s">
        <v>371</v>
      </c>
      <c r="G295" s="221" t="s">
        <v>372</v>
      </c>
      <c r="H295" s="222">
        <v>24571.450000000001</v>
      </c>
      <c r="I295" s="223"/>
      <c r="J295" s="224">
        <f>ROUND(I295*H295,2)</f>
        <v>0</v>
      </c>
      <c r="K295" s="220" t="s">
        <v>1</v>
      </c>
      <c r="L295" s="44"/>
      <c r="M295" s="225" t="s">
        <v>1</v>
      </c>
      <c r="N295" s="226" t="s">
        <v>45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130</v>
      </c>
      <c r="AT295" s="229" t="s">
        <v>125</v>
      </c>
      <c r="AU295" s="229" t="s">
        <v>89</v>
      </c>
      <c r="AY295" s="17" t="s">
        <v>123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87</v>
      </c>
      <c r="BK295" s="230">
        <f>ROUND(I295*H295,2)</f>
        <v>0</v>
      </c>
      <c r="BL295" s="17" t="s">
        <v>130</v>
      </c>
      <c r="BM295" s="229" t="s">
        <v>373</v>
      </c>
    </row>
    <row r="296" s="2" customFormat="1">
      <c r="A296" s="38"/>
      <c r="B296" s="39"/>
      <c r="C296" s="40"/>
      <c r="D296" s="231" t="s">
        <v>132</v>
      </c>
      <c r="E296" s="40"/>
      <c r="F296" s="232" t="s">
        <v>371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89</v>
      </c>
    </row>
    <row r="297" s="2" customFormat="1">
      <c r="A297" s="38"/>
      <c r="B297" s="39"/>
      <c r="C297" s="40"/>
      <c r="D297" s="231" t="s">
        <v>263</v>
      </c>
      <c r="E297" s="40"/>
      <c r="F297" s="268" t="s">
        <v>374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263</v>
      </c>
      <c r="AU297" s="17" t="s">
        <v>89</v>
      </c>
    </row>
    <row r="298" s="13" customFormat="1">
      <c r="A298" s="13"/>
      <c r="B298" s="236"/>
      <c r="C298" s="237"/>
      <c r="D298" s="231" t="s">
        <v>134</v>
      </c>
      <c r="E298" s="238" t="s">
        <v>1</v>
      </c>
      <c r="F298" s="239" t="s">
        <v>375</v>
      </c>
      <c r="G298" s="237"/>
      <c r="H298" s="238" t="s">
        <v>1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134</v>
      </c>
      <c r="AU298" s="245" t="s">
        <v>89</v>
      </c>
      <c r="AV298" s="13" t="s">
        <v>87</v>
      </c>
      <c r="AW298" s="13" t="s">
        <v>36</v>
      </c>
      <c r="AX298" s="13" t="s">
        <v>80</v>
      </c>
      <c r="AY298" s="245" t="s">
        <v>123</v>
      </c>
    </row>
    <row r="299" s="13" customFormat="1">
      <c r="A299" s="13"/>
      <c r="B299" s="236"/>
      <c r="C299" s="237"/>
      <c r="D299" s="231" t="s">
        <v>134</v>
      </c>
      <c r="E299" s="238" t="s">
        <v>1</v>
      </c>
      <c r="F299" s="239" t="s">
        <v>376</v>
      </c>
      <c r="G299" s="237"/>
      <c r="H299" s="238" t="s">
        <v>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134</v>
      </c>
      <c r="AU299" s="245" t="s">
        <v>89</v>
      </c>
      <c r="AV299" s="13" t="s">
        <v>87</v>
      </c>
      <c r="AW299" s="13" t="s">
        <v>36</v>
      </c>
      <c r="AX299" s="13" t="s">
        <v>80</v>
      </c>
      <c r="AY299" s="245" t="s">
        <v>123</v>
      </c>
    </row>
    <row r="300" s="13" customFormat="1">
      <c r="A300" s="13"/>
      <c r="B300" s="236"/>
      <c r="C300" s="237"/>
      <c r="D300" s="231" t="s">
        <v>134</v>
      </c>
      <c r="E300" s="238" t="s">
        <v>1</v>
      </c>
      <c r="F300" s="239" t="s">
        <v>377</v>
      </c>
      <c r="G300" s="237"/>
      <c r="H300" s="238" t="s">
        <v>1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134</v>
      </c>
      <c r="AU300" s="245" t="s">
        <v>89</v>
      </c>
      <c r="AV300" s="13" t="s">
        <v>87</v>
      </c>
      <c r="AW300" s="13" t="s">
        <v>36</v>
      </c>
      <c r="AX300" s="13" t="s">
        <v>80</v>
      </c>
      <c r="AY300" s="245" t="s">
        <v>123</v>
      </c>
    </row>
    <row r="301" s="14" customFormat="1">
      <c r="A301" s="14"/>
      <c r="B301" s="246"/>
      <c r="C301" s="247"/>
      <c r="D301" s="231" t="s">
        <v>134</v>
      </c>
      <c r="E301" s="248" t="s">
        <v>1</v>
      </c>
      <c r="F301" s="249" t="s">
        <v>378</v>
      </c>
      <c r="G301" s="247"/>
      <c r="H301" s="250">
        <v>20790.349999999999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134</v>
      </c>
      <c r="AU301" s="256" t="s">
        <v>89</v>
      </c>
      <c r="AV301" s="14" t="s">
        <v>89</v>
      </c>
      <c r="AW301" s="14" t="s">
        <v>36</v>
      </c>
      <c r="AX301" s="14" t="s">
        <v>80</v>
      </c>
      <c r="AY301" s="256" t="s">
        <v>123</v>
      </c>
    </row>
    <row r="302" s="13" customFormat="1">
      <c r="A302" s="13"/>
      <c r="B302" s="236"/>
      <c r="C302" s="237"/>
      <c r="D302" s="231" t="s">
        <v>134</v>
      </c>
      <c r="E302" s="238" t="s">
        <v>1</v>
      </c>
      <c r="F302" s="239" t="s">
        <v>379</v>
      </c>
      <c r="G302" s="237"/>
      <c r="H302" s="238" t="s">
        <v>1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134</v>
      </c>
      <c r="AU302" s="245" t="s">
        <v>89</v>
      </c>
      <c r="AV302" s="13" t="s">
        <v>87</v>
      </c>
      <c r="AW302" s="13" t="s">
        <v>36</v>
      </c>
      <c r="AX302" s="13" t="s">
        <v>80</v>
      </c>
      <c r="AY302" s="245" t="s">
        <v>123</v>
      </c>
    </row>
    <row r="303" s="14" customFormat="1">
      <c r="A303" s="14"/>
      <c r="B303" s="246"/>
      <c r="C303" s="247"/>
      <c r="D303" s="231" t="s">
        <v>134</v>
      </c>
      <c r="E303" s="248" t="s">
        <v>1</v>
      </c>
      <c r="F303" s="249" t="s">
        <v>380</v>
      </c>
      <c r="G303" s="247"/>
      <c r="H303" s="250">
        <v>2830.0999999999999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134</v>
      </c>
      <c r="AU303" s="256" t="s">
        <v>89</v>
      </c>
      <c r="AV303" s="14" t="s">
        <v>89</v>
      </c>
      <c r="AW303" s="14" t="s">
        <v>36</v>
      </c>
      <c r="AX303" s="14" t="s">
        <v>80</v>
      </c>
      <c r="AY303" s="256" t="s">
        <v>123</v>
      </c>
    </row>
    <row r="304" s="13" customFormat="1">
      <c r="A304" s="13"/>
      <c r="B304" s="236"/>
      <c r="C304" s="237"/>
      <c r="D304" s="231" t="s">
        <v>134</v>
      </c>
      <c r="E304" s="238" t="s">
        <v>1</v>
      </c>
      <c r="F304" s="239" t="s">
        <v>381</v>
      </c>
      <c r="G304" s="237"/>
      <c r="H304" s="238" t="s">
        <v>1</v>
      </c>
      <c r="I304" s="240"/>
      <c r="J304" s="237"/>
      <c r="K304" s="237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134</v>
      </c>
      <c r="AU304" s="245" t="s">
        <v>89</v>
      </c>
      <c r="AV304" s="13" t="s">
        <v>87</v>
      </c>
      <c r="AW304" s="13" t="s">
        <v>36</v>
      </c>
      <c r="AX304" s="13" t="s">
        <v>80</v>
      </c>
      <c r="AY304" s="245" t="s">
        <v>123</v>
      </c>
    </row>
    <row r="305" s="14" customFormat="1">
      <c r="A305" s="14"/>
      <c r="B305" s="246"/>
      <c r="C305" s="247"/>
      <c r="D305" s="231" t="s">
        <v>134</v>
      </c>
      <c r="E305" s="248" t="s">
        <v>1</v>
      </c>
      <c r="F305" s="249" t="s">
        <v>382</v>
      </c>
      <c r="G305" s="247"/>
      <c r="H305" s="250">
        <v>311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134</v>
      </c>
      <c r="AU305" s="256" t="s">
        <v>89</v>
      </c>
      <c r="AV305" s="14" t="s">
        <v>89</v>
      </c>
      <c r="AW305" s="14" t="s">
        <v>36</v>
      </c>
      <c r="AX305" s="14" t="s">
        <v>80</v>
      </c>
      <c r="AY305" s="256" t="s">
        <v>123</v>
      </c>
    </row>
    <row r="306" s="13" customFormat="1">
      <c r="A306" s="13"/>
      <c r="B306" s="236"/>
      <c r="C306" s="237"/>
      <c r="D306" s="231" t="s">
        <v>134</v>
      </c>
      <c r="E306" s="238" t="s">
        <v>1</v>
      </c>
      <c r="F306" s="239" t="s">
        <v>383</v>
      </c>
      <c r="G306" s="237"/>
      <c r="H306" s="238" t="s">
        <v>1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134</v>
      </c>
      <c r="AU306" s="245" t="s">
        <v>89</v>
      </c>
      <c r="AV306" s="13" t="s">
        <v>87</v>
      </c>
      <c r="AW306" s="13" t="s">
        <v>36</v>
      </c>
      <c r="AX306" s="13" t="s">
        <v>80</v>
      </c>
      <c r="AY306" s="245" t="s">
        <v>123</v>
      </c>
    </row>
    <row r="307" s="14" customFormat="1">
      <c r="A307" s="14"/>
      <c r="B307" s="246"/>
      <c r="C307" s="247"/>
      <c r="D307" s="231" t="s">
        <v>134</v>
      </c>
      <c r="E307" s="248" t="s">
        <v>1</v>
      </c>
      <c r="F307" s="249" t="s">
        <v>384</v>
      </c>
      <c r="G307" s="247"/>
      <c r="H307" s="250">
        <v>640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134</v>
      </c>
      <c r="AU307" s="256" t="s">
        <v>89</v>
      </c>
      <c r="AV307" s="14" t="s">
        <v>89</v>
      </c>
      <c r="AW307" s="14" t="s">
        <v>36</v>
      </c>
      <c r="AX307" s="14" t="s">
        <v>80</v>
      </c>
      <c r="AY307" s="256" t="s">
        <v>123</v>
      </c>
    </row>
    <row r="308" s="15" customFormat="1">
      <c r="A308" s="15"/>
      <c r="B308" s="257"/>
      <c r="C308" s="258"/>
      <c r="D308" s="231" t="s">
        <v>134</v>
      </c>
      <c r="E308" s="259" t="s">
        <v>1</v>
      </c>
      <c r="F308" s="260" t="s">
        <v>242</v>
      </c>
      <c r="G308" s="258"/>
      <c r="H308" s="261">
        <v>24571.450000000001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7" t="s">
        <v>134</v>
      </c>
      <c r="AU308" s="267" t="s">
        <v>89</v>
      </c>
      <c r="AV308" s="15" t="s">
        <v>130</v>
      </c>
      <c r="AW308" s="15" t="s">
        <v>36</v>
      </c>
      <c r="AX308" s="15" t="s">
        <v>87</v>
      </c>
      <c r="AY308" s="267" t="s">
        <v>123</v>
      </c>
    </row>
    <row r="309" s="12" customFormat="1" ht="22.8" customHeight="1">
      <c r="A309" s="12"/>
      <c r="B309" s="202"/>
      <c r="C309" s="203"/>
      <c r="D309" s="204" t="s">
        <v>79</v>
      </c>
      <c r="E309" s="216" t="s">
        <v>130</v>
      </c>
      <c r="F309" s="216" t="s">
        <v>385</v>
      </c>
      <c r="G309" s="203"/>
      <c r="H309" s="203"/>
      <c r="I309" s="206"/>
      <c r="J309" s="217">
        <f>BK309</f>
        <v>0</v>
      </c>
      <c r="K309" s="203"/>
      <c r="L309" s="208"/>
      <c r="M309" s="209"/>
      <c r="N309" s="210"/>
      <c r="O309" s="210"/>
      <c r="P309" s="211">
        <f>SUM(P310:P335)</f>
        <v>0</v>
      </c>
      <c r="Q309" s="210"/>
      <c r="R309" s="211">
        <f>SUM(R310:R335)</f>
        <v>4436.3351912959997</v>
      </c>
      <c r="S309" s="210"/>
      <c r="T309" s="212">
        <f>SUM(T310:T335)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87</v>
      </c>
      <c r="AT309" s="214" t="s">
        <v>79</v>
      </c>
      <c r="AU309" s="214" t="s">
        <v>87</v>
      </c>
      <c r="AY309" s="213" t="s">
        <v>123</v>
      </c>
      <c r="BK309" s="215">
        <f>SUM(BK310:BK335)</f>
        <v>0</v>
      </c>
    </row>
    <row r="310" s="2" customFormat="1" ht="24.15" customHeight="1">
      <c r="A310" s="38"/>
      <c r="B310" s="39"/>
      <c r="C310" s="218" t="s">
        <v>386</v>
      </c>
      <c r="D310" s="218" t="s">
        <v>125</v>
      </c>
      <c r="E310" s="219" t="s">
        <v>387</v>
      </c>
      <c r="F310" s="220" t="s">
        <v>388</v>
      </c>
      <c r="G310" s="221" t="s">
        <v>389</v>
      </c>
      <c r="H310" s="222">
        <v>122.768</v>
      </c>
      <c r="I310" s="223"/>
      <c r="J310" s="224">
        <f>ROUND(I310*H310,2)</f>
        <v>0</v>
      </c>
      <c r="K310" s="220" t="s">
        <v>129</v>
      </c>
      <c r="L310" s="44"/>
      <c r="M310" s="225" t="s">
        <v>1</v>
      </c>
      <c r="N310" s="226" t="s">
        <v>45</v>
      </c>
      <c r="O310" s="91"/>
      <c r="P310" s="227">
        <f>O310*H310</f>
        <v>0</v>
      </c>
      <c r="Q310" s="227">
        <v>0.74327200000000004</v>
      </c>
      <c r="R310" s="227">
        <f>Q310*H310</f>
        <v>91.250016896000005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130</v>
      </c>
      <c r="AT310" s="229" t="s">
        <v>125</v>
      </c>
      <c r="AU310" s="229" t="s">
        <v>89</v>
      </c>
      <c r="AY310" s="17" t="s">
        <v>123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87</v>
      </c>
      <c r="BK310" s="230">
        <f>ROUND(I310*H310,2)</f>
        <v>0</v>
      </c>
      <c r="BL310" s="17" t="s">
        <v>130</v>
      </c>
      <c r="BM310" s="229" t="s">
        <v>390</v>
      </c>
    </row>
    <row r="311" s="2" customFormat="1">
      <c r="A311" s="38"/>
      <c r="B311" s="39"/>
      <c r="C311" s="40"/>
      <c r="D311" s="231" t="s">
        <v>132</v>
      </c>
      <c r="E311" s="40"/>
      <c r="F311" s="232" t="s">
        <v>391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132</v>
      </c>
      <c r="AU311" s="17" t="s">
        <v>89</v>
      </c>
    </row>
    <row r="312" s="13" customFormat="1">
      <c r="A312" s="13"/>
      <c r="B312" s="236"/>
      <c r="C312" s="237"/>
      <c r="D312" s="231" t="s">
        <v>134</v>
      </c>
      <c r="E312" s="238" t="s">
        <v>1</v>
      </c>
      <c r="F312" s="239" t="s">
        <v>392</v>
      </c>
      <c r="G312" s="237"/>
      <c r="H312" s="238" t="s">
        <v>1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134</v>
      </c>
      <c r="AU312" s="245" t="s">
        <v>89</v>
      </c>
      <c r="AV312" s="13" t="s">
        <v>87</v>
      </c>
      <c r="AW312" s="13" t="s">
        <v>36</v>
      </c>
      <c r="AX312" s="13" t="s">
        <v>80</v>
      </c>
      <c r="AY312" s="245" t="s">
        <v>123</v>
      </c>
    </row>
    <row r="313" s="13" customFormat="1">
      <c r="A313" s="13"/>
      <c r="B313" s="236"/>
      <c r="C313" s="237"/>
      <c r="D313" s="231" t="s">
        <v>134</v>
      </c>
      <c r="E313" s="238" t="s">
        <v>1</v>
      </c>
      <c r="F313" s="239" t="s">
        <v>393</v>
      </c>
      <c r="G313" s="237"/>
      <c r="H313" s="238" t="s">
        <v>1</v>
      </c>
      <c r="I313" s="240"/>
      <c r="J313" s="237"/>
      <c r="K313" s="237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134</v>
      </c>
      <c r="AU313" s="245" t="s">
        <v>89</v>
      </c>
      <c r="AV313" s="13" t="s">
        <v>87</v>
      </c>
      <c r="AW313" s="13" t="s">
        <v>36</v>
      </c>
      <c r="AX313" s="13" t="s">
        <v>80</v>
      </c>
      <c r="AY313" s="245" t="s">
        <v>123</v>
      </c>
    </row>
    <row r="314" s="14" customFormat="1">
      <c r="A314" s="14"/>
      <c r="B314" s="246"/>
      <c r="C314" s="247"/>
      <c r="D314" s="231" t="s">
        <v>134</v>
      </c>
      <c r="E314" s="248" t="s">
        <v>1</v>
      </c>
      <c r="F314" s="249" t="s">
        <v>394</v>
      </c>
      <c r="G314" s="247"/>
      <c r="H314" s="250">
        <v>34.969999999999999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134</v>
      </c>
      <c r="AU314" s="256" t="s">
        <v>89</v>
      </c>
      <c r="AV314" s="14" t="s">
        <v>89</v>
      </c>
      <c r="AW314" s="14" t="s">
        <v>36</v>
      </c>
      <c r="AX314" s="14" t="s">
        <v>80</v>
      </c>
      <c r="AY314" s="256" t="s">
        <v>123</v>
      </c>
    </row>
    <row r="315" s="13" customFormat="1">
      <c r="A315" s="13"/>
      <c r="B315" s="236"/>
      <c r="C315" s="237"/>
      <c r="D315" s="231" t="s">
        <v>134</v>
      </c>
      <c r="E315" s="238" t="s">
        <v>1</v>
      </c>
      <c r="F315" s="239" t="s">
        <v>395</v>
      </c>
      <c r="G315" s="237"/>
      <c r="H315" s="238" t="s">
        <v>1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134</v>
      </c>
      <c r="AU315" s="245" t="s">
        <v>89</v>
      </c>
      <c r="AV315" s="13" t="s">
        <v>87</v>
      </c>
      <c r="AW315" s="13" t="s">
        <v>36</v>
      </c>
      <c r="AX315" s="13" t="s">
        <v>80</v>
      </c>
      <c r="AY315" s="245" t="s">
        <v>123</v>
      </c>
    </row>
    <row r="316" s="14" customFormat="1">
      <c r="A316" s="14"/>
      <c r="B316" s="246"/>
      <c r="C316" s="247"/>
      <c r="D316" s="231" t="s">
        <v>134</v>
      </c>
      <c r="E316" s="248" t="s">
        <v>1</v>
      </c>
      <c r="F316" s="249" t="s">
        <v>396</v>
      </c>
      <c r="G316" s="247"/>
      <c r="H316" s="250">
        <v>87.798000000000002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134</v>
      </c>
      <c r="AU316" s="256" t="s">
        <v>89</v>
      </c>
      <c r="AV316" s="14" t="s">
        <v>89</v>
      </c>
      <c r="AW316" s="14" t="s">
        <v>36</v>
      </c>
      <c r="AX316" s="14" t="s">
        <v>80</v>
      </c>
      <c r="AY316" s="256" t="s">
        <v>123</v>
      </c>
    </row>
    <row r="317" s="15" customFormat="1">
      <c r="A317" s="15"/>
      <c r="B317" s="257"/>
      <c r="C317" s="258"/>
      <c r="D317" s="231" t="s">
        <v>134</v>
      </c>
      <c r="E317" s="259" t="s">
        <v>1</v>
      </c>
      <c r="F317" s="260" t="s">
        <v>242</v>
      </c>
      <c r="G317" s="258"/>
      <c r="H317" s="261">
        <v>122.768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134</v>
      </c>
      <c r="AU317" s="267" t="s">
        <v>89</v>
      </c>
      <c r="AV317" s="15" t="s">
        <v>130</v>
      </c>
      <c r="AW317" s="15" t="s">
        <v>36</v>
      </c>
      <c r="AX317" s="15" t="s">
        <v>87</v>
      </c>
      <c r="AY317" s="267" t="s">
        <v>123</v>
      </c>
    </row>
    <row r="318" s="2" customFormat="1" ht="33" customHeight="1">
      <c r="A318" s="38"/>
      <c r="B318" s="39"/>
      <c r="C318" s="218" t="s">
        <v>397</v>
      </c>
      <c r="D318" s="218" t="s">
        <v>125</v>
      </c>
      <c r="E318" s="219" t="s">
        <v>398</v>
      </c>
      <c r="F318" s="220" t="s">
        <v>399</v>
      </c>
      <c r="G318" s="221" t="s">
        <v>389</v>
      </c>
      <c r="H318" s="222">
        <v>122.768</v>
      </c>
      <c r="I318" s="223"/>
      <c r="J318" s="224">
        <f>ROUND(I318*H318,2)</f>
        <v>0</v>
      </c>
      <c r="K318" s="220" t="s">
        <v>129</v>
      </c>
      <c r="L318" s="44"/>
      <c r="M318" s="225" t="s">
        <v>1</v>
      </c>
      <c r="N318" s="226" t="s">
        <v>45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130</v>
      </c>
      <c r="AT318" s="229" t="s">
        <v>125</v>
      </c>
      <c r="AU318" s="229" t="s">
        <v>89</v>
      </c>
      <c r="AY318" s="17" t="s">
        <v>123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87</v>
      </c>
      <c r="BK318" s="230">
        <f>ROUND(I318*H318,2)</f>
        <v>0</v>
      </c>
      <c r="BL318" s="17" t="s">
        <v>130</v>
      </c>
      <c r="BM318" s="229" t="s">
        <v>400</v>
      </c>
    </row>
    <row r="319" s="2" customFormat="1">
      <c r="A319" s="38"/>
      <c r="B319" s="39"/>
      <c r="C319" s="40"/>
      <c r="D319" s="231" t="s">
        <v>132</v>
      </c>
      <c r="E319" s="40"/>
      <c r="F319" s="232" t="s">
        <v>401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132</v>
      </c>
      <c r="AU319" s="17" t="s">
        <v>89</v>
      </c>
    </row>
    <row r="320" s="2" customFormat="1" ht="37.8" customHeight="1">
      <c r="A320" s="38"/>
      <c r="B320" s="39"/>
      <c r="C320" s="218" t="s">
        <v>402</v>
      </c>
      <c r="D320" s="218" t="s">
        <v>125</v>
      </c>
      <c r="E320" s="219" t="s">
        <v>403</v>
      </c>
      <c r="F320" s="220" t="s">
        <v>404</v>
      </c>
      <c r="G320" s="221" t="s">
        <v>233</v>
      </c>
      <c r="H320" s="222">
        <v>850.28999999999996</v>
      </c>
      <c r="I320" s="223"/>
      <c r="J320" s="224">
        <f>ROUND(I320*H320,2)</f>
        <v>0</v>
      </c>
      <c r="K320" s="220" t="s">
        <v>226</v>
      </c>
      <c r="L320" s="44"/>
      <c r="M320" s="225" t="s">
        <v>1</v>
      </c>
      <c r="N320" s="226" t="s">
        <v>45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130</v>
      </c>
      <c r="AT320" s="229" t="s">
        <v>125</v>
      </c>
      <c r="AU320" s="229" t="s">
        <v>89</v>
      </c>
      <c r="AY320" s="17" t="s">
        <v>123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87</v>
      </c>
      <c r="BK320" s="230">
        <f>ROUND(I320*H320,2)</f>
        <v>0</v>
      </c>
      <c r="BL320" s="17" t="s">
        <v>130</v>
      </c>
      <c r="BM320" s="229" t="s">
        <v>405</v>
      </c>
    </row>
    <row r="321" s="2" customFormat="1">
      <c r="A321" s="38"/>
      <c r="B321" s="39"/>
      <c r="C321" s="40"/>
      <c r="D321" s="231" t="s">
        <v>132</v>
      </c>
      <c r="E321" s="40"/>
      <c r="F321" s="232" t="s">
        <v>404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132</v>
      </c>
      <c r="AU321" s="17" t="s">
        <v>89</v>
      </c>
    </row>
    <row r="322" s="13" customFormat="1">
      <c r="A322" s="13"/>
      <c r="B322" s="236"/>
      <c r="C322" s="237"/>
      <c r="D322" s="231" t="s">
        <v>134</v>
      </c>
      <c r="E322" s="238" t="s">
        <v>1</v>
      </c>
      <c r="F322" s="239" t="s">
        <v>406</v>
      </c>
      <c r="G322" s="237"/>
      <c r="H322" s="238" t="s">
        <v>1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134</v>
      </c>
      <c r="AU322" s="245" t="s">
        <v>89</v>
      </c>
      <c r="AV322" s="13" t="s">
        <v>87</v>
      </c>
      <c r="AW322" s="13" t="s">
        <v>36</v>
      </c>
      <c r="AX322" s="13" t="s">
        <v>80</v>
      </c>
      <c r="AY322" s="245" t="s">
        <v>123</v>
      </c>
    </row>
    <row r="323" s="13" customFormat="1">
      <c r="A323" s="13"/>
      <c r="B323" s="236"/>
      <c r="C323" s="237"/>
      <c r="D323" s="231" t="s">
        <v>134</v>
      </c>
      <c r="E323" s="238" t="s">
        <v>1</v>
      </c>
      <c r="F323" s="239" t="s">
        <v>407</v>
      </c>
      <c r="G323" s="237"/>
      <c r="H323" s="238" t="s">
        <v>1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134</v>
      </c>
      <c r="AU323" s="245" t="s">
        <v>89</v>
      </c>
      <c r="AV323" s="13" t="s">
        <v>87</v>
      </c>
      <c r="AW323" s="13" t="s">
        <v>36</v>
      </c>
      <c r="AX323" s="13" t="s">
        <v>80</v>
      </c>
      <c r="AY323" s="245" t="s">
        <v>123</v>
      </c>
    </row>
    <row r="324" s="14" customFormat="1">
      <c r="A324" s="14"/>
      <c r="B324" s="246"/>
      <c r="C324" s="247"/>
      <c r="D324" s="231" t="s">
        <v>134</v>
      </c>
      <c r="E324" s="248" t="s">
        <v>1</v>
      </c>
      <c r="F324" s="249" t="s">
        <v>313</v>
      </c>
      <c r="G324" s="247"/>
      <c r="H324" s="250">
        <v>257.5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134</v>
      </c>
      <c r="AU324" s="256" t="s">
        <v>89</v>
      </c>
      <c r="AV324" s="14" t="s">
        <v>89</v>
      </c>
      <c r="AW324" s="14" t="s">
        <v>36</v>
      </c>
      <c r="AX324" s="14" t="s">
        <v>80</v>
      </c>
      <c r="AY324" s="256" t="s">
        <v>123</v>
      </c>
    </row>
    <row r="325" s="13" customFormat="1">
      <c r="A325" s="13"/>
      <c r="B325" s="236"/>
      <c r="C325" s="237"/>
      <c r="D325" s="231" t="s">
        <v>134</v>
      </c>
      <c r="E325" s="238" t="s">
        <v>1</v>
      </c>
      <c r="F325" s="239" t="s">
        <v>408</v>
      </c>
      <c r="G325" s="237"/>
      <c r="H325" s="238" t="s">
        <v>1</v>
      </c>
      <c r="I325" s="240"/>
      <c r="J325" s="237"/>
      <c r="K325" s="237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134</v>
      </c>
      <c r="AU325" s="245" t="s">
        <v>89</v>
      </c>
      <c r="AV325" s="13" t="s">
        <v>87</v>
      </c>
      <c r="AW325" s="13" t="s">
        <v>36</v>
      </c>
      <c r="AX325" s="13" t="s">
        <v>80</v>
      </c>
      <c r="AY325" s="245" t="s">
        <v>123</v>
      </c>
    </row>
    <row r="326" s="14" customFormat="1">
      <c r="A326" s="14"/>
      <c r="B326" s="246"/>
      <c r="C326" s="247"/>
      <c r="D326" s="231" t="s">
        <v>134</v>
      </c>
      <c r="E326" s="248" t="s">
        <v>1</v>
      </c>
      <c r="F326" s="249" t="s">
        <v>409</v>
      </c>
      <c r="G326" s="247"/>
      <c r="H326" s="250">
        <v>592.78999999999996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134</v>
      </c>
      <c r="AU326" s="256" t="s">
        <v>89</v>
      </c>
      <c r="AV326" s="14" t="s">
        <v>89</v>
      </c>
      <c r="AW326" s="14" t="s">
        <v>36</v>
      </c>
      <c r="AX326" s="14" t="s">
        <v>80</v>
      </c>
      <c r="AY326" s="256" t="s">
        <v>123</v>
      </c>
    </row>
    <row r="327" s="15" customFormat="1">
      <c r="A327" s="15"/>
      <c r="B327" s="257"/>
      <c r="C327" s="258"/>
      <c r="D327" s="231" t="s">
        <v>134</v>
      </c>
      <c r="E327" s="259" t="s">
        <v>1</v>
      </c>
      <c r="F327" s="260" t="s">
        <v>242</v>
      </c>
      <c r="G327" s="258"/>
      <c r="H327" s="261">
        <v>850.28999999999996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134</v>
      </c>
      <c r="AU327" s="267" t="s">
        <v>89</v>
      </c>
      <c r="AV327" s="15" t="s">
        <v>130</v>
      </c>
      <c r="AW327" s="15" t="s">
        <v>36</v>
      </c>
      <c r="AX327" s="15" t="s">
        <v>87</v>
      </c>
      <c r="AY327" s="267" t="s">
        <v>123</v>
      </c>
    </row>
    <row r="328" s="2" customFormat="1" ht="24.15" customHeight="1">
      <c r="A328" s="38"/>
      <c r="B328" s="39"/>
      <c r="C328" s="218" t="s">
        <v>410</v>
      </c>
      <c r="D328" s="218" t="s">
        <v>125</v>
      </c>
      <c r="E328" s="219" t="s">
        <v>411</v>
      </c>
      <c r="F328" s="220" t="s">
        <v>412</v>
      </c>
      <c r="G328" s="221" t="s">
        <v>233</v>
      </c>
      <c r="H328" s="222">
        <v>1247.3800000000001</v>
      </c>
      <c r="I328" s="223"/>
      <c r="J328" s="224">
        <f>ROUND(I328*H328,2)</f>
        <v>0</v>
      </c>
      <c r="K328" s="220" t="s">
        <v>129</v>
      </c>
      <c r="L328" s="44"/>
      <c r="M328" s="225" t="s">
        <v>1</v>
      </c>
      <c r="N328" s="226" t="s">
        <v>45</v>
      </c>
      <c r="O328" s="91"/>
      <c r="P328" s="227">
        <f>O328*H328</f>
        <v>0</v>
      </c>
      <c r="Q328" s="227">
        <v>2.4340799999999998</v>
      </c>
      <c r="R328" s="227">
        <f>Q328*H328</f>
        <v>3036.2227103999999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130</v>
      </c>
      <c r="AT328" s="229" t="s">
        <v>125</v>
      </c>
      <c r="AU328" s="229" t="s">
        <v>89</v>
      </c>
      <c r="AY328" s="17" t="s">
        <v>123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87</v>
      </c>
      <c r="BK328" s="230">
        <f>ROUND(I328*H328,2)</f>
        <v>0</v>
      </c>
      <c r="BL328" s="17" t="s">
        <v>130</v>
      </c>
      <c r="BM328" s="229" t="s">
        <v>413</v>
      </c>
    </row>
    <row r="329" s="2" customFormat="1">
      <c r="A329" s="38"/>
      <c r="B329" s="39"/>
      <c r="C329" s="40"/>
      <c r="D329" s="231" t="s">
        <v>132</v>
      </c>
      <c r="E329" s="40"/>
      <c r="F329" s="232" t="s">
        <v>414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132</v>
      </c>
      <c r="AU329" s="17" t="s">
        <v>89</v>
      </c>
    </row>
    <row r="330" s="13" customFormat="1">
      <c r="A330" s="13"/>
      <c r="B330" s="236"/>
      <c r="C330" s="237"/>
      <c r="D330" s="231" t="s">
        <v>134</v>
      </c>
      <c r="E330" s="238" t="s">
        <v>1</v>
      </c>
      <c r="F330" s="239" t="s">
        <v>415</v>
      </c>
      <c r="G330" s="237"/>
      <c r="H330" s="238" t="s">
        <v>1</v>
      </c>
      <c r="I330" s="240"/>
      <c r="J330" s="237"/>
      <c r="K330" s="237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134</v>
      </c>
      <c r="AU330" s="245" t="s">
        <v>89</v>
      </c>
      <c r="AV330" s="13" t="s">
        <v>87</v>
      </c>
      <c r="AW330" s="13" t="s">
        <v>36</v>
      </c>
      <c r="AX330" s="13" t="s">
        <v>80</v>
      </c>
      <c r="AY330" s="245" t="s">
        <v>123</v>
      </c>
    </row>
    <row r="331" s="14" customFormat="1">
      <c r="A331" s="14"/>
      <c r="B331" s="246"/>
      <c r="C331" s="247"/>
      <c r="D331" s="231" t="s">
        <v>134</v>
      </c>
      <c r="E331" s="248" t="s">
        <v>1</v>
      </c>
      <c r="F331" s="249" t="s">
        <v>416</v>
      </c>
      <c r="G331" s="247"/>
      <c r="H331" s="250">
        <v>1247.3800000000001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134</v>
      </c>
      <c r="AU331" s="256" t="s">
        <v>89</v>
      </c>
      <c r="AV331" s="14" t="s">
        <v>89</v>
      </c>
      <c r="AW331" s="14" t="s">
        <v>36</v>
      </c>
      <c r="AX331" s="14" t="s">
        <v>87</v>
      </c>
      <c r="AY331" s="256" t="s">
        <v>123</v>
      </c>
    </row>
    <row r="332" s="2" customFormat="1" ht="24.15" customHeight="1">
      <c r="A332" s="38"/>
      <c r="B332" s="39"/>
      <c r="C332" s="218" t="s">
        <v>417</v>
      </c>
      <c r="D332" s="218" t="s">
        <v>125</v>
      </c>
      <c r="E332" s="219" t="s">
        <v>418</v>
      </c>
      <c r="F332" s="220" t="s">
        <v>419</v>
      </c>
      <c r="G332" s="221" t="s">
        <v>233</v>
      </c>
      <c r="H332" s="222">
        <v>655.48000000000002</v>
      </c>
      <c r="I332" s="223"/>
      <c r="J332" s="224">
        <f>ROUND(I332*H332,2)</f>
        <v>0</v>
      </c>
      <c r="K332" s="220" t="s">
        <v>129</v>
      </c>
      <c r="L332" s="44"/>
      <c r="M332" s="225" t="s">
        <v>1</v>
      </c>
      <c r="N332" s="226" t="s">
        <v>45</v>
      </c>
      <c r="O332" s="91"/>
      <c r="P332" s="227">
        <f>O332*H332</f>
        <v>0</v>
      </c>
      <c r="Q332" s="227">
        <v>1.9967999999999999</v>
      </c>
      <c r="R332" s="227">
        <f>Q332*H332</f>
        <v>1308.8624640000001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130</v>
      </c>
      <c r="AT332" s="229" t="s">
        <v>125</v>
      </c>
      <c r="AU332" s="229" t="s">
        <v>89</v>
      </c>
      <c r="AY332" s="17" t="s">
        <v>123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87</v>
      </c>
      <c r="BK332" s="230">
        <f>ROUND(I332*H332,2)</f>
        <v>0</v>
      </c>
      <c r="BL332" s="17" t="s">
        <v>130</v>
      </c>
      <c r="BM332" s="229" t="s">
        <v>420</v>
      </c>
    </row>
    <row r="333" s="2" customFormat="1">
      <c r="A333" s="38"/>
      <c r="B333" s="39"/>
      <c r="C333" s="40"/>
      <c r="D333" s="231" t="s">
        <v>132</v>
      </c>
      <c r="E333" s="40"/>
      <c r="F333" s="232" t="s">
        <v>421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132</v>
      </c>
      <c r="AU333" s="17" t="s">
        <v>89</v>
      </c>
    </row>
    <row r="334" s="13" customFormat="1">
      <c r="A334" s="13"/>
      <c r="B334" s="236"/>
      <c r="C334" s="237"/>
      <c r="D334" s="231" t="s">
        <v>134</v>
      </c>
      <c r="E334" s="238" t="s">
        <v>1</v>
      </c>
      <c r="F334" s="239" t="s">
        <v>307</v>
      </c>
      <c r="G334" s="237"/>
      <c r="H334" s="238" t="s">
        <v>1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134</v>
      </c>
      <c r="AU334" s="245" t="s">
        <v>89</v>
      </c>
      <c r="AV334" s="13" t="s">
        <v>87</v>
      </c>
      <c r="AW334" s="13" t="s">
        <v>36</v>
      </c>
      <c r="AX334" s="13" t="s">
        <v>80</v>
      </c>
      <c r="AY334" s="245" t="s">
        <v>123</v>
      </c>
    </row>
    <row r="335" s="14" customFormat="1">
      <c r="A335" s="14"/>
      <c r="B335" s="246"/>
      <c r="C335" s="247"/>
      <c r="D335" s="231" t="s">
        <v>134</v>
      </c>
      <c r="E335" s="248" t="s">
        <v>1</v>
      </c>
      <c r="F335" s="249" t="s">
        <v>422</v>
      </c>
      <c r="G335" s="247"/>
      <c r="H335" s="250">
        <v>655.48000000000002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134</v>
      </c>
      <c r="AU335" s="256" t="s">
        <v>89</v>
      </c>
      <c r="AV335" s="14" t="s">
        <v>89</v>
      </c>
      <c r="AW335" s="14" t="s">
        <v>36</v>
      </c>
      <c r="AX335" s="14" t="s">
        <v>87</v>
      </c>
      <c r="AY335" s="256" t="s">
        <v>123</v>
      </c>
    </row>
    <row r="336" s="12" customFormat="1" ht="22.8" customHeight="1">
      <c r="A336" s="12"/>
      <c r="B336" s="202"/>
      <c r="C336" s="203"/>
      <c r="D336" s="204" t="s">
        <v>79</v>
      </c>
      <c r="E336" s="216" t="s">
        <v>158</v>
      </c>
      <c r="F336" s="216" t="s">
        <v>423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SUM(P337:P346)</f>
        <v>0</v>
      </c>
      <c r="Q336" s="210"/>
      <c r="R336" s="211">
        <f>SUM(R337:R346)</f>
        <v>23.670446304000002</v>
      </c>
      <c r="S336" s="210"/>
      <c r="T336" s="212">
        <f>SUM(T337:T346)</f>
        <v>15.047690000000003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87</v>
      </c>
      <c r="AT336" s="214" t="s">
        <v>79</v>
      </c>
      <c r="AU336" s="214" t="s">
        <v>87</v>
      </c>
      <c r="AY336" s="213" t="s">
        <v>123</v>
      </c>
      <c r="BK336" s="215">
        <f>SUM(BK337:BK346)</f>
        <v>0</v>
      </c>
    </row>
    <row r="337" s="2" customFormat="1" ht="24.15" customHeight="1">
      <c r="A337" s="38"/>
      <c r="B337" s="39"/>
      <c r="C337" s="218" t="s">
        <v>424</v>
      </c>
      <c r="D337" s="218" t="s">
        <v>125</v>
      </c>
      <c r="E337" s="219" t="s">
        <v>425</v>
      </c>
      <c r="F337" s="220" t="s">
        <v>426</v>
      </c>
      <c r="G337" s="221" t="s">
        <v>389</v>
      </c>
      <c r="H337" s="222">
        <v>429.93400000000003</v>
      </c>
      <c r="I337" s="223"/>
      <c r="J337" s="224">
        <f>ROUND(I337*H337,2)</f>
        <v>0</v>
      </c>
      <c r="K337" s="220" t="s">
        <v>129</v>
      </c>
      <c r="L337" s="44"/>
      <c r="M337" s="225" t="s">
        <v>1</v>
      </c>
      <c r="N337" s="226" t="s">
        <v>45</v>
      </c>
      <c r="O337" s="91"/>
      <c r="P337" s="227">
        <f>O337*H337</f>
        <v>0</v>
      </c>
      <c r="Q337" s="227">
        <v>0.055056000000000001</v>
      </c>
      <c r="R337" s="227">
        <f>Q337*H337</f>
        <v>23.670446304000002</v>
      </c>
      <c r="S337" s="227">
        <v>0.035000000000000003</v>
      </c>
      <c r="T337" s="228">
        <f>S337*H337</f>
        <v>15.047690000000003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130</v>
      </c>
      <c r="AT337" s="229" t="s">
        <v>125</v>
      </c>
      <c r="AU337" s="229" t="s">
        <v>89</v>
      </c>
      <c r="AY337" s="17" t="s">
        <v>123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87</v>
      </c>
      <c r="BK337" s="230">
        <f>ROUND(I337*H337,2)</f>
        <v>0</v>
      </c>
      <c r="BL337" s="17" t="s">
        <v>130</v>
      </c>
      <c r="BM337" s="229" t="s">
        <v>427</v>
      </c>
    </row>
    <row r="338" s="2" customFormat="1">
      <c r="A338" s="38"/>
      <c r="B338" s="39"/>
      <c r="C338" s="40"/>
      <c r="D338" s="231" t="s">
        <v>132</v>
      </c>
      <c r="E338" s="40"/>
      <c r="F338" s="232" t="s">
        <v>428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132</v>
      </c>
      <c r="AU338" s="17" t="s">
        <v>89</v>
      </c>
    </row>
    <row r="339" s="13" customFormat="1">
      <c r="A339" s="13"/>
      <c r="B339" s="236"/>
      <c r="C339" s="237"/>
      <c r="D339" s="231" t="s">
        <v>134</v>
      </c>
      <c r="E339" s="238" t="s">
        <v>1</v>
      </c>
      <c r="F339" s="239" t="s">
        <v>429</v>
      </c>
      <c r="G339" s="237"/>
      <c r="H339" s="238" t="s">
        <v>1</v>
      </c>
      <c r="I339" s="240"/>
      <c r="J339" s="237"/>
      <c r="K339" s="237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134</v>
      </c>
      <c r="AU339" s="245" t="s">
        <v>89</v>
      </c>
      <c r="AV339" s="13" t="s">
        <v>87</v>
      </c>
      <c r="AW339" s="13" t="s">
        <v>36</v>
      </c>
      <c r="AX339" s="13" t="s">
        <v>80</v>
      </c>
      <c r="AY339" s="245" t="s">
        <v>123</v>
      </c>
    </row>
    <row r="340" s="13" customFormat="1">
      <c r="A340" s="13"/>
      <c r="B340" s="236"/>
      <c r="C340" s="237"/>
      <c r="D340" s="231" t="s">
        <v>134</v>
      </c>
      <c r="E340" s="238" t="s">
        <v>1</v>
      </c>
      <c r="F340" s="239" t="s">
        <v>430</v>
      </c>
      <c r="G340" s="237"/>
      <c r="H340" s="238" t="s">
        <v>1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134</v>
      </c>
      <c r="AU340" s="245" t="s">
        <v>89</v>
      </c>
      <c r="AV340" s="13" t="s">
        <v>87</v>
      </c>
      <c r="AW340" s="13" t="s">
        <v>36</v>
      </c>
      <c r="AX340" s="13" t="s">
        <v>80</v>
      </c>
      <c r="AY340" s="245" t="s">
        <v>123</v>
      </c>
    </row>
    <row r="341" s="13" customFormat="1">
      <c r="A341" s="13"/>
      <c r="B341" s="236"/>
      <c r="C341" s="237"/>
      <c r="D341" s="231" t="s">
        <v>134</v>
      </c>
      <c r="E341" s="238" t="s">
        <v>1</v>
      </c>
      <c r="F341" s="239" t="s">
        <v>431</v>
      </c>
      <c r="G341" s="237"/>
      <c r="H341" s="238" t="s">
        <v>1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134</v>
      </c>
      <c r="AU341" s="245" t="s">
        <v>89</v>
      </c>
      <c r="AV341" s="13" t="s">
        <v>87</v>
      </c>
      <c r="AW341" s="13" t="s">
        <v>36</v>
      </c>
      <c r="AX341" s="13" t="s">
        <v>80</v>
      </c>
      <c r="AY341" s="245" t="s">
        <v>123</v>
      </c>
    </row>
    <row r="342" s="13" customFormat="1">
      <c r="A342" s="13"/>
      <c r="B342" s="236"/>
      <c r="C342" s="237"/>
      <c r="D342" s="231" t="s">
        <v>134</v>
      </c>
      <c r="E342" s="238" t="s">
        <v>1</v>
      </c>
      <c r="F342" s="239" t="s">
        <v>432</v>
      </c>
      <c r="G342" s="237"/>
      <c r="H342" s="238" t="s">
        <v>1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134</v>
      </c>
      <c r="AU342" s="245" t="s">
        <v>89</v>
      </c>
      <c r="AV342" s="13" t="s">
        <v>87</v>
      </c>
      <c r="AW342" s="13" t="s">
        <v>36</v>
      </c>
      <c r="AX342" s="13" t="s">
        <v>80</v>
      </c>
      <c r="AY342" s="245" t="s">
        <v>123</v>
      </c>
    </row>
    <row r="343" s="14" customFormat="1">
      <c r="A343" s="14"/>
      <c r="B343" s="246"/>
      <c r="C343" s="247"/>
      <c r="D343" s="231" t="s">
        <v>134</v>
      </c>
      <c r="E343" s="248" t="s">
        <v>1</v>
      </c>
      <c r="F343" s="249" t="s">
        <v>433</v>
      </c>
      <c r="G343" s="247"/>
      <c r="H343" s="250">
        <v>174.934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134</v>
      </c>
      <c r="AU343" s="256" t="s">
        <v>89</v>
      </c>
      <c r="AV343" s="14" t="s">
        <v>89</v>
      </c>
      <c r="AW343" s="14" t="s">
        <v>36</v>
      </c>
      <c r="AX343" s="14" t="s">
        <v>80</v>
      </c>
      <c r="AY343" s="256" t="s">
        <v>123</v>
      </c>
    </row>
    <row r="344" s="13" customFormat="1">
      <c r="A344" s="13"/>
      <c r="B344" s="236"/>
      <c r="C344" s="237"/>
      <c r="D344" s="231" t="s">
        <v>134</v>
      </c>
      <c r="E344" s="238" t="s">
        <v>1</v>
      </c>
      <c r="F344" s="239" t="s">
        <v>434</v>
      </c>
      <c r="G344" s="237"/>
      <c r="H344" s="238" t="s">
        <v>1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134</v>
      </c>
      <c r="AU344" s="245" t="s">
        <v>89</v>
      </c>
      <c r="AV344" s="13" t="s">
        <v>87</v>
      </c>
      <c r="AW344" s="13" t="s">
        <v>36</v>
      </c>
      <c r="AX344" s="13" t="s">
        <v>80</v>
      </c>
      <c r="AY344" s="245" t="s">
        <v>123</v>
      </c>
    </row>
    <row r="345" s="14" customFormat="1">
      <c r="A345" s="14"/>
      <c r="B345" s="246"/>
      <c r="C345" s="247"/>
      <c r="D345" s="231" t="s">
        <v>134</v>
      </c>
      <c r="E345" s="248" t="s">
        <v>1</v>
      </c>
      <c r="F345" s="249" t="s">
        <v>435</v>
      </c>
      <c r="G345" s="247"/>
      <c r="H345" s="250">
        <v>255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134</v>
      </c>
      <c r="AU345" s="256" t="s">
        <v>89</v>
      </c>
      <c r="AV345" s="14" t="s">
        <v>89</v>
      </c>
      <c r="AW345" s="14" t="s">
        <v>36</v>
      </c>
      <c r="AX345" s="14" t="s">
        <v>80</v>
      </c>
      <c r="AY345" s="256" t="s">
        <v>123</v>
      </c>
    </row>
    <row r="346" s="15" customFormat="1">
      <c r="A346" s="15"/>
      <c r="B346" s="257"/>
      <c r="C346" s="258"/>
      <c r="D346" s="231" t="s">
        <v>134</v>
      </c>
      <c r="E346" s="259" t="s">
        <v>1</v>
      </c>
      <c r="F346" s="260" t="s">
        <v>242</v>
      </c>
      <c r="G346" s="258"/>
      <c r="H346" s="261">
        <v>429.93400000000003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134</v>
      </c>
      <c r="AU346" s="267" t="s">
        <v>89</v>
      </c>
      <c r="AV346" s="15" t="s">
        <v>130</v>
      </c>
      <c r="AW346" s="15" t="s">
        <v>36</v>
      </c>
      <c r="AX346" s="15" t="s">
        <v>87</v>
      </c>
      <c r="AY346" s="267" t="s">
        <v>123</v>
      </c>
    </row>
    <row r="347" s="12" customFormat="1" ht="22.8" customHeight="1">
      <c r="A347" s="12"/>
      <c r="B347" s="202"/>
      <c r="C347" s="203"/>
      <c r="D347" s="204" t="s">
        <v>79</v>
      </c>
      <c r="E347" s="216" t="s">
        <v>173</v>
      </c>
      <c r="F347" s="216" t="s">
        <v>436</v>
      </c>
      <c r="G347" s="203"/>
      <c r="H347" s="203"/>
      <c r="I347" s="206"/>
      <c r="J347" s="217">
        <f>BK347</f>
        <v>0</v>
      </c>
      <c r="K347" s="203"/>
      <c r="L347" s="208"/>
      <c r="M347" s="209"/>
      <c r="N347" s="210"/>
      <c r="O347" s="210"/>
      <c r="P347" s="211">
        <f>SUM(P348:P380)</f>
        <v>0</v>
      </c>
      <c r="Q347" s="210"/>
      <c r="R347" s="211">
        <f>SUM(R348:R380)</f>
        <v>0</v>
      </c>
      <c r="S347" s="210"/>
      <c r="T347" s="212">
        <f>SUM(T348:T380)</f>
        <v>180.0172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3" t="s">
        <v>87</v>
      </c>
      <c r="AT347" s="214" t="s">
        <v>79</v>
      </c>
      <c r="AU347" s="214" t="s">
        <v>87</v>
      </c>
      <c r="AY347" s="213" t="s">
        <v>123</v>
      </c>
      <c r="BK347" s="215">
        <f>SUM(BK348:BK380)</f>
        <v>0</v>
      </c>
    </row>
    <row r="348" s="2" customFormat="1" ht="24.15" customHeight="1">
      <c r="A348" s="38"/>
      <c r="B348" s="39"/>
      <c r="C348" s="218" t="s">
        <v>437</v>
      </c>
      <c r="D348" s="218" t="s">
        <v>125</v>
      </c>
      <c r="E348" s="219" t="s">
        <v>438</v>
      </c>
      <c r="F348" s="220" t="s">
        <v>439</v>
      </c>
      <c r="G348" s="221" t="s">
        <v>389</v>
      </c>
      <c r="H348" s="222">
        <v>859.86800000000005</v>
      </c>
      <c r="I348" s="223"/>
      <c r="J348" s="224">
        <f>ROUND(I348*H348,2)</f>
        <v>0</v>
      </c>
      <c r="K348" s="220" t="s">
        <v>129</v>
      </c>
      <c r="L348" s="44"/>
      <c r="M348" s="225" t="s">
        <v>1</v>
      </c>
      <c r="N348" s="226" t="s">
        <v>45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130</v>
      </c>
      <c r="AT348" s="229" t="s">
        <v>125</v>
      </c>
      <c r="AU348" s="229" t="s">
        <v>89</v>
      </c>
      <c r="AY348" s="17" t="s">
        <v>123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87</v>
      </c>
      <c r="BK348" s="230">
        <f>ROUND(I348*H348,2)</f>
        <v>0</v>
      </c>
      <c r="BL348" s="17" t="s">
        <v>130</v>
      </c>
      <c r="BM348" s="229" t="s">
        <v>440</v>
      </c>
    </row>
    <row r="349" s="2" customFormat="1">
      <c r="A349" s="38"/>
      <c r="B349" s="39"/>
      <c r="C349" s="40"/>
      <c r="D349" s="231" t="s">
        <v>132</v>
      </c>
      <c r="E349" s="40"/>
      <c r="F349" s="232" t="s">
        <v>441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132</v>
      </c>
      <c r="AU349" s="17" t="s">
        <v>89</v>
      </c>
    </row>
    <row r="350" s="13" customFormat="1">
      <c r="A350" s="13"/>
      <c r="B350" s="236"/>
      <c r="C350" s="237"/>
      <c r="D350" s="231" t="s">
        <v>134</v>
      </c>
      <c r="E350" s="238" t="s">
        <v>1</v>
      </c>
      <c r="F350" s="239" t="s">
        <v>429</v>
      </c>
      <c r="G350" s="237"/>
      <c r="H350" s="238" t="s">
        <v>1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134</v>
      </c>
      <c r="AU350" s="245" t="s">
        <v>89</v>
      </c>
      <c r="AV350" s="13" t="s">
        <v>87</v>
      </c>
      <c r="AW350" s="13" t="s">
        <v>36</v>
      </c>
      <c r="AX350" s="13" t="s">
        <v>80</v>
      </c>
      <c r="AY350" s="245" t="s">
        <v>123</v>
      </c>
    </row>
    <row r="351" s="13" customFormat="1">
      <c r="A351" s="13"/>
      <c r="B351" s="236"/>
      <c r="C351" s="237"/>
      <c r="D351" s="231" t="s">
        <v>134</v>
      </c>
      <c r="E351" s="238" t="s">
        <v>1</v>
      </c>
      <c r="F351" s="239" t="s">
        <v>431</v>
      </c>
      <c r="G351" s="237"/>
      <c r="H351" s="238" t="s">
        <v>1</v>
      </c>
      <c r="I351" s="240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134</v>
      </c>
      <c r="AU351" s="245" t="s">
        <v>89</v>
      </c>
      <c r="AV351" s="13" t="s">
        <v>87</v>
      </c>
      <c r="AW351" s="13" t="s">
        <v>36</v>
      </c>
      <c r="AX351" s="13" t="s">
        <v>80</v>
      </c>
      <c r="AY351" s="245" t="s">
        <v>123</v>
      </c>
    </row>
    <row r="352" s="13" customFormat="1">
      <c r="A352" s="13"/>
      <c r="B352" s="236"/>
      <c r="C352" s="237"/>
      <c r="D352" s="231" t="s">
        <v>134</v>
      </c>
      <c r="E352" s="238" t="s">
        <v>1</v>
      </c>
      <c r="F352" s="239" t="s">
        <v>432</v>
      </c>
      <c r="G352" s="237"/>
      <c r="H352" s="238" t="s">
        <v>1</v>
      </c>
      <c r="I352" s="240"/>
      <c r="J352" s="237"/>
      <c r="K352" s="237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134</v>
      </c>
      <c r="AU352" s="245" t="s">
        <v>89</v>
      </c>
      <c r="AV352" s="13" t="s">
        <v>87</v>
      </c>
      <c r="AW352" s="13" t="s">
        <v>36</v>
      </c>
      <c r="AX352" s="13" t="s">
        <v>80</v>
      </c>
      <c r="AY352" s="245" t="s">
        <v>123</v>
      </c>
    </row>
    <row r="353" s="14" customFormat="1">
      <c r="A353" s="14"/>
      <c r="B353" s="246"/>
      <c r="C353" s="247"/>
      <c r="D353" s="231" t="s">
        <v>134</v>
      </c>
      <c r="E353" s="248" t="s">
        <v>1</v>
      </c>
      <c r="F353" s="249" t="s">
        <v>442</v>
      </c>
      <c r="G353" s="247"/>
      <c r="H353" s="250">
        <v>349.868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134</v>
      </c>
      <c r="AU353" s="256" t="s">
        <v>89</v>
      </c>
      <c r="AV353" s="14" t="s">
        <v>89</v>
      </c>
      <c r="AW353" s="14" t="s">
        <v>36</v>
      </c>
      <c r="AX353" s="14" t="s">
        <v>80</v>
      </c>
      <c r="AY353" s="256" t="s">
        <v>123</v>
      </c>
    </row>
    <row r="354" s="13" customFormat="1">
      <c r="A354" s="13"/>
      <c r="B354" s="236"/>
      <c r="C354" s="237"/>
      <c r="D354" s="231" t="s">
        <v>134</v>
      </c>
      <c r="E354" s="238" t="s">
        <v>1</v>
      </c>
      <c r="F354" s="239" t="s">
        <v>434</v>
      </c>
      <c r="G354" s="237"/>
      <c r="H354" s="238" t="s">
        <v>1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134</v>
      </c>
      <c r="AU354" s="245" t="s">
        <v>89</v>
      </c>
      <c r="AV354" s="13" t="s">
        <v>87</v>
      </c>
      <c r="AW354" s="13" t="s">
        <v>36</v>
      </c>
      <c r="AX354" s="13" t="s">
        <v>80</v>
      </c>
      <c r="AY354" s="245" t="s">
        <v>123</v>
      </c>
    </row>
    <row r="355" s="14" customFormat="1">
      <c r="A355" s="14"/>
      <c r="B355" s="246"/>
      <c r="C355" s="247"/>
      <c r="D355" s="231" t="s">
        <v>134</v>
      </c>
      <c r="E355" s="248" t="s">
        <v>1</v>
      </c>
      <c r="F355" s="249" t="s">
        <v>443</v>
      </c>
      <c r="G355" s="247"/>
      <c r="H355" s="250">
        <v>510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134</v>
      </c>
      <c r="AU355" s="256" t="s">
        <v>89</v>
      </c>
      <c r="AV355" s="14" t="s">
        <v>89</v>
      </c>
      <c r="AW355" s="14" t="s">
        <v>36</v>
      </c>
      <c r="AX355" s="14" t="s">
        <v>80</v>
      </c>
      <c r="AY355" s="256" t="s">
        <v>123</v>
      </c>
    </row>
    <row r="356" s="15" customFormat="1">
      <c r="A356" s="15"/>
      <c r="B356" s="257"/>
      <c r="C356" s="258"/>
      <c r="D356" s="231" t="s">
        <v>134</v>
      </c>
      <c r="E356" s="259" t="s">
        <v>1</v>
      </c>
      <c r="F356" s="260" t="s">
        <v>242</v>
      </c>
      <c r="G356" s="258"/>
      <c r="H356" s="261">
        <v>859.86800000000005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134</v>
      </c>
      <c r="AU356" s="267" t="s">
        <v>89</v>
      </c>
      <c r="AV356" s="15" t="s">
        <v>130</v>
      </c>
      <c r="AW356" s="15" t="s">
        <v>36</v>
      </c>
      <c r="AX356" s="15" t="s">
        <v>87</v>
      </c>
      <c r="AY356" s="267" t="s">
        <v>123</v>
      </c>
    </row>
    <row r="357" s="2" customFormat="1" ht="24.15" customHeight="1">
      <c r="A357" s="38"/>
      <c r="B357" s="39"/>
      <c r="C357" s="218" t="s">
        <v>444</v>
      </c>
      <c r="D357" s="218" t="s">
        <v>125</v>
      </c>
      <c r="E357" s="219" t="s">
        <v>445</v>
      </c>
      <c r="F357" s="220" t="s">
        <v>446</v>
      </c>
      <c r="G357" s="221" t="s">
        <v>233</v>
      </c>
      <c r="H357" s="222">
        <v>81.825999999999993</v>
      </c>
      <c r="I357" s="223"/>
      <c r="J357" s="224">
        <f>ROUND(I357*H357,2)</f>
        <v>0</v>
      </c>
      <c r="K357" s="220" t="s">
        <v>129</v>
      </c>
      <c r="L357" s="44"/>
      <c r="M357" s="225" t="s">
        <v>1</v>
      </c>
      <c r="N357" s="226" t="s">
        <v>45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2.2000000000000002</v>
      </c>
      <c r="T357" s="228">
        <f>S357*H357</f>
        <v>180.0172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130</v>
      </c>
      <c r="AT357" s="229" t="s">
        <v>125</v>
      </c>
      <c r="AU357" s="229" t="s">
        <v>89</v>
      </c>
      <c r="AY357" s="17" t="s">
        <v>123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87</v>
      </c>
      <c r="BK357" s="230">
        <f>ROUND(I357*H357,2)</f>
        <v>0</v>
      </c>
      <c r="BL357" s="17" t="s">
        <v>130</v>
      </c>
      <c r="BM357" s="229" t="s">
        <v>447</v>
      </c>
    </row>
    <row r="358" s="2" customFormat="1">
      <c r="A358" s="38"/>
      <c r="B358" s="39"/>
      <c r="C358" s="40"/>
      <c r="D358" s="231" t="s">
        <v>132</v>
      </c>
      <c r="E358" s="40"/>
      <c r="F358" s="232" t="s">
        <v>448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132</v>
      </c>
      <c r="AU358" s="17" t="s">
        <v>89</v>
      </c>
    </row>
    <row r="359" s="13" customFormat="1">
      <c r="A359" s="13"/>
      <c r="B359" s="236"/>
      <c r="C359" s="237"/>
      <c r="D359" s="231" t="s">
        <v>134</v>
      </c>
      <c r="E359" s="238" t="s">
        <v>1</v>
      </c>
      <c r="F359" s="239" t="s">
        <v>449</v>
      </c>
      <c r="G359" s="237"/>
      <c r="H359" s="238" t="s">
        <v>1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134</v>
      </c>
      <c r="AU359" s="245" t="s">
        <v>89</v>
      </c>
      <c r="AV359" s="13" t="s">
        <v>87</v>
      </c>
      <c r="AW359" s="13" t="s">
        <v>36</v>
      </c>
      <c r="AX359" s="13" t="s">
        <v>80</v>
      </c>
      <c r="AY359" s="245" t="s">
        <v>123</v>
      </c>
    </row>
    <row r="360" s="13" customFormat="1">
      <c r="A360" s="13"/>
      <c r="B360" s="236"/>
      <c r="C360" s="237"/>
      <c r="D360" s="231" t="s">
        <v>134</v>
      </c>
      <c r="E360" s="238" t="s">
        <v>1</v>
      </c>
      <c r="F360" s="239" t="s">
        <v>237</v>
      </c>
      <c r="G360" s="237"/>
      <c r="H360" s="238" t="s">
        <v>1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134</v>
      </c>
      <c r="AU360" s="245" t="s">
        <v>89</v>
      </c>
      <c r="AV360" s="13" t="s">
        <v>87</v>
      </c>
      <c r="AW360" s="13" t="s">
        <v>36</v>
      </c>
      <c r="AX360" s="13" t="s">
        <v>80</v>
      </c>
      <c r="AY360" s="245" t="s">
        <v>123</v>
      </c>
    </row>
    <row r="361" s="13" customFormat="1">
      <c r="A361" s="13"/>
      <c r="B361" s="236"/>
      <c r="C361" s="237"/>
      <c r="D361" s="231" t="s">
        <v>134</v>
      </c>
      <c r="E361" s="238" t="s">
        <v>1</v>
      </c>
      <c r="F361" s="239" t="s">
        <v>238</v>
      </c>
      <c r="G361" s="237"/>
      <c r="H361" s="238" t="s">
        <v>1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134</v>
      </c>
      <c r="AU361" s="245" t="s">
        <v>89</v>
      </c>
      <c r="AV361" s="13" t="s">
        <v>87</v>
      </c>
      <c r="AW361" s="13" t="s">
        <v>36</v>
      </c>
      <c r="AX361" s="13" t="s">
        <v>80</v>
      </c>
      <c r="AY361" s="245" t="s">
        <v>123</v>
      </c>
    </row>
    <row r="362" s="14" customFormat="1">
      <c r="A362" s="14"/>
      <c r="B362" s="246"/>
      <c r="C362" s="247"/>
      <c r="D362" s="231" t="s">
        <v>134</v>
      </c>
      <c r="E362" s="248" t="s">
        <v>1</v>
      </c>
      <c r="F362" s="249" t="s">
        <v>450</v>
      </c>
      <c r="G362" s="247"/>
      <c r="H362" s="250">
        <v>42.445999999999998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134</v>
      </c>
      <c r="AU362" s="256" t="s">
        <v>89</v>
      </c>
      <c r="AV362" s="14" t="s">
        <v>89</v>
      </c>
      <c r="AW362" s="14" t="s">
        <v>36</v>
      </c>
      <c r="AX362" s="14" t="s">
        <v>80</v>
      </c>
      <c r="AY362" s="256" t="s">
        <v>123</v>
      </c>
    </row>
    <row r="363" s="13" customFormat="1">
      <c r="A363" s="13"/>
      <c r="B363" s="236"/>
      <c r="C363" s="237"/>
      <c r="D363" s="231" t="s">
        <v>134</v>
      </c>
      <c r="E363" s="238" t="s">
        <v>1</v>
      </c>
      <c r="F363" s="239" t="s">
        <v>240</v>
      </c>
      <c r="G363" s="237"/>
      <c r="H363" s="238" t="s">
        <v>1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134</v>
      </c>
      <c r="AU363" s="245" t="s">
        <v>89</v>
      </c>
      <c r="AV363" s="13" t="s">
        <v>87</v>
      </c>
      <c r="AW363" s="13" t="s">
        <v>36</v>
      </c>
      <c r="AX363" s="13" t="s">
        <v>80</v>
      </c>
      <c r="AY363" s="245" t="s">
        <v>123</v>
      </c>
    </row>
    <row r="364" s="14" customFormat="1">
      <c r="A364" s="14"/>
      <c r="B364" s="246"/>
      <c r="C364" s="247"/>
      <c r="D364" s="231" t="s">
        <v>134</v>
      </c>
      <c r="E364" s="248" t="s">
        <v>1</v>
      </c>
      <c r="F364" s="249" t="s">
        <v>451</v>
      </c>
      <c r="G364" s="247"/>
      <c r="H364" s="250">
        <v>39.380000000000003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134</v>
      </c>
      <c r="AU364" s="256" t="s">
        <v>89</v>
      </c>
      <c r="AV364" s="14" t="s">
        <v>89</v>
      </c>
      <c r="AW364" s="14" t="s">
        <v>36</v>
      </c>
      <c r="AX364" s="14" t="s">
        <v>80</v>
      </c>
      <c r="AY364" s="256" t="s">
        <v>123</v>
      </c>
    </row>
    <row r="365" s="15" customFormat="1">
      <c r="A365" s="15"/>
      <c r="B365" s="257"/>
      <c r="C365" s="258"/>
      <c r="D365" s="231" t="s">
        <v>134</v>
      </c>
      <c r="E365" s="259" t="s">
        <v>1</v>
      </c>
      <c r="F365" s="260" t="s">
        <v>242</v>
      </c>
      <c r="G365" s="258"/>
      <c r="H365" s="261">
        <v>81.825999999999993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134</v>
      </c>
      <c r="AU365" s="267" t="s">
        <v>89</v>
      </c>
      <c r="AV365" s="15" t="s">
        <v>130</v>
      </c>
      <c r="AW365" s="15" t="s">
        <v>36</v>
      </c>
      <c r="AX365" s="15" t="s">
        <v>87</v>
      </c>
      <c r="AY365" s="267" t="s">
        <v>123</v>
      </c>
    </row>
    <row r="366" s="2" customFormat="1" ht="24.15" customHeight="1">
      <c r="A366" s="38"/>
      <c r="B366" s="39"/>
      <c r="C366" s="218" t="s">
        <v>452</v>
      </c>
      <c r="D366" s="218" t="s">
        <v>125</v>
      </c>
      <c r="E366" s="219" t="s">
        <v>453</v>
      </c>
      <c r="F366" s="220" t="s">
        <v>454</v>
      </c>
      <c r="G366" s="221" t="s">
        <v>455</v>
      </c>
      <c r="H366" s="222">
        <v>1</v>
      </c>
      <c r="I366" s="223"/>
      <c r="J366" s="224">
        <f>ROUND(I366*H366,2)</f>
        <v>0</v>
      </c>
      <c r="K366" s="220" t="s">
        <v>226</v>
      </c>
      <c r="L366" s="44"/>
      <c r="M366" s="225" t="s">
        <v>1</v>
      </c>
      <c r="N366" s="226" t="s">
        <v>45</v>
      </c>
      <c r="O366" s="91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456</v>
      </c>
      <c r="AT366" s="229" t="s">
        <v>125</v>
      </c>
      <c r="AU366" s="229" t="s">
        <v>89</v>
      </c>
      <c r="AY366" s="17" t="s">
        <v>123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87</v>
      </c>
      <c r="BK366" s="230">
        <f>ROUND(I366*H366,2)</f>
        <v>0</v>
      </c>
      <c r="BL366" s="17" t="s">
        <v>456</v>
      </c>
      <c r="BM366" s="229" t="s">
        <v>457</v>
      </c>
    </row>
    <row r="367" s="2" customFormat="1">
      <c r="A367" s="38"/>
      <c r="B367" s="39"/>
      <c r="C367" s="40"/>
      <c r="D367" s="231" t="s">
        <v>132</v>
      </c>
      <c r="E367" s="40"/>
      <c r="F367" s="232" t="s">
        <v>454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132</v>
      </c>
      <c r="AU367" s="17" t="s">
        <v>89</v>
      </c>
    </row>
    <row r="368" s="2" customFormat="1">
      <c r="A368" s="38"/>
      <c r="B368" s="39"/>
      <c r="C368" s="40"/>
      <c r="D368" s="231" t="s">
        <v>263</v>
      </c>
      <c r="E368" s="40"/>
      <c r="F368" s="268" t="s">
        <v>458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263</v>
      </c>
      <c r="AU368" s="17" t="s">
        <v>89</v>
      </c>
    </row>
    <row r="369" s="2" customFormat="1" ht="49.05" customHeight="1">
      <c r="A369" s="38"/>
      <c r="B369" s="39"/>
      <c r="C369" s="218" t="s">
        <v>459</v>
      </c>
      <c r="D369" s="218" t="s">
        <v>125</v>
      </c>
      <c r="E369" s="219" t="s">
        <v>460</v>
      </c>
      <c r="F369" s="220" t="s">
        <v>461</v>
      </c>
      <c r="G369" s="221" t="s">
        <v>455</v>
      </c>
      <c r="H369" s="222">
        <v>1</v>
      </c>
      <c r="I369" s="223"/>
      <c r="J369" s="224">
        <f>ROUND(I369*H369,2)</f>
        <v>0</v>
      </c>
      <c r="K369" s="220" t="s">
        <v>226</v>
      </c>
      <c r="L369" s="44"/>
      <c r="M369" s="225" t="s">
        <v>1</v>
      </c>
      <c r="N369" s="226" t="s">
        <v>45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456</v>
      </c>
      <c r="AT369" s="229" t="s">
        <v>125</v>
      </c>
      <c r="AU369" s="229" t="s">
        <v>89</v>
      </c>
      <c r="AY369" s="17" t="s">
        <v>123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87</v>
      </c>
      <c r="BK369" s="230">
        <f>ROUND(I369*H369,2)</f>
        <v>0</v>
      </c>
      <c r="BL369" s="17" t="s">
        <v>456</v>
      </c>
      <c r="BM369" s="229" t="s">
        <v>462</v>
      </c>
    </row>
    <row r="370" s="2" customFormat="1">
      <c r="A370" s="38"/>
      <c r="B370" s="39"/>
      <c r="C370" s="40"/>
      <c r="D370" s="231" t="s">
        <v>132</v>
      </c>
      <c r="E370" s="40"/>
      <c r="F370" s="232" t="s">
        <v>461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132</v>
      </c>
      <c r="AU370" s="17" t="s">
        <v>89</v>
      </c>
    </row>
    <row r="371" s="2" customFormat="1">
      <c r="A371" s="38"/>
      <c r="B371" s="39"/>
      <c r="C371" s="40"/>
      <c r="D371" s="231" t="s">
        <v>263</v>
      </c>
      <c r="E371" s="40"/>
      <c r="F371" s="268" t="s">
        <v>463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263</v>
      </c>
      <c r="AU371" s="17" t="s">
        <v>89</v>
      </c>
    </row>
    <row r="372" s="2" customFormat="1" ht="21.75" customHeight="1">
      <c r="A372" s="38"/>
      <c r="B372" s="39"/>
      <c r="C372" s="218" t="s">
        <v>464</v>
      </c>
      <c r="D372" s="218" t="s">
        <v>125</v>
      </c>
      <c r="E372" s="219" t="s">
        <v>465</v>
      </c>
      <c r="F372" s="220" t="s">
        <v>466</v>
      </c>
      <c r="G372" s="221" t="s">
        <v>455</v>
      </c>
      <c r="H372" s="222">
        <v>1</v>
      </c>
      <c r="I372" s="223"/>
      <c r="J372" s="224">
        <f>ROUND(I372*H372,2)</f>
        <v>0</v>
      </c>
      <c r="K372" s="220" t="s">
        <v>226</v>
      </c>
      <c r="L372" s="44"/>
      <c r="M372" s="225" t="s">
        <v>1</v>
      </c>
      <c r="N372" s="226" t="s">
        <v>45</v>
      </c>
      <c r="O372" s="91"/>
      <c r="P372" s="227">
        <f>O372*H372</f>
        <v>0</v>
      </c>
      <c r="Q372" s="227">
        <v>0</v>
      </c>
      <c r="R372" s="227">
        <f>Q372*H372</f>
        <v>0</v>
      </c>
      <c r="S372" s="227">
        <v>0</v>
      </c>
      <c r="T372" s="22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456</v>
      </c>
      <c r="AT372" s="229" t="s">
        <v>125</v>
      </c>
      <c r="AU372" s="229" t="s">
        <v>89</v>
      </c>
      <c r="AY372" s="17" t="s">
        <v>123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87</v>
      </c>
      <c r="BK372" s="230">
        <f>ROUND(I372*H372,2)</f>
        <v>0</v>
      </c>
      <c r="BL372" s="17" t="s">
        <v>456</v>
      </c>
      <c r="BM372" s="229" t="s">
        <v>467</v>
      </c>
    </row>
    <row r="373" s="2" customFormat="1">
      <c r="A373" s="38"/>
      <c r="B373" s="39"/>
      <c r="C373" s="40"/>
      <c r="D373" s="231" t="s">
        <v>132</v>
      </c>
      <c r="E373" s="40"/>
      <c r="F373" s="232" t="s">
        <v>468</v>
      </c>
      <c r="G373" s="40"/>
      <c r="H373" s="40"/>
      <c r="I373" s="233"/>
      <c r="J373" s="40"/>
      <c r="K373" s="40"/>
      <c r="L373" s="44"/>
      <c r="M373" s="234"/>
      <c r="N373" s="23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132</v>
      </c>
      <c r="AU373" s="17" t="s">
        <v>89</v>
      </c>
    </row>
    <row r="374" s="2" customFormat="1" ht="24.15" customHeight="1">
      <c r="A374" s="38"/>
      <c r="B374" s="39"/>
      <c r="C374" s="218" t="s">
        <v>469</v>
      </c>
      <c r="D374" s="218" t="s">
        <v>125</v>
      </c>
      <c r="E374" s="219" t="s">
        <v>470</v>
      </c>
      <c r="F374" s="220" t="s">
        <v>471</v>
      </c>
      <c r="G374" s="221" t="s">
        <v>455</v>
      </c>
      <c r="H374" s="222">
        <v>1</v>
      </c>
      <c r="I374" s="223"/>
      <c r="J374" s="224">
        <f>ROUND(I374*H374,2)</f>
        <v>0</v>
      </c>
      <c r="K374" s="220" t="s">
        <v>226</v>
      </c>
      <c r="L374" s="44"/>
      <c r="M374" s="225" t="s">
        <v>1</v>
      </c>
      <c r="N374" s="226" t="s">
        <v>45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456</v>
      </c>
      <c r="AT374" s="229" t="s">
        <v>125</v>
      </c>
      <c r="AU374" s="229" t="s">
        <v>89</v>
      </c>
      <c r="AY374" s="17" t="s">
        <v>123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87</v>
      </c>
      <c r="BK374" s="230">
        <f>ROUND(I374*H374,2)</f>
        <v>0</v>
      </c>
      <c r="BL374" s="17" t="s">
        <v>456</v>
      </c>
      <c r="BM374" s="229" t="s">
        <v>472</v>
      </c>
    </row>
    <row r="375" s="2" customFormat="1">
      <c r="A375" s="38"/>
      <c r="B375" s="39"/>
      <c r="C375" s="40"/>
      <c r="D375" s="231" t="s">
        <v>132</v>
      </c>
      <c r="E375" s="40"/>
      <c r="F375" s="232" t="s">
        <v>471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132</v>
      </c>
      <c r="AU375" s="17" t="s">
        <v>89</v>
      </c>
    </row>
    <row r="376" s="2" customFormat="1">
      <c r="A376" s="38"/>
      <c r="B376" s="39"/>
      <c r="C376" s="40"/>
      <c r="D376" s="231" t="s">
        <v>263</v>
      </c>
      <c r="E376" s="40"/>
      <c r="F376" s="268" t="s">
        <v>473</v>
      </c>
      <c r="G376" s="40"/>
      <c r="H376" s="40"/>
      <c r="I376" s="233"/>
      <c r="J376" s="40"/>
      <c r="K376" s="40"/>
      <c r="L376" s="44"/>
      <c r="M376" s="234"/>
      <c r="N376" s="23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263</v>
      </c>
      <c r="AU376" s="17" t="s">
        <v>89</v>
      </c>
    </row>
    <row r="377" s="2" customFormat="1" ht="16.5" customHeight="1">
      <c r="A377" s="38"/>
      <c r="B377" s="39"/>
      <c r="C377" s="218" t="s">
        <v>474</v>
      </c>
      <c r="D377" s="218" t="s">
        <v>125</v>
      </c>
      <c r="E377" s="219" t="s">
        <v>475</v>
      </c>
      <c r="F377" s="220" t="s">
        <v>476</v>
      </c>
      <c r="G377" s="221" t="s">
        <v>455</v>
      </c>
      <c r="H377" s="222">
        <v>1</v>
      </c>
      <c r="I377" s="223"/>
      <c r="J377" s="224">
        <f>ROUND(I377*H377,2)</f>
        <v>0</v>
      </c>
      <c r="K377" s="220" t="s">
        <v>226</v>
      </c>
      <c r="L377" s="44"/>
      <c r="M377" s="225" t="s">
        <v>1</v>
      </c>
      <c r="N377" s="226" t="s">
        <v>45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456</v>
      </c>
      <c r="AT377" s="229" t="s">
        <v>125</v>
      </c>
      <c r="AU377" s="229" t="s">
        <v>89</v>
      </c>
      <c r="AY377" s="17" t="s">
        <v>123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87</v>
      </c>
      <c r="BK377" s="230">
        <f>ROUND(I377*H377,2)</f>
        <v>0</v>
      </c>
      <c r="BL377" s="17" t="s">
        <v>456</v>
      </c>
      <c r="BM377" s="229" t="s">
        <v>477</v>
      </c>
    </row>
    <row r="378" s="2" customFormat="1">
      <c r="A378" s="38"/>
      <c r="B378" s="39"/>
      <c r="C378" s="40"/>
      <c r="D378" s="231" t="s">
        <v>132</v>
      </c>
      <c r="E378" s="40"/>
      <c r="F378" s="232" t="s">
        <v>478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132</v>
      </c>
      <c r="AU378" s="17" t="s">
        <v>89</v>
      </c>
    </row>
    <row r="379" s="2" customFormat="1" ht="16.5" customHeight="1">
      <c r="A379" s="38"/>
      <c r="B379" s="39"/>
      <c r="C379" s="218" t="s">
        <v>479</v>
      </c>
      <c r="D379" s="218" t="s">
        <v>125</v>
      </c>
      <c r="E379" s="219" t="s">
        <v>480</v>
      </c>
      <c r="F379" s="220" t="s">
        <v>481</v>
      </c>
      <c r="G379" s="221" t="s">
        <v>455</v>
      </c>
      <c r="H379" s="222">
        <v>1</v>
      </c>
      <c r="I379" s="223"/>
      <c r="J379" s="224">
        <f>ROUND(I379*H379,2)</f>
        <v>0</v>
      </c>
      <c r="K379" s="220" t="s">
        <v>226</v>
      </c>
      <c r="L379" s="44"/>
      <c r="M379" s="225" t="s">
        <v>1</v>
      </c>
      <c r="N379" s="226" t="s">
        <v>45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456</v>
      </c>
      <c r="AT379" s="229" t="s">
        <v>125</v>
      </c>
      <c r="AU379" s="229" t="s">
        <v>89</v>
      </c>
      <c r="AY379" s="17" t="s">
        <v>123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87</v>
      </c>
      <c r="BK379" s="230">
        <f>ROUND(I379*H379,2)</f>
        <v>0</v>
      </c>
      <c r="BL379" s="17" t="s">
        <v>456</v>
      </c>
      <c r="BM379" s="229" t="s">
        <v>482</v>
      </c>
    </row>
    <row r="380" s="2" customFormat="1">
      <c r="A380" s="38"/>
      <c r="B380" s="39"/>
      <c r="C380" s="40"/>
      <c r="D380" s="231" t="s">
        <v>132</v>
      </c>
      <c r="E380" s="40"/>
      <c r="F380" s="232" t="s">
        <v>483</v>
      </c>
      <c r="G380" s="40"/>
      <c r="H380" s="40"/>
      <c r="I380" s="233"/>
      <c r="J380" s="40"/>
      <c r="K380" s="40"/>
      <c r="L380" s="44"/>
      <c r="M380" s="234"/>
      <c r="N380" s="235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132</v>
      </c>
      <c r="AU380" s="17" t="s">
        <v>89</v>
      </c>
    </row>
    <row r="381" s="12" customFormat="1" ht="22.8" customHeight="1">
      <c r="A381" s="12"/>
      <c r="B381" s="202"/>
      <c r="C381" s="203"/>
      <c r="D381" s="204" t="s">
        <v>79</v>
      </c>
      <c r="E381" s="216" t="s">
        <v>484</v>
      </c>
      <c r="F381" s="216" t="s">
        <v>485</v>
      </c>
      <c r="G381" s="203"/>
      <c r="H381" s="203"/>
      <c r="I381" s="206"/>
      <c r="J381" s="217">
        <f>BK381</f>
        <v>0</v>
      </c>
      <c r="K381" s="203"/>
      <c r="L381" s="208"/>
      <c r="M381" s="209"/>
      <c r="N381" s="210"/>
      <c r="O381" s="210"/>
      <c r="P381" s="211">
        <f>SUM(P382:P426)</f>
        <v>0</v>
      </c>
      <c r="Q381" s="210"/>
      <c r="R381" s="211">
        <f>SUM(R382:R426)</f>
        <v>0</v>
      </c>
      <c r="S381" s="210"/>
      <c r="T381" s="212">
        <f>SUM(T382:T426)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3" t="s">
        <v>87</v>
      </c>
      <c r="AT381" s="214" t="s">
        <v>79</v>
      </c>
      <c r="AU381" s="214" t="s">
        <v>87</v>
      </c>
      <c r="AY381" s="213" t="s">
        <v>123</v>
      </c>
      <c r="BK381" s="215">
        <f>SUM(BK382:BK426)</f>
        <v>0</v>
      </c>
    </row>
    <row r="382" s="2" customFormat="1" ht="21.75" customHeight="1">
      <c r="A382" s="38"/>
      <c r="B382" s="39"/>
      <c r="C382" s="218" t="s">
        <v>486</v>
      </c>
      <c r="D382" s="218" t="s">
        <v>125</v>
      </c>
      <c r="E382" s="219" t="s">
        <v>487</v>
      </c>
      <c r="F382" s="220" t="s">
        <v>488</v>
      </c>
      <c r="G382" s="221" t="s">
        <v>360</v>
      </c>
      <c r="H382" s="222">
        <v>24.571000000000002</v>
      </c>
      <c r="I382" s="223"/>
      <c r="J382" s="224">
        <f>ROUND(I382*H382,2)</f>
        <v>0</v>
      </c>
      <c r="K382" s="220" t="s">
        <v>129</v>
      </c>
      <c r="L382" s="44"/>
      <c r="M382" s="225" t="s">
        <v>1</v>
      </c>
      <c r="N382" s="226" t="s">
        <v>45</v>
      </c>
      <c r="O382" s="9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130</v>
      </c>
      <c r="AT382" s="229" t="s">
        <v>125</v>
      </c>
      <c r="AU382" s="229" t="s">
        <v>89</v>
      </c>
      <c r="AY382" s="17" t="s">
        <v>123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87</v>
      </c>
      <c r="BK382" s="230">
        <f>ROUND(I382*H382,2)</f>
        <v>0</v>
      </c>
      <c r="BL382" s="17" t="s">
        <v>130</v>
      </c>
      <c r="BM382" s="229" t="s">
        <v>489</v>
      </c>
    </row>
    <row r="383" s="2" customFormat="1">
      <c r="A383" s="38"/>
      <c r="B383" s="39"/>
      <c r="C383" s="40"/>
      <c r="D383" s="231" t="s">
        <v>132</v>
      </c>
      <c r="E383" s="40"/>
      <c r="F383" s="232" t="s">
        <v>490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132</v>
      </c>
      <c r="AU383" s="17" t="s">
        <v>89</v>
      </c>
    </row>
    <row r="384" s="13" customFormat="1">
      <c r="A384" s="13"/>
      <c r="B384" s="236"/>
      <c r="C384" s="237"/>
      <c r="D384" s="231" t="s">
        <v>134</v>
      </c>
      <c r="E384" s="238" t="s">
        <v>1</v>
      </c>
      <c r="F384" s="239" t="s">
        <v>375</v>
      </c>
      <c r="G384" s="237"/>
      <c r="H384" s="238" t="s">
        <v>1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134</v>
      </c>
      <c r="AU384" s="245" t="s">
        <v>89</v>
      </c>
      <c r="AV384" s="13" t="s">
        <v>87</v>
      </c>
      <c r="AW384" s="13" t="s">
        <v>36</v>
      </c>
      <c r="AX384" s="13" t="s">
        <v>80</v>
      </c>
      <c r="AY384" s="245" t="s">
        <v>123</v>
      </c>
    </row>
    <row r="385" s="13" customFormat="1">
      <c r="A385" s="13"/>
      <c r="B385" s="236"/>
      <c r="C385" s="237"/>
      <c r="D385" s="231" t="s">
        <v>134</v>
      </c>
      <c r="E385" s="238" t="s">
        <v>1</v>
      </c>
      <c r="F385" s="239" t="s">
        <v>491</v>
      </c>
      <c r="G385" s="237"/>
      <c r="H385" s="238" t="s">
        <v>1</v>
      </c>
      <c r="I385" s="240"/>
      <c r="J385" s="237"/>
      <c r="K385" s="237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134</v>
      </c>
      <c r="AU385" s="245" t="s">
        <v>89</v>
      </c>
      <c r="AV385" s="13" t="s">
        <v>87</v>
      </c>
      <c r="AW385" s="13" t="s">
        <v>36</v>
      </c>
      <c r="AX385" s="13" t="s">
        <v>80</v>
      </c>
      <c r="AY385" s="245" t="s">
        <v>123</v>
      </c>
    </row>
    <row r="386" s="13" customFormat="1">
      <c r="A386" s="13"/>
      <c r="B386" s="236"/>
      <c r="C386" s="237"/>
      <c r="D386" s="231" t="s">
        <v>134</v>
      </c>
      <c r="E386" s="238" t="s">
        <v>1</v>
      </c>
      <c r="F386" s="239" t="s">
        <v>492</v>
      </c>
      <c r="G386" s="237"/>
      <c r="H386" s="238" t="s">
        <v>1</v>
      </c>
      <c r="I386" s="240"/>
      <c r="J386" s="237"/>
      <c r="K386" s="237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134</v>
      </c>
      <c r="AU386" s="245" t="s">
        <v>89</v>
      </c>
      <c r="AV386" s="13" t="s">
        <v>87</v>
      </c>
      <c r="AW386" s="13" t="s">
        <v>36</v>
      </c>
      <c r="AX386" s="13" t="s">
        <v>80</v>
      </c>
      <c r="AY386" s="245" t="s">
        <v>123</v>
      </c>
    </row>
    <row r="387" s="14" customFormat="1">
      <c r="A387" s="14"/>
      <c r="B387" s="246"/>
      <c r="C387" s="247"/>
      <c r="D387" s="231" t="s">
        <v>134</v>
      </c>
      <c r="E387" s="248" t="s">
        <v>1</v>
      </c>
      <c r="F387" s="249" t="s">
        <v>493</v>
      </c>
      <c r="G387" s="247"/>
      <c r="H387" s="250">
        <v>20.789999999999999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134</v>
      </c>
      <c r="AU387" s="256" t="s">
        <v>89</v>
      </c>
      <c r="AV387" s="14" t="s">
        <v>89</v>
      </c>
      <c r="AW387" s="14" t="s">
        <v>36</v>
      </c>
      <c r="AX387" s="14" t="s">
        <v>80</v>
      </c>
      <c r="AY387" s="256" t="s">
        <v>123</v>
      </c>
    </row>
    <row r="388" s="13" customFormat="1">
      <c r="A388" s="13"/>
      <c r="B388" s="236"/>
      <c r="C388" s="237"/>
      <c r="D388" s="231" t="s">
        <v>134</v>
      </c>
      <c r="E388" s="238" t="s">
        <v>1</v>
      </c>
      <c r="F388" s="239" t="s">
        <v>379</v>
      </c>
      <c r="G388" s="237"/>
      <c r="H388" s="238" t="s">
        <v>1</v>
      </c>
      <c r="I388" s="240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134</v>
      </c>
      <c r="AU388" s="245" t="s">
        <v>89</v>
      </c>
      <c r="AV388" s="13" t="s">
        <v>87</v>
      </c>
      <c r="AW388" s="13" t="s">
        <v>36</v>
      </c>
      <c r="AX388" s="13" t="s">
        <v>80</v>
      </c>
      <c r="AY388" s="245" t="s">
        <v>123</v>
      </c>
    </row>
    <row r="389" s="14" customFormat="1">
      <c r="A389" s="14"/>
      <c r="B389" s="246"/>
      <c r="C389" s="247"/>
      <c r="D389" s="231" t="s">
        <v>134</v>
      </c>
      <c r="E389" s="248" t="s">
        <v>1</v>
      </c>
      <c r="F389" s="249" t="s">
        <v>494</v>
      </c>
      <c r="G389" s="247"/>
      <c r="H389" s="250">
        <v>2.8300000000000001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134</v>
      </c>
      <c r="AU389" s="256" t="s">
        <v>89</v>
      </c>
      <c r="AV389" s="14" t="s">
        <v>89</v>
      </c>
      <c r="AW389" s="14" t="s">
        <v>36</v>
      </c>
      <c r="AX389" s="14" t="s">
        <v>80</v>
      </c>
      <c r="AY389" s="256" t="s">
        <v>123</v>
      </c>
    </row>
    <row r="390" s="13" customFormat="1">
      <c r="A390" s="13"/>
      <c r="B390" s="236"/>
      <c r="C390" s="237"/>
      <c r="D390" s="231" t="s">
        <v>134</v>
      </c>
      <c r="E390" s="238" t="s">
        <v>1</v>
      </c>
      <c r="F390" s="239" t="s">
        <v>381</v>
      </c>
      <c r="G390" s="237"/>
      <c r="H390" s="238" t="s">
        <v>1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134</v>
      </c>
      <c r="AU390" s="245" t="s">
        <v>89</v>
      </c>
      <c r="AV390" s="13" t="s">
        <v>87</v>
      </c>
      <c r="AW390" s="13" t="s">
        <v>36</v>
      </c>
      <c r="AX390" s="13" t="s">
        <v>80</v>
      </c>
      <c r="AY390" s="245" t="s">
        <v>123</v>
      </c>
    </row>
    <row r="391" s="14" customFormat="1">
      <c r="A391" s="14"/>
      <c r="B391" s="246"/>
      <c r="C391" s="247"/>
      <c r="D391" s="231" t="s">
        <v>134</v>
      </c>
      <c r="E391" s="248" t="s">
        <v>1</v>
      </c>
      <c r="F391" s="249" t="s">
        <v>495</v>
      </c>
      <c r="G391" s="247"/>
      <c r="H391" s="250">
        <v>0.311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134</v>
      </c>
      <c r="AU391" s="256" t="s">
        <v>89</v>
      </c>
      <c r="AV391" s="14" t="s">
        <v>89</v>
      </c>
      <c r="AW391" s="14" t="s">
        <v>36</v>
      </c>
      <c r="AX391" s="14" t="s">
        <v>80</v>
      </c>
      <c r="AY391" s="256" t="s">
        <v>123</v>
      </c>
    </row>
    <row r="392" s="13" customFormat="1">
      <c r="A392" s="13"/>
      <c r="B392" s="236"/>
      <c r="C392" s="237"/>
      <c r="D392" s="231" t="s">
        <v>134</v>
      </c>
      <c r="E392" s="238" t="s">
        <v>1</v>
      </c>
      <c r="F392" s="239" t="s">
        <v>383</v>
      </c>
      <c r="G392" s="237"/>
      <c r="H392" s="238" t="s">
        <v>1</v>
      </c>
      <c r="I392" s="240"/>
      <c r="J392" s="237"/>
      <c r="K392" s="237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134</v>
      </c>
      <c r="AU392" s="245" t="s">
        <v>89</v>
      </c>
      <c r="AV392" s="13" t="s">
        <v>87</v>
      </c>
      <c r="AW392" s="13" t="s">
        <v>36</v>
      </c>
      <c r="AX392" s="13" t="s">
        <v>80</v>
      </c>
      <c r="AY392" s="245" t="s">
        <v>123</v>
      </c>
    </row>
    <row r="393" s="14" customFormat="1">
      <c r="A393" s="14"/>
      <c r="B393" s="246"/>
      <c r="C393" s="247"/>
      <c r="D393" s="231" t="s">
        <v>134</v>
      </c>
      <c r="E393" s="248" t="s">
        <v>1</v>
      </c>
      <c r="F393" s="249" t="s">
        <v>496</v>
      </c>
      <c r="G393" s="247"/>
      <c r="H393" s="250">
        <v>0.64000000000000001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134</v>
      </c>
      <c r="AU393" s="256" t="s">
        <v>89</v>
      </c>
      <c r="AV393" s="14" t="s">
        <v>89</v>
      </c>
      <c r="AW393" s="14" t="s">
        <v>36</v>
      </c>
      <c r="AX393" s="14" t="s">
        <v>80</v>
      </c>
      <c r="AY393" s="256" t="s">
        <v>123</v>
      </c>
    </row>
    <row r="394" s="15" customFormat="1">
      <c r="A394" s="15"/>
      <c r="B394" s="257"/>
      <c r="C394" s="258"/>
      <c r="D394" s="231" t="s">
        <v>134</v>
      </c>
      <c r="E394" s="259" t="s">
        <v>1</v>
      </c>
      <c r="F394" s="260" t="s">
        <v>242</v>
      </c>
      <c r="G394" s="258"/>
      <c r="H394" s="261">
        <v>24.571000000000002</v>
      </c>
      <c r="I394" s="262"/>
      <c r="J394" s="258"/>
      <c r="K394" s="258"/>
      <c r="L394" s="263"/>
      <c r="M394" s="264"/>
      <c r="N394" s="265"/>
      <c r="O394" s="265"/>
      <c r="P394" s="265"/>
      <c r="Q394" s="265"/>
      <c r="R394" s="265"/>
      <c r="S394" s="265"/>
      <c r="T394" s="26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7" t="s">
        <v>134</v>
      </c>
      <c r="AU394" s="267" t="s">
        <v>89</v>
      </c>
      <c r="AV394" s="15" t="s">
        <v>130</v>
      </c>
      <c r="AW394" s="15" t="s">
        <v>36</v>
      </c>
      <c r="AX394" s="15" t="s">
        <v>87</v>
      </c>
      <c r="AY394" s="267" t="s">
        <v>123</v>
      </c>
    </row>
    <row r="395" s="2" customFormat="1" ht="24.15" customHeight="1">
      <c r="A395" s="38"/>
      <c r="B395" s="39"/>
      <c r="C395" s="218" t="s">
        <v>286</v>
      </c>
      <c r="D395" s="218" t="s">
        <v>125</v>
      </c>
      <c r="E395" s="219" t="s">
        <v>497</v>
      </c>
      <c r="F395" s="220" t="s">
        <v>498</v>
      </c>
      <c r="G395" s="221" t="s">
        <v>360</v>
      </c>
      <c r="H395" s="222">
        <v>204.58799999999999</v>
      </c>
      <c r="I395" s="223"/>
      <c r="J395" s="224">
        <f>ROUND(I395*H395,2)</f>
        <v>0</v>
      </c>
      <c r="K395" s="220" t="s">
        <v>129</v>
      </c>
      <c r="L395" s="44"/>
      <c r="M395" s="225" t="s">
        <v>1</v>
      </c>
      <c r="N395" s="226" t="s">
        <v>45</v>
      </c>
      <c r="O395" s="91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130</v>
      </c>
      <c r="AT395" s="229" t="s">
        <v>125</v>
      </c>
      <c r="AU395" s="229" t="s">
        <v>89</v>
      </c>
      <c r="AY395" s="17" t="s">
        <v>123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87</v>
      </c>
      <c r="BK395" s="230">
        <f>ROUND(I395*H395,2)</f>
        <v>0</v>
      </c>
      <c r="BL395" s="17" t="s">
        <v>130</v>
      </c>
      <c r="BM395" s="229" t="s">
        <v>499</v>
      </c>
    </row>
    <row r="396" s="2" customFormat="1">
      <c r="A396" s="38"/>
      <c r="B396" s="39"/>
      <c r="C396" s="40"/>
      <c r="D396" s="231" t="s">
        <v>132</v>
      </c>
      <c r="E396" s="40"/>
      <c r="F396" s="232" t="s">
        <v>500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132</v>
      </c>
      <c r="AU396" s="17" t="s">
        <v>89</v>
      </c>
    </row>
    <row r="397" s="13" customFormat="1">
      <c r="A397" s="13"/>
      <c r="B397" s="236"/>
      <c r="C397" s="237"/>
      <c r="D397" s="231" t="s">
        <v>134</v>
      </c>
      <c r="E397" s="238" t="s">
        <v>1</v>
      </c>
      <c r="F397" s="239" t="s">
        <v>501</v>
      </c>
      <c r="G397" s="237"/>
      <c r="H397" s="238" t="s">
        <v>1</v>
      </c>
      <c r="I397" s="240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134</v>
      </c>
      <c r="AU397" s="245" t="s">
        <v>89</v>
      </c>
      <c r="AV397" s="13" t="s">
        <v>87</v>
      </c>
      <c r="AW397" s="13" t="s">
        <v>36</v>
      </c>
      <c r="AX397" s="13" t="s">
        <v>80</v>
      </c>
      <c r="AY397" s="245" t="s">
        <v>123</v>
      </c>
    </row>
    <row r="398" s="13" customFormat="1">
      <c r="A398" s="13"/>
      <c r="B398" s="236"/>
      <c r="C398" s="237"/>
      <c r="D398" s="231" t="s">
        <v>134</v>
      </c>
      <c r="E398" s="238" t="s">
        <v>1</v>
      </c>
      <c r="F398" s="239" t="s">
        <v>491</v>
      </c>
      <c r="G398" s="237"/>
      <c r="H398" s="238" t="s">
        <v>1</v>
      </c>
      <c r="I398" s="240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134</v>
      </c>
      <c r="AU398" s="245" t="s">
        <v>89</v>
      </c>
      <c r="AV398" s="13" t="s">
        <v>87</v>
      </c>
      <c r="AW398" s="13" t="s">
        <v>36</v>
      </c>
      <c r="AX398" s="13" t="s">
        <v>80</v>
      </c>
      <c r="AY398" s="245" t="s">
        <v>123</v>
      </c>
    </row>
    <row r="399" s="13" customFormat="1">
      <c r="A399" s="13"/>
      <c r="B399" s="236"/>
      <c r="C399" s="237"/>
      <c r="D399" s="231" t="s">
        <v>134</v>
      </c>
      <c r="E399" s="238" t="s">
        <v>1</v>
      </c>
      <c r="F399" s="239" t="s">
        <v>502</v>
      </c>
      <c r="G399" s="237"/>
      <c r="H399" s="238" t="s">
        <v>1</v>
      </c>
      <c r="I399" s="240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134</v>
      </c>
      <c r="AU399" s="245" t="s">
        <v>89</v>
      </c>
      <c r="AV399" s="13" t="s">
        <v>87</v>
      </c>
      <c r="AW399" s="13" t="s">
        <v>36</v>
      </c>
      <c r="AX399" s="13" t="s">
        <v>80</v>
      </c>
      <c r="AY399" s="245" t="s">
        <v>123</v>
      </c>
    </row>
    <row r="400" s="14" customFormat="1">
      <c r="A400" s="14"/>
      <c r="B400" s="246"/>
      <c r="C400" s="247"/>
      <c r="D400" s="231" t="s">
        <v>134</v>
      </c>
      <c r="E400" s="248" t="s">
        <v>1</v>
      </c>
      <c r="F400" s="249" t="s">
        <v>493</v>
      </c>
      <c r="G400" s="247"/>
      <c r="H400" s="250">
        <v>20.789999999999999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134</v>
      </c>
      <c r="AU400" s="256" t="s">
        <v>89</v>
      </c>
      <c r="AV400" s="14" t="s">
        <v>89</v>
      </c>
      <c r="AW400" s="14" t="s">
        <v>36</v>
      </c>
      <c r="AX400" s="14" t="s">
        <v>80</v>
      </c>
      <c r="AY400" s="256" t="s">
        <v>123</v>
      </c>
    </row>
    <row r="401" s="13" customFormat="1">
      <c r="A401" s="13"/>
      <c r="B401" s="236"/>
      <c r="C401" s="237"/>
      <c r="D401" s="231" t="s">
        <v>134</v>
      </c>
      <c r="E401" s="238" t="s">
        <v>1</v>
      </c>
      <c r="F401" s="239" t="s">
        <v>503</v>
      </c>
      <c r="G401" s="237"/>
      <c r="H401" s="238" t="s">
        <v>1</v>
      </c>
      <c r="I401" s="240"/>
      <c r="J401" s="237"/>
      <c r="K401" s="237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134</v>
      </c>
      <c r="AU401" s="245" t="s">
        <v>89</v>
      </c>
      <c r="AV401" s="13" t="s">
        <v>87</v>
      </c>
      <c r="AW401" s="13" t="s">
        <v>36</v>
      </c>
      <c r="AX401" s="13" t="s">
        <v>80</v>
      </c>
      <c r="AY401" s="245" t="s">
        <v>123</v>
      </c>
    </row>
    <row r="402" s="14" customFormat="1">
      <c r="A402" s="14"/>
      <c r="B402" s="246"/>
      <c r="C402" s="247"/>
      <c r="D402" s="231" t="s">
        <v>134</v>
      </c>
      <c r="E402" s="248" t="s">
        <v>1</v>
      </c>
      <c r="F402" s="249" t="s">
        <v>494</v>
      </c>
      <c r="G402" s="247"/>
      <c r="H402" s="250">
        <v>2.8300000000000001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134</v>
      </c>
      <c r="AU402" s="256" t="s">
        <v>89</v>
      </c>
      <c r="AV402" s="14" t="s">
        <v>89</v>
      </c>
      <c r="AW402" s="14" t="s">
        <v>36</v>
      </c>
      <c r="AX402" s="14" t="s">
        <v>80</v>
      </c>
      <c r="AY402" s="256" t="s">
        <v>123</v>
      </c>
    </row>
    <row r="403" s="13" customFormat="1">
      <c r="A403" s="13"/>
      <c r="B403" s="236"/>
      <c r="C403" s="237"/>
      <c r="D403" s="231" t="s">
        <v>134</v>
      </c>
      <c r="E403" s="238" t="s">
        <v>1</v>
      </c>
      <c r="F403" s="239" t="s">
        <v>504</v>
      </c>
      <c r="G403" s="237"/>
      <c r="H403" s="238" t="s">
        <v>1</v>
      </c>
      <c r="I403" s="240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134</v>
      </c>
      <c r="AU403" s="245" t="s">
        <v>89</v>
      </c>
      <c r="AV403" s="13" t="s">
        <v>87</v>
      </c>
      <c r="AW403" s="13" t="s">
        <v>36</v>
      </c>
      <c r="AX403" s="13" t="s">
        <v>80</v>
      </c>
      <c r="AY403" s="245" t="s">
        <v>123</v>
      </c>
    </row>
    <row r="404" s="14" customFormat="1">
      <c r="A404" s="14"/>
      <c r="B404" s="246"/>
      <c r="C404" s="247"/>
      <c r="D404" s="231" t="s">
        <v>134</v>
      </c>
      <c r="E404" s="248" t="s">
        <v>1</v>
      </c>
      <c r="F404" s="249" t="s">
        <v>495</v>
      </c>
      <c r="G404" s="247"/>
      <c r="H404" s="250">
        <v>0.311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134</v>
      </c>
      <c r="AU404" s="256" t="s">
        <v>89</v>
      </c>
      <c r="AV404" s="14" t="s">
        <v>89</v>
      </c>
      <c r="AW404" s="14" t="s">
        <v>36</v>
      </c>
      <c r="AX404" s="14" t="s">
        <v>80</v>
      </c>
      <c r="AY404" s="256" t="s">
        <v>123</v>
      </c>
    </row>
    <row r="405" s="13" customFormat="1">
      <c r="A405" s="13"/>
      <c r="B405" s="236"/>
      <c r="C405" s="237"/>
      <c r="D405" s="231" t="s">
        <v>134</v>
      </c>
      <c r="E405" s="238" t="s">
        <v>1</v>
      </c>
      <c r="F405" s="239" t="s">
        <v>505</v>
      </c>
      <c r="G405" s="237"/>
      <c r="H405" s="238" t="s">
        <v>1</v>
      </c>
      <c r="I405" s="240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134</v>
      </c>
      <c r="AU405" s="245" t="s">
        <v>89</v>
      </c>
      <c r="AV405" s="13" t="s">
        <v>87</v>
      </c>
      <c r="AW405" s="13" t="s">
        <v>36</v>
      </c>
      <c r="AX405" s="13" t="s">
        <v>80</v>
      </c>
      <c r="AY405" s="245" t="s">
        <v>123</v>
      </c>
    </row>
    <row r="406" s="14" customFormat="1">
      <c r="A406" s="14"/>
      <c r="B406" s="246"/>
      <c r="C406" s="247"/>
      <c r="D406" s="231" t="s">
        <v>134</v>
      </c>
      <c r="E406" s="248" t="s">
        <v>1</v>
      </c>
      <c r="F406" s="249" t="s">
        <v>496</v>
      </c>
      <c r="G406" s="247"/>
      <c r="H406" s="250">
        <v>0.64000000000000001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134</v>
      </c>
      <c r="AU406" s="256" t="s">
        <v>89</v>
      </c>
      <c r="AV406" s="14" t="s">
        <v>89</v>
      </c>
      <c r="AW406" s="14" t="s">
        <v>36</v>
      </c>
      <c r="AX406" s="14" t="s">
        <v>80</v>
      </c>
      <c r="AY406" s="256" t="s">
        <v>123</v>
      </c>
    </row>
    <row r="407" s="13" customFormat="1">
      <c r="A407" s="13"/>
      <c r="B407" s="236"/>
      <c r="C407" s="237"/>
      <c r="D407" s="231" t="s">
        <v>134</v>
      </c>
      <c r="E407" s="238" t="s">
        <v>1</v>
      </c>
      <c r="F407" s="239" t="s">
        <v>506</v>
      </c>
      <c r="G407" s="237"/>
      <c r="H407" s="238" t="s">
        <v>1</v>
      </c>
      <c r="I407" s="240"/>
      <c r="J407" s="237"/>
      <c r="K407" s="237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134</v>
      </c>
      <c r="AU407" s="245" t="s">
        <v>89</v>
      </c>
      <c r="AV407" s="13" t="s">
        <v>87</v>
      </c>
      <c r="AW407" s="13" t="s">
        <v>36</v>
      </c>
      <c r="AX407" s="13" t="s">
        <v>80</v>
      </c>
      <c r="AY407" s="245" t="s">
        <v>123</v>
      </c>
    </row>
    <row r="408" s="13" customFormat="1">
      <c r="A408" s="13"/>
      <c r="B408" s="236"/>
      <c r="C408" s="237"/>
      <c r="D408" s="231" t="s">
        <v>134</v>
      </c>
      <c r="E408" s="238" t="s">
        <v>1</v>
      </c>
      <c r="F408" s="239" t="s">
        <v>367</v>
      </c>
      <c r="G408" s="237"/>
      <c r="H408" s="238" t="s">
        <v>1</v>
      </c>
      <c r="I408" s="240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134</v>
      </c>
      <c r="AU408" s="245" t="s">
        <v>89</v>
      </c>
      <c r="AV408" s="13" t="s">
        <v>87</v>
      </c>
      <c r="AW408" s="13" t="s">
        <v>36</v>
      </c>
      <c r="AX408" s="13" t="s">
        <v>80</v>
      </c>
      <c r="AY408" s="245" t="s">
        <v>123</v>
      </c>
    </row>
    <row r="409" s="14" customFormat="1">
      <c r="A409" s="14"/>
      <c r="B409" s="246"/>
      <c r="C409" s="247"/>
      <c r="D409" s="231" t="s">
        <v>134</v>
      </c>
      <c r="E409" s="248" t="s">
        <v>1</v>
      </c>
      <c r="F409" s="249" t="s">
        <v>507</v>
      </c>
      <c r="G409" s="247"/>
      <c r="H409" s="250">
        <v>180.017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134</v>
      </c>
      <c r="AU409" s="256" t="s">
        <v>89</v>
      </c>
      <c r="AV409" s="14" t="s">
        <v>89</v>
      </c>
      <c r="AW409" s="14" t="s">
        <v>36</v>
      </c>
      <c r="AX409" s="14" t="s">
        <v>80</v>
      </c>
      <c r="AY409" s="256" t="s">
        <v>123</v>
      </c>
    </row>
    <row r="410" s="15" customFormat="1">
      <c r="A410" s="15"/>
      <c r="B410" s="257"/>
      <c r="C410" s="258"/>
      <c r="D410" s="231" t="s">
        <v>134</v>
      </c>
      <c r="E410" s="259" t="s">
        <v>1</v>
      </c>
      <c r="F410" s="260" t="s">
        <v>242</v>
      </c>
      <c r="G410" s="258"/>
      <c r="H410" s="261">
        <v>204.58799999999999</v>
      </c>
      <c r="I410" s="262"/>
      <c r="J410" s="258"/>
      <c r="K410" s="258"/>
      <c r="L410" s="263"/>
      <c r="M410" s="264"/>
      <c r="N410" s="265"/>
      <c r="O410" s="265"/>
      <c r="P410" s="265"/>
      <c r="Q410" s="265"/>
      <c r="R410" s="265"/>
      <c r="S410" s="265"/>
      <c r="T410" s="26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7" t="s">
        <v>134</v>
      </c>
      <c r="AU410" s="267" t="s">
        <v>89</v>
      </c>
      <c r="AV410" s="15" t="s">
        <v>130</v>
      </c>
      <c r="AW410" s="15" t="s">
        <v>36</v>
      </c>
      <c r="AX410" s="15" t="s">
        <v>87</v>
      </c>
      <c r="AY410" s="267" t="s">
        <v>123</v>
      </c>
    </row>
    <row r="411" s="2" customFormat="1" ht="24.15" customHeight="1">
      <c r="A411" s="38"/>
      <c r="B411" s="39"/>
      <c r="C411" s="218" t="s">
        <v>288</v>
      </c>
      <c r="D411" s="218" t="s">
        <v>125</v>
      </c>
      <c r="E411" s="219" t="s">
        <v>508</v>
      </c>
      <c r="F411" s="220" t="s">
        <v>509</v>
      </c>
      <c r="G411" s="221" t="s">
        <v>360</v>
      </c>
      <c r="H411" s="222">
        <v>2569.384</v>
      </c>
      <c r="I411" s="223"/>
      <c r="J411" s="224">
        <f>ROUND(I411*H411,2)</f>
        <v>0</v>
      </c>
      <c r="K411" s="220" t="s">
        <v>129</v>
      </c>
      <c r="L411" s="44"/>
      <c r="M411" s="225" t="s">
        <v>1</v>
      </c>
      <c r="N411" s="226" t="s">
        <v>45</v>
      </c>
      <c r="O411" s="9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130</v>
      </c>
      <c r="AT411" s="229" t="s">
        <v>125</v>
      </c>
      <c r="AU411" s="229" t="s">
        <v>89</v>
      </c>
      <c r="AY411" s="17" t="s">
        <v>123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87</v>
      </c>
      <c r="BK411" s="230">
        <f>ROUND(I411*H411,2)</f>
        <v>0</v>
      </c>
      <c r="BL411" s="17" t="s">
        <v>130</v>
      </c>
      <c r="BM411" s="229" t="s">
        <v>510</v>
      </c>
    </row>
    <row r="412" s="2" customFormat="1">
      <c r="A412" s="38"/>
      <c r="B412" s="39"/>
      <c r="C412" s="40"/>
      <c r="D412" s="231" t="s">
        <v>132</v>
      </c>
      <c r="E412" s="40"/>
      <c r="F412" s="232" t="s">
        <v>511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132</v>
      </c>
      <c r="AU412" s="17" t="s">
        <v>89</v>
      </c>
    </row>
    <row r="413" s="13" customFormat="1">
      <c r="A413" s="13"/>
      <c r="B413" s="236"/>
      <c r="C413" s="237"/>
      <c r="D413" s="231" t="s">
        <v>134</v>
      </c>
      <c r="E413" s="238" t="s">
        <v>1</v>
      </c>
      <c r="F413" s="239" t="s">
        <v>501</v>
      </c>
      <c r="G413" s="237"/>
      <c r="H413" s="238" t="s">
        <v>1</v>
      </c>
      <c r="I413" s="240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134</v>
      </c>
      <c r="AU413" s="245" t="s">
        <v>89</v>
      </c>
      <c r="AV413" s="13" t="s">
        <v>87</v>
      </c>
      <c r="AW413" s="13" t="s">
        <v>36</v>
      </c>
      <c r="AX413" s="13" t="s">
        <v>80</v>
      </c>
      <c r="AY413" s="245" t="s">
        <v>123</v>
      </c>
    </row>
    <row r="414" s="13" customFormat="1">
      <c r="A414" s="13"/>
      <c r="B414" s="236"/>
      <c r="C414" s="237"/>
      <c r="D414" s="231" t="s">
        <v>134</v>
      </c>
      <c r="E414" s="238" t="s">
        <v>1</v>
      </c>
      <c r="F414" s="239" t="s">
        <v>491</v>
      </c>
      <c r="G414" s="237"/>
      <c r="H414" s="238" t="s">
        <v>1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134</v>
      </c>
      <c r="AU414" s="245" t="s">
        <v>89</v>
      </c>
      <c r="AV414" s="13" t="s">
        <v>87</v>
      </c>
      <c r="AW414" s="13" t="s">
        <v>36</v>
      </c>
      <c r="AX414" s="13" t="s">
        <v>80</v>
      </c>
      <c r="AY414" s="245" t="s">
        <v>123</v>
      </c>
    </row>
    <row r="415" s="13" customFormat="1">
      <c r="A415" s="13"/>
      <c r="B415" s="236"/>
      <c r="C415" s="237"/>
      <c r="D415" s="231" t="s">
        <v>134</v>
      </c>
      <c r="E415" s="238" t="s">
        <v>1</v>
      </c>
      <c r="F415" s="239" t="s">
        <v>502</v>
      </c>
      <c r="G415" s="237"/>
      <c r="H415" s="238" t="s">
        <v>1</v>
      </c>
      <c r="I415" s="240"/>
      <c r="J415" s="237"/>
      <c r="K415" s="237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134</v>
      </c>
      <c r="AU415" s="245" t="s">
        <v>89</v>
      </c>
      <c r="AV415" s="13" t="s">
        <v>87</v>
      </c>
      <c r="AW415" s="13" t="s">
        <v>36</v>
      </c>
      <c r="AX415" s="13" t="s">
        <v>80</v>
      </c>
      <c r="AY415" s="245" t="s">
        <v>123</v>
      </c>
    </row>
    <row r="416" s="14" customFormat="1">
      <c r="A416" s="14"/>
      <c r="B416" s="246"/>
      <c r="C416" s="247"/>
      <c r="D416" s="231" t="s">
        <v>134</v>
      </c>
      <c r="E416" s="248" t="s">
        <v>1</v>
      </c>
      <c r="F416" s="249" t="s">
        <v>512</v>
      </c>
      <c r="G416" s="247"/>
      <c r="H416" s="250">
        <v>41.581000000000003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134</v>
      </c>
      <c r="AU416" s="256" t="s">
        <v>89</v>
      </c>
      <c r="AV416" s="14" t="s">
        <v>89</v>
      </c>
      <c r="AW416" s="14" t="s">
        <v>36</v>
      </c>
      <c r="AX416" s="14" t="s">
        <v>80</v>
      </c>
      <c r="AY416" s="256" t="s">
        <v>123</v>
      </c>
    </row>
    <row r="417" s="13" customFormat="1">
      <c r="A417" s="13"/>
      <c r="B417" s="236"/>
      <c r="C417" s="237"/>
      <c r="D417" s="231" t="s">
        <v>134</v>
      </c>
      <c r="E417" s="238" t="s">
        <v>1</v>
      </c>
      <c r="F417" s="239" t="s">
        <v>503</v>
      </c>
      <c r="G417" s="237"/>
      <c r="H417" s="238" t="s">
        <v>1</v>
      </c>
      <c r="I417" s="240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134</v>
      </c>
      <c r="AU417" s="245" t="s">
        <v>89</v>
      </c>
      <c r="AV417" s="13" t="s">
        <v>87</v>
      </c>
      <c r="AW417" s="13" t="s">
        <v>36</v>
      </c>
      <c r="AX417" s="13" t="s">
        <v>80</v>
      </c>
      <c r="AY417" s="245" t="s">
        <v>123</v>
      </c>
    </row>
    <row r="418" s="14" customFormat="1">
      <c r="A418" s="14"/>
      <c r="B418" s="246"/>
      <c r="C418" s="247"/>
      <c r="D418" s="231" t="s">
        <v>134</v>
      </c>
      <c r="E418" s="248" t="s">
        <v>1</v>
      </c>
      <c r="F418" s="249" t="s">
        <v>513</v>
      </c>
      <c r="G418" s="247"/>
      <c r="H418" s="250">
        <v>5.6600000000000001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134</v>
      </c>
      <c r="AU418" s="256" t="s">
        <v>89</v>
      </c>
      <c r="AV418" s="14" t="s">
        <v>89</v>
      </c>
      <c r="AW418" s="14" t="s">
        <v>36</v>
      </c>
      <c r="AX418" s="14" t="s">
        <v>80</v>
      </c>
      <c r="AY418" s="256" t="s">
        <v>123</v>
      </c>
    </row>
    <row r="419" s="13" customFormat="1">
      <c r="A419" s="13"/>
      <c r="B419" s="236"/>
      <c r="C419" s="237"/>
      <c r="D419" s="231" t="s">
        <v>134</v>
      </c>
      <c r="E419" s="238" t="s">
        <v>1</v>
      </c>
      <c r="F419" s="239" t="s">
        <v>504</v>
      </c>
      <c r="G419" s="237"/>
      <c r="H419" s="238" t="s">
        <v>1</v>
      </c>
      <c r="I419" s="240"/>
      <c r="J419" s="237"/>
      <c r="K419" s="237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134</v>
      </c>
      <c r="AU419" s="245" t="s">
        <v>89</v>
      </c>
      <c r="AV419" s="13" t="s">
        <v>87</v>
      </c>
      <c r="AW419" s="13" t="s">
        <v>36</v>
      </c>
      <c r="AX419" s="13" t="s">
        <v>80</v>
      </c>
      <c r="AY419" s="245" t="s">
        <v>123</v>
      </c>
    </row>
    <row r="420" s="14" customFormat="1">
      <c r="A420" s="14"/>
      <c r="B420" s="246"/>
      <c r="C420" s="247"/>
      <c r="D420" s="231" t="s">
        <v>134</v>
      </c>
      <c r="E420" s="248" t="s">
        <v>1</v>
      </c>
      <c r="F420" s="249" t="s">
        <v>514</v>
      </c>
      <c r="G420" s="247"/>
      <c r="H420" s="250">
        <v>0.622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134</v>
      </c>
      <c r="AU420" s="256" t="s">
        <v>89</v>
      </c>
      <c r="AV420" s="14" t="s">
        <v>89</v>
      </c>
      <c r="AW420" s="14" t="s">
        <v>36</v>
      </c>
      <c r="AX420" s="14" t="s">
        <v>80</v>
      </c>
      <c r="AY420" s="256" t="s">
        <v>123</v>
      </c>
    </row>
    <row r="421" s="13" customFormat="1">
      <c r="A421" s="13"/>
      <c r="B421" s="236"/>
      <c r="C421" s="237"/>
      <c r="D421" s="231" t="s">
        <v>134</v>
      </c>
      <c r="E421" s="238" t="s">
        <v>1</v>
      </c>
      <c r="F421" s="239" t="s">
        <v>505</v>
      </c>
      <c r="G421" s="237"/>
      <c r="H421" s="238" t="s">
        <v>1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134</v>
      </c>
      <c r="AU421" s="245" t="s">
        <v>89</v>
      </c>
      <c r="AV421" s="13" t="s">
        <v>87</v>
      </c>
      <c r="AW421" s="13" t="s">
        <v>36</v>
      </c>
      <c r="AX421" s="13" t="s">
        <v>80</v>
      </c>
      <c r="AY421" s="245" t="s">
        <v>123</v>
      </c>
    </row>
    <row r="422" s="14" customFormat="1">
      <c r="A422" s="14"/>
      <c r="B422" s="246"/>
      <c r="C422" s="247"/>
      <c r="D422" s="231" t="s">
        <v>134</v>
      </c>
      <c r="E422" s="248" t="s">
        <v>1</v>
      </c>
      <c r="F422" s="249" t="s">
        <v>515</v>
      </c>
      <c r="G422" s="247"/>
      <c r="H422" s="250">
        <v>1.28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134</v>
      </c>
      <c r="AU422" s="256" t="s">
        <v>89</v>
      </c>
      <c r="AV422" s="14" t="s">
        <v>89</v>
      </c>
      <c r="AW422" s="14" t="s">
        <v>36</v>
      </c>
      <c r="AX422" s="14" t="s">
        <v>80</v>
      </c>
      <c r="AY422" s="256" t="s">
        <v>123</v>
      </c>
    </row>
    <row r="423" s="13" customFormat="1">
      <c r="A423" s="13"/>
      <c r="B423" s="236"/>
      <c r="C423" s="237"/>
      <c r="D423" s="231" t="s">
        <v>134</v>
      </c>
      <c r="E423" s="238" t="s">
        <v>1</v>
      </c>
      <c r="F423" s="239" t="s">
        <v>506</v>
      </c>
      <c r="G423" s="237"/>
      <c r="H423" s="238" t="s">
        <v>1</v>
      </c>
      <c r="I423" s="240"/>
      <c r="J423" s="237"/>
      <c r="K423" s="237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134</v>
      </c>
      <c r="AU423" s="245" t="s">
        <v>89</v>
      </c>
      <c r="AV423" s="13" t="s">
        <v>87</v>
      </c>
      <c r="AW423" s="13" t="s">
        <v>36</v>
      </c>
      <c r="AX423" s="13" t="s">
        <v>80</v>
      </c>
      <c r="AY423" s="245" t="s">
        <v>123</v>
      </c>
    </row>
    <row r="424" s="13" customFormat="1">
      <c r="A424" s="13"/>
      <c r="B424" s="236"/>
      <c r="C424" s="237"/>
      <c r="D424" s="231" t="s">
        <v>134</v>
      </c>
      <c r="E424" s="238" t="s">
        <v>1</v>
      </c>
      <c r="F424" s="239" t="s">
        <v>367</v>
      </c>
      <c r="G424" s="237"/>
      <c r="H424" s="238" t="s">
        <v>1</v>
      </c>
      <c r="I424" s="240"/>
      <c r="J424" s="237"/>
      <c r="K424" s="237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134</v>
      </c>
      <c r="AU424" s="245" t="s">
        <v>89</v>
      </c>
      <c r="AV424" s="13" t="s">
        <v>87</v>
      </c>
      <c r="AW424" s="13" t="s">
        <v>36</v>
      </c>
      <c r="AX424" s="13" t="s">
        <v>80</v>
      </c>
      <c r="AY424" s="245" t="s">
        <v>123</v>
      </c>
    </row>
    <row r="425" s="14" customFormat="1">
      <c r="A425" s="14"/>
      <c r="B425" s="246"/>
      <c r="C425" s="247"/>
      <c r="D425" s="231" t="s">
        <v>134</v>
      </c>
      <c r="E425" s="248" t="s">
        <v>1</v>
      </c>
      <c r="F425" s="249" t="s">
        <v>516</v>
      </c>
      <c r="G425" s="247"/>
      <c r="H425" s="250">
        <v>2520.241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134</v>
      </c>
      <c r="AU425" s="256" t="s">
        <v>89</v>
      </c>
      <c r="AV425" s="14" t="s">
        <v>89</v>
      </c>
      <c r="AW425" s="14" t="s">
        <v>36</v>
      </c>
      <c r="AX425" s="14" t="s">
        <v>80</v>
      </c>
      <c r="AY425" s="256" t="s">
        <v>123</v>
      </c>
    </row>
    <row r="426" s="15" customFormat="1">
      <c r="A426" s="15"/>
      <c r="B426" s="257"/>
      <c r="C426" s="258"/>
      <c r="D426" s="231" t="s">
        <v>134</v>
      </c>
      <c r="E426" s="259" t="s">
        <v>1</v>
      </c>
      <c r="F426" s="260" t="s">
        <v>242</v>
      </c>
      <c r="G426" s="258"/>
      <c r="H426" s="261">
        <v>2569.384</v>
      </c>
      <c r="I426" s="262"/>
      <c r="J426" s="258"/>
      <c r="K426" s="258"/>
      <c r="L426" s="263"/>
      <c r="M426" s="264"/>
      <c r="N426" s="265"/>
      <c r="O426" s="265"/>
      <c r="P426" s="265"/>
      <c r="Q426" s="265"/>
      <c r="R426" s="265"/>
      <c r="S426" s="265"/>
      <c r="T426" s="26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7" t="s">
        <v>134</v>
      </c>
      <c r="AU426" s="267" t="s">
        <v>89</v>
      </c>
      <c r="AV426" s="15" t="s">
        <v>130</v>
      </c>
      <c r="AW426" s="15" t="s">
        <v>36</v>
      </c>
      <c r="AX426" s="15" t="s">
        <v>87</v>
      </c>
      <c r="AY426" s="267" t="s">
        <v>123</v>
      </c>
    </row>
    <row r="427" s="12" customFormat="1" ht="22.8" customHeight="1">
      <c r="A427" s="12"/>
      <c r="B427" s="202"/>
      <c r="C427" s="203"/>
      <c r="D427" s="204" t="s">
        <v>79</v>
      </c>
      <c r="E427" s="216" t="s">
        <v>517</v>
      </c>
      <c r="F427" s="216" t="s">
        <v>518</v>
      </c>
      <c r="G427" s="203"/>
      <c r="H427" s="203"/>
      <c r="I427" s="206"/>
      <c r="J427" s="217">
        <f>BK427</f>
        <v>0</v>
      </c>
      <c r="K427" s="203"/>
      <c r="L427" s="208"/>
      <c r="M427" s="209"/>
      <c r="N427" s="210"/>
      <c r="O427" s="210"/>
      <c r="P427" s="211">
        <f>SUM(P428:P429)</f>
        <v>0</v>
      </c>
      <c r="Q427" s="210"/>
      <c r="R427" s="211">
        <f>SUM(R428:R429)</f>
        <v>0</v>
      </c>
      <c r="S427" s="210"/>
      <c r="T427" s="212">
        <f>SUM(T428:T429)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3" t="s">
        <v>87</v>
      </c>
      <c r="AT427" s="214" t="s">
        <v>79</v>
      </c>
      <c r="AU427" s="214" t="s">
        <v>87</v>
      </c>
      <c r="AY427" s="213" t="s">
        <v>123</v>
      </c>
      <c r="BK427" s="215">
        <f>SUM(BK428:BK429)</f>
        <v>0</v>
      </c>
    </row>
    <row r="428" s="2" customFormat="1" ht="16.5" customHeight="1">
      <c r="A428" s="38"/>
      <c r="B428" s="39"/>
      <c r="C428" s="218" t="s">
        <v>519</v>
      </c>
      <c r="D428" s="218" t="s">
        <v>125</v>
      </c>
      <c r="E428" s="219" t="s">
        <v>520</v>
      </c>
      <c r="F428" s="220" t="s">
        <v>521</v>
      </c>
      <c r="G428" s="221" t="s">
        <v>360</v>
      </c>
      <c r="H428" s="222">
        <v>4460.0730000000003</v>
      </c>
      <c r="I428" s="223"/>
      <c r="J428" s="224">
        <f>ROUND(I428*H428,2)</f>
        <v>0</v>
      </c>
      <c r="K428" s="220" t="s">
        <v>129</v>
      </c>
      <c r="L428" s="44"/>
      <c r="M428" s="225" t="s">
        <v>1</v>
      </c>
      <c r="N428" s="226" t="s">
        <v>45</v>
      </c>
      <c r="O428" s="9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130</v>
      </c>
      <c r="AT428" s="229" t="s">
        <v>125</v>
      </c>
      <c r="AU428" s="229" t="s">
        <v>89</v>
      </c>
      <c r="AY428" s="17" t="s">
        <v>123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87</v>
      </c>
      <c r="BK428" s="230">
        <f>ROUND(I428*H428,2)</f>
        <v>0</v>
      </c>
      <c r="BL428" s="17" t="s">
        <v>130</v>
      </c>
      <c r="BM428" s="229" t="s">
        <v>522</v>
      </c>
    </row>
    <row r="429" s="2" customFormat="1">
      <c r="A429" s="38"/>
      <c r="B429" s="39"/>
      <c r="C429" s="40"/>
      <c r="D429" s="231" t="s">
        <v>132</v>
      </c>
      <c r="E429" s="40"/>
      <c r="F429" s="232" t="s">
        <v>523</v>
      </c>
      <c r="G429" s="40"/>
      <c r="H429" s="40"/>
      <c r="I429" s="233"/>
      <c r="J429" s="40"/>
      <c r="K429" s="40"/>
      <c r="L429" s="44"/>
      <c r="M429" s="269"/>
      <c r="N429" s="270"/>
      <c r="O429" s="271"/>
      <c r="P429" s="271"/>
      <c r="Q429" s="271"/>
      <c r="R429" s="271"/>
      <c r="S429" s="271"/>
      <c r="T429" s="27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132</v>
      </c>
      <c r="AU429" s="17" t="s">
        <v>89</v>
      </c>
    </row>
    <row r="430" s="2" customFormat="1" ht="6.96" customHeight="1">
      <c r="A430" s="38"/>
      <c r="B430" s="66"/>
      <c r="C430" s="67"/>
      <c r="D430" s="67"/>
      <c r="E430" s="67"/>
      <c r="F430" s="67"/>
      <c r="G430" s="67"/>
      <c r="H430" s="67"/>
      <c r="I430" s="67"/>
      <c r="J430" s="67"/>
      <c r="K430" s="67"/>
      <c r="L430" s="44"/>
      <c r="M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</sheetData>
  <sheetProtection sheet="1" autoFilter="0" formatColumns="0" formatRows="0" objects="1" scenarios="1" spinCount="100000" saltValue="Rw0pQ6zeY/Iq6WnuHxIwlonFbpUIabfX3NCbLIUgK4miqGkwR47Nq1R1AyZfuVi5Jv+e2QrmXXpL+/dBF/JZvA==" hashValue="lSWHZgxEO12b7cp+ixzQD90XKr7XW/FF/TlH8/KKpwV4eWAmkzMasRpvp+r93zGhy4kBNGsONDT1Z9PE4+Eqag==" algorithmName="SHA-512" password="CBD7"/>
  <autoFilter ref="C122:K42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Obnovení migrační prostupnosti řeky Olše v profilu jezu Sovinec, řkm 20.369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20. 11. 2023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ROUND((SUM(BE117:BE144)),  2)</f>
        <v>0</v>
      </c>
      <c r="G33" s="38"/>
      <c r="H33" s="38"/>
      <c r="I33" s="155">
        <v>0.20999999999999999</v>
      </c>
      <c r="J33" s="154">
        <f>ROUND(((SUM(BE117:BE144))*I33),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ROUND((SUM(BF117:BF144)),  2)</f>
        <v>0</v>
      </c>
      <c r="G34" s="38"/>
      <c r="H34" s="38"/>
      <c r="I34" s="155">
        <v>0.14999999999999999</v>
      </c>
      <c r="J34" s="154">
        <f>ROUND(((SUM(BF117:BF144))*I34),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ROUND((SUM(BG117:BG144)),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ROUND((SUM(BH117:BH144)),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ROUND((SUM(BI117:BI144)),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Obnovení migrační prostupnosti řeky Olše v profilu jezu Sovinec, řkm 20.369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20. 11. 2023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525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108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74" t="str">
        <f>E7</f>
        <v>Obnovení migrační prostupnosti řeky Olše v profilu jezu Sovinec, řkm 20.369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Karviná</v>
      </c>
      <c r="G111" s="40"/>
      <c r="H111" s="40"/>
      <c r="I111" s="32" t="s">
        <v>22</v>
      </c>
      <c r="J111" s="79" t="str">
        <f>IF(J12="","",J12)</f>
        <v>20. 11. 2023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Povodí Odry, státní podnik</v>
      </c>
      <c r="G113" s="40"/>
      <c r="H113" s="40"/>
      <c r="I113" s="32" t="s">
        <v>32</v>
      </c>
      <c r="J113" s="36" t="str">
        <f>E21</f>
        <v>Lineplan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Ing. Marek Boháč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109</v>
      </c>
      <c r="D116" s="194" t="s">
        <v>65</v>
      </c>
      <c r="E116" s="194" t="s">
        <v>61</v>
      </c>
      <c r="F116" s="194" t="s">
        <v>62</v>
      </c>
      <c r="G116" s="194" t="s">
        <v>110</v>
      </c>
      <c r="H116" s="194" t="s">
        <v>111</v>
      </c>
      <c r="I116" s="194" t="s">
        <v>112</v>
      </c>
      <c r="J116" s="194" t="s">
        <v>98</v>
      </c>
      <c r="K116" s="195" t="s">
        <v>113</v>
      </c>
      <c r="L116" s="196"/>
      <c r="M116" s="100" t="s">
        <v>1</v>
      </c>
      <c r="N116" s="101" t="s">
        <v>44</v>
      </c>
      <c r="O116" s="101" t="s">
        <v>114</v>
      </c>
      <c r="P116" s="101" t="s">
        <v>115</v>
      </c>
      <c r="Q116" s="101" t="s">
        <v>116</v>
      </c>
      <c r="R116" s="101" t="s">
        <v>117</v>
      </c>
      <c r="S116" s="101" t="s">
        <v>118</v>
      </c>
      <c r="T116" s="102" t="s">
        <v>119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120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79</v>
      </c>
      <c r="AU117" s="17" t="s">
        <v>100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79</v>
      </c>
      <c r="E118" s="205" t="s">
        <v>526</v>
      </c>
      <c r="F118" s="205" t="s">
        <v>527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SUM(P119:P144)</f>
        <v>0</v>
      </c>
      <c r="Q118" s="210"/>
      <c r="R118" s="211">
        <f>SUM(R119:R144)</f>
        <v>0</v>
      </c>
      <c r="S118" s="210"/>
      <c r="T118" s="212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153</v>
      </c>
      <c r="AT118" s="214" t="s">
        <v>79</v>
      </c>
      <c r="AU118" s="214" t="s">
        <v>80</v>
      </c>
      <c r="AY118" s="213" t="s">
        <v>123</v>
      </c>
      <c r="BK118" s="215">
        <f>SUM(BK119:BK144)</f>
        <v>0</v>
      </c>
    </row>
    <row r="119" s="2" customFormat="1" ht="16.5" customHeight="1">
      <c r="A119" s="38"/>
      <c r="B119" s="39"/>
      <c r="C119" s="218" t="s">
        <v>87</v>
      </c>
      <c r="D119" s="218" t="s">
        <v>125</v>
      </c>
      <c r="E119" s="219" t="s">
        <v>528</v>
      </c>
      <c r="F119" s="220" t="s">
        <v>529</v>
      </c>
      <c r="G119" s="221" t="s">
        <v>530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45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456</v>
      </c>
      <c r="AT119" s="229" t="s">
        <v>125</v>
      </c>
      <c r="AU119" s="229" t="s">
        <v>87</v>
      </c>
      <c r="AY119" s="17" t="s">
        <v>123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87</v>
      </c>
      <c r="BK119" s="230">
        <f>ROUND(I119*H119,2)</f>
        <v>0</v>
      </c>
      <c r="BL119" s="17" t="s">
        <v>456</v>
      </c>
      <c r="BM119" s="229" t="s">
        <v>531</v>
      </c>
    </row>
    <row r="120" s="2" customFormat="1">
      <c r="A120" s="38"/>
      <c r="B120" s="39"/>
      <c r="C120" s="40"/>
      <c r="D120" s="231" t="s">
        <v>132</v>
      </c>
      <c r="E120" s="40"/>
      <c r="F120" s="232" t="s">
        <v>532</v>
      </c>
      <c r="G120" s="40"/>
      <c r="H120" s="40"/>
      <c r="I120" s="233"/>
      <c r="J120" s="40"/>
      <c r="K120" s="40"/>
      <c r="L120" s="44"/>
      <c r="M120" s="234"/>
      <c r="N120" s="235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132</v>
      </c>
      <c r="AU120" s="17" t="s">
        <v>87</v>
      </c>
    </row>
    <row r="121" s="2" customFormat="1" ht="16.5" customHeight="1">
      <c r="A121" s="38"/>
      <c r="B121" s="39"/>
      <c r="C121" s="218" t="s">
        <v>89</v>
      </c>
      <c r="D121" s="218" t="s">
        <v>125</v>
      </c>
      <c r="E121" s="219" t="s">
        <v>533</v>
      </c>
      <c r="F121" s="220" t="s">
        <v>534</v>
      </c>
      <c r="G121" s="221" t="s">
        <v>455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45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456</v>
      </c>
      <c r="AT121" s="229" t="s">
        <v>125</v>
      </c>
      <c r="AU121" s="229" t="s">
        <v>87</v>
      </c>
      <c r="AY121" s="17" t="s">
        <v>123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87</v>
      </c>
      <c r="BK121" s="230">
        <f>ROUND(I121*H121,2)</f>
        <v>0</v>
      </c>
      <c r="BL121" s="17" t="s">
        <v>456</v>
      </c>
      <c r="BM121" s="229" t="s">
        <v>535</v>
      </c>
    </row>
    <row r="122" s="2" customFormat="1">
      <c r="A122" s="38"/>
      <c r="B122" s="39"/>
      <c r="C122" s="40"/>
      <c r="D122" s="231" t="s">
        <v>132</v>
      </c>
      <c r="E122" s="40"/>
      <c r="F122" s="232" t="s">
        <v>534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132</v>
      </c>
      <c r="AU122" s="17" t="s">
        <v>87</v>
      </c>
    </row>
    <row r="123" s="2" customFormat="1" ht="21.75" customHeight="1">
      <c r="A123" s="38"/>
      <c r="B123" s="39"/>
      <c r="C123" s="218" t="s">
        <v>142</v>
      </c>
      <c r="D123" s="218" t="s">
        <v>125</v>
      </c>
      <c r="E123" s="219" t="s">
        <v>536</v>
      </c>
      <c r="F123" s="220" t="s">
        <v>537</v>
      </c>
      <c r="G123" s="221" t="s">
        <v>455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45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456</v>
      </c>
      <c r="AT123" s="229" t="s">
        <v>125</v>
      </c>
      <c r="AU123" s="229" t="s">
        <v>87</v>
      </c>
      <c r="AY123" s="17" t="s">
        <v>123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456</v>
      </c>
      <c r="BM123" s="229" t="s">
        <v>538</v>
      </c>
    </row>
    <row r="124" s="2" customFormat="1">
      <c r="A124" s="38"/>
      <c r="B124" s="39"/>
      <c r="C124" s="40"/>
      <c r="D124" s="231" t="s">
        <v>132</v>
      </c>
      <c r="E124" s="40"/>
      <c r="F124" s="232" t="s">
        <v>537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87</v>
      </c>
    </row>
    <row r="125" s="2" customFormat="1" ht="37.8" customHeight="1">
      <c r="A125" s="38"/>
      <c r="B125" s="39"/>
      <c r="C125" s="218" t="s">
        <v>130</v>
      </c>
      <c r="D125" s="218" t="s">
        <v>125</v>
      </c>
      <c r="E125" s="219" t="s">
        <v>539</v>
      </c>
      <c r="F125" s="220" t="s">
        <v>540</v>
      </c>
      <c r="G125" s="221" t="s">
        <v>455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456</v>
      </c>
      <c r="AT125" s="229" t="s">
        <v>125</v>
      </c>
      <c r="AU125" s="229" t="s">
        <v>87</v>
      </c>
      <c r="AY125" s="17" t="s">
        <v>123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87</v>
      </c>
      <c r="BK125" s="230">
        <f>ROUND(I125*H125,2)</f>
        <v>0</v>
      </c>
      <c r="BL125" s="17" t="s">
        <v>456</v>
      </c>
      <c r="BM125" s="229" t="s">
        <v>541</v>
      </c>
    </row>
    <row r="126" s="2" customFormat="1">
      <c r="A126" s="38"/>
      <c r="B126" s="39"/>
      <c r="C126" s="40"/>
      <c r="D126" s="231" t="s">
        <v>132</v>
      </c>
      <c r="E126" s="40"/>
      <c r="F126" s="232" t="s">
        <v>540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132</v>
      </c>
      <c r="AU126" s="17" t="s">
        <v>87</v>
      </c>
    </row>
    <row r="127" s="2" customFormat="1">
      <c r="A127" s="38"/>
      <c r="B127" s="39"/>
      <c r="C127" s="40"/>
      <c r="D127" s="231" t="s">
        <v>263</v>
      </c>
      <c r="E127" s="40"/>
      <c r="F127" s="268" t="s">
        <v>542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263</v>
      </c>
      <c r="AU127" s="17" t="s">
        <v>87</v>
      </c>
    </row>
    <row r="128" s="2" customFormat="1" ht="16.5" customHeight="1">
      <c r="A128" s="38"/>
      <c r="B128" s="39"/>
      <c r="C128" s="218" t="s">
        <v>153</v>
      </c>
      <c r="D128" s="218" t="s">
        <v>125</v>
      </c>
      <c r="E128" s="219" t="s">
        <v>543</v>
      </c>
      <c r="F128" s="220" t="s">
        <v>544</v>
      </c>
      <c r="G128" s="221" t="s">
        <v>455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456</v>
      </c>
      <c r="AT128" s="229" t="s">
        <v>125</v>
      </c>
      <c r="AU128" s="229" t="s">
        <v>87</v>
      </c>
      <c r="AY128" s="17" t="s">
        <v>123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87</v>
      </c>
      <c r="BK128" s="230">
        <f>ROUND(I128*H128,2)</f>
        <v>0</v>
      </c>
      <c r="BL128" s="17" t="s">
        <v>456</v>
      </c>
      <c r="BM128" s="229" t="s">
        <v>545</v>
      </c>
    </row>
    <row r="129" s="2" customFormat="1">
      <c r="A129" s="38"/>
      <c r="B129" s="39"/>
      <c r="C129" s="40"/>
      <c r="D129" s="231" t="s">
        <v>132</v>
      </c>
      <c r="E129" s="40"/>
      <c r="F129" s="232" t="s">
        <v>546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132</v>
      </c>
      <c r="AU129" s="17" t="s">
        <v>87</v>
      </c>
    </row>
    <row r="130" s="2" customFormat="1">
      <c r="A130" s="38"/>
      <c r="B130" s="39"/>
      <c r="C130" s="40"/>
      <c r="D130" s="231" t="s">
        <v>263</v>
      </c>
      <c r="E130" s="40"/>
      <c r="F130" s="268" t="s">
        <v>547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263</v>
      </c>
      <c r="AU130" s="17" t="s">
        <v>87</v>
      </c>
    </row>
    <row r="131" s="2" customFormat="1" ht="24.15" customHeight="1">
      <c r="A131" s="38"/>
      <c r="B131" s="39"/>
      <c r="C131" s="218" t="s">
        <v>158</v>
      </c>
      <c r="D131" s="218" t="s">
        <v>125</v>
      </c>
      <c r="E131" s="219" t="s">
        <v>548</v>
      </c>
      <c r="F131" s="220" t="s">
        <v>549</v>
      </c>
      <c r="G131" s="221" t="s">
        <v>455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456</v>
      </c>
      <c r="AT131" s="229" t="s">
        <v>125</v>
      </c>
      <c r="AU131" s="229" t="s">
        <v>87</v>
      </c>
      <c r="AY131" s="17" t="s">
        <v>123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456</v>
      </c>
      <c r="BM131" s="229" t="s">
        <v>550</v>
      </c>
    </row>
    <row r="132" s="2" customFormat="1">
      <c r="A132" s="38"/>
      <c r="B132" s="39"/>
      <c r="C132" s="40"/>
      <c r="D132" s="231" t="s">
        <v>132</v>
      </c>
      <c r="E132" s="40"/>
      <c r="F132" s="232" t="s">
        <v>551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132</v>
      </c>
      <c r="AU132" s="17" t="s">
        <v>87</v>
      </c>
    </row>
    <row r="133" s="2" customFormat="1" ht="16.5" customHeight="1">
      <c r="A133" s="38"/>
      <c r="B133" s="39"/>
      <c r="C133" s="218" t="s">
        <v>152</v>
      </c>
      <c r="D133" s="218" t="s">
        <v>125</v>
      </c>
      <c r="E133" s="219" t="s">
        <v>552</v>
      </c>
      <c r="F133" s="220" t="s">
        <v>553</v>
      </c>
      <c r="G133" s="221" t="s">
        <v>455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456</v>
      </c>
      <c r="AT133" s="229" t="s">
        <v>125</v>
      </c>
      <c r="AU133" s="229" t="s">
        <v>87</v>
      </c>
      <c r="AY133" s="17" t="s">
        <v>123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456</v>
      </c>
      <c r="BM133" s="229" t="s">
        <v>554</v>
      </c>
    </row>
    <row r="134" s="2" customFormat="1">
      <c r="A134" s="38"/>
      <c r="B134" s="39"/>
      <c r="C134" s="40"/>
      <c r="D134" s="231" t="s">
        <v>132</v>
      </c>
      <c r="E134" s="40"/>
      <c r="F134" s="232" t="s">
        <v>555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87</v>
      </c>
    </row>
    <row r="135" s="2" customFormat="1" ht="16.5" customHeight="1">
      <c r="A135" s="38"/>
      <c r="B135" s="39"/>
      <c r="C135" s="218" t="s">
        <v>167</v>
      </c>
      <c r="D135" s="218" t="s">
        <v>125</v>
      </c>
      <c r="E135" s="219" t="s">
        <v>556</v>
      </c>
      <c r="F135" s="220" t="s">
        <v>557</v>
      </c>
      <c r="G135" s="221" t="s">
        <v>455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456</v>
      </c>
      <c r="AT135" s="229" t="s">
        <v>125</v>
      </c>
      <c r="AU135" s="229" t="s">
        <v>87</v>
      </c>
      <c r="AY135" s="17" t="s">
        <v>123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456</v>
      </c>
      <c r="BM135" s="229" t="s">
        <v>558</v>
      </c>
    </row>
    <row r="136" s="2" customFormat="1">
      <c r="A136" s="38"/>
      <c r="B136" s="39"/>
      <c r="C136" s="40"/>
      <c r="D136" s="231" t="s">
        <v>132</v>
      </c>
      <c r="E136" s="40"/>
      <c r="F136" s="232" t="s">
        <v>557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132</v>
      </c>
      <c r="AU136" s="17" t="s">
        <v>87</v>
      </c>
    </row>
    <row r="137" s="2" customFormat="1" ht="16.5" customHeight="1">
      <c r="A137" s="38"/>
      <c r="B137" s="39"/>
      <c r="C137" s="218" t="s">
        <v>173</v>
      </c>
      <c r="D137" s="218" t="s">
        <v>125</v>
      </c>
      <c r="E137" s="219" t="s">
        <v>559</v>
      </c>
      <c r="F137" s="220" t="s">
        <v>560</v>
      </c>
      <c r="G137" s="221" t="s">
        <v>455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456</v>
      </c>
      <c r="AT137" s="229" t="s">
        <v>125</v>
      </c>
      <c r="AU137" s="229" t="s">
        <v>87</v>
      </c>
      <c r="AY137" s="17" t="s">
        <v>123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456</v>
      </c>
      <c r="BM137" s="229" t="s">
        <v>561</v>
      </c>
    </row>
    <row r="138" s="2" customFormat="1">
      <c r="A138" s="38"/>
      <c r="B138" s="39"/>
      <c r="C138" s="40"/>
      <c r="D138" s="231" t="s">
        <v>132</v>
      </c>
      <c r="E138" s="40"/>
      <c r="F138" s="232" t="s">
        <v>560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87</v>
      </c>
    </row>
    <row r="139" s="2" customFormat="1" ht="24.15" customHeight="1">
      <c r="A139" s="38"/>
      <c r="B139" s="39"/>
      <c r="C139" s="218" t="s">
        <v>178</v>
      </c>
      <c r="D139" s="218" t="s">
        <v>125</v>
      </c>
      <c r="E139" s="219" t="s">
        <v>562</v>
      </c>
      <c r="F139" s="220" t="s">
        <v>563</v>
      </c>
      <c r="G139" s="221" t="s">
        <v>455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45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456</v>
      </c>
      <c r="AT139" s="229" t="s">
        <v>125</v>
      </c>
      <c r="AU139" s="229" t="s">
        <v>87</v>
      </c>
      <c r="AY139" s="17" t="s">
        <v>123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87</v>
      </c>
      <c r="BK139" s="230">
        <f>ROUND(I139*H139,2)</f>
        <v>0</v>
      </c>
      <c r="BL139" s="17" t="s">
        <v>456</v>
      </c>
      <c r="BM139" s="229" t="s">
        <v>564</v>
      </c>
    </row>
    <row r="140" s="2" customFormat="1">
      <c r="A140" s="38"/>
      <c r="B140" s="39"/>
      <c r="C140" s="40"/>
      <c r="D140" s="231" t="s">
        <v>132</v>
      </c>
      <c r="E140" s="40"/>
      <c r="F140" s="232" t="s">
        <v>565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132</v>
      </c>
      <c r="AU140" s="17" t="s">
        <v>87</v>
      </c>
    </row>
    <row r="141" s="2" customFormat="1" ht="16.5" customHeight="1">
      <c r="A141" s="38"/>
      <c r="B141" s="39"/>
      <c r="C141" s="218" t="s">
        <v>184</v>
      </c>
      <c r="D141" s="218" t="s">
        <v>125</v>
      </c>
      <c r="E141" s="219" t="s">
        <v>566</v>
      </c>
      <c r="F141" s="220" t="s">
        <v>567</v>
      </c>
      <c r="G141" s="221" t="s">
        <v>455</v>
      </c>
      <c r="H141" s="222">
        <v>1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456</v>
      </c>
      <c r="AT141" s="229" t="s">
        <v>125</v>
      </c>
      <c r="AU141" s="229" t="s">
        <v>87</v>
      </c>
      <c r="AY141" s="17" t="s">
        <v>123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456</v>
      </c>
      <c r="BM141" s="229" t="s">
        <v>568</v>
      </c>
    </row>
    <row r="142" s="2" customFormat="1">
      <c r="A142" s="38"/>
      <c r="B142" s="39"/>
      <c r="C142" s="40"/>
      <c r="D142" s="231" t="s">
        <v>132</v>
      </c>
      <c r="E142" s="40"/>
      <c r="F142" s="232" t="s">
        <v>569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132</v>
      </c>
      <c r="AU142" s="17" t="s">
        <v>87</v>
      </c>
    </row>
    <row r="143" s="2" customFormat="1" ht="16.5" customHeight="1">
      <c r="A143" s="38"/>
      <c r="B143" s="39"/>
      <c r="C143" s="218" t="s">
        <v>189</v>
      </c>
      <c r="D143" s="218" t="s">
        <v>125</v>
      </c>
      <c r="E143" s="219" t="s">
        <v>570</v>
      </c>
      <c r="F143" s="220" t="s">
        <v>571</v>
      </c>
      <c r="G143" s="221" t="s">
        <v>455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456</v>
      </c>
      <c r="AT143" s="229" t="s">
        <v>125</v>
      </c>
      <c r="AU143" s="229" t="s">
        <v>87</v>
      </c>
      <c r="AY143" s="17" t="s">
        <v>123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87</v>
      </c>
      <c r="BK143" s="230">
        <f>ROUND(I143*H143,2)</f>
        <v>0</v>
      </c>
      <c r="BL143" s="17" t="s">
        <v>456</v>
      </c>
      <c r="BM143" s="229" t="s">
        <v>572</v>
      </c>
    </row>
    <row r="144" s="2" customFormat="1">
      <c r="A144" s="38"/>
      <c r="B144" s="39"/>
      <c r="C144" s="40"/>
      <c r="D144" s="231" t="s">
        <v>132</v>
      </c>
      <c r="E144" s="40"/>
      <c r="F144" s="232" t="s">
        <v>573</v>
      </c>
      <c r="G144" s="40"/>
      <c r="H144" s="40"/>
      <c r="I144" s="233"/>
      <c r="J144" s="40"/>
      <c r="K144" s="40"/>
      <c r="L144" s="44"/>
      <c r="M144" s="269"/>
      <c r="N144" s="270"/>
      <c r="O144" s="271"/>
      <c r="P144" s="271"/>
      <c r="Q144" s="271"/>
      <c r="R144" s="271"/>
      <c r="S144" s="271"/>
      <c r="T144" s="27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132</v>
      </c>
      <c r="AU144" s="17" t="s">
        <v>87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0hqc55tBvAkTCGqdp0QCheRL7jWKKjOoNpIP/bvxeiAwVfQdM90h8N+BrVqqQJIUta5LWxDbY430fQ5mWaG0YQ==" hashValue="S5F4qWEC6WGjI550YhwhKHlVmOOqv3Qu7zAOgr+fa14QUeFhYfIiyqpD7EDmejZm06yaXVfN7ebIBo/Yip2BIQ==" algorithmName="SHA-512" password="CBD7"/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MAREK-AMD\Marek Boháč</dc:creator>
  <cp:lastModifiedBy>MAREK-AMD\Marek Boháč</cp:lastModifiedBy>
  <dcterms:created xsi:type="dcterms:W3CDTF">2023-11-20T08:52:19Z</dcterms:created>
  <dcterms:modified xsi:type="dcterms:W3CDTF">2023-11-20T08:52:23Z</dcterms:modified>
</cp:coreProperties>
</file>