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 - SO 01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'1. - SO 01'!$C$83:$K$254</definedName>
    <definedName name="_xlnm.Print_Area" localSheetId="1">'1. - SO 01'!$C$4:$J$39,'1. - SO 01'!$C$45:$J$65,'1. - SO 01'!$C$71:$K$254</definedName>
    <definedName name="_xlnm.Print_Titles" localSheetId="1">'1. - SO 01'!$83:$83</definedName>
    <definedName name="_xlnm._FilterDatabase" localSheetId="2" hidden="1">'VON - Vedlejší a ostatní ...'!$C$83:$K$155</definedName>
    <definedName name="_xlnm.Print_Area" localSheetId="2">'VON - Vedlejší a ostatní ...'!$C$4:$J$39,'VON - Vedlejší a ostatní ...'!$C$45:$J$65,'VON - Vedlejší a ostatní ...'!$C$71:$K$155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53"/>
  <c r="BH153"/>
  <c r="BF153"/>
  <c r="BE153"/>
  <c r="T153"/>
  <c r="R153"/>
  <c r="P153"/>
  <c r="BI151"/>
  <c r="BH151"/>
  <c r="BF151"/>
  <c r="BE151"/>
  <c r="T151"/>
  <c r="R151"/>
  <c r="P151"/>
  <c r="BI150"/>
  <c r="BH150"/>
  <c r="BF150"/>
  <c r="BE150"/>
  <c r="T150"/>
  <c r="R150"/>
  <c r="P150"/>
  <c r="BI147"/>
  <c r="BH147"/>
  <c r="BF147"/>
  <c r="BE147"/>
  <c r="T147"/>
  <c r="R147"/>
  <c r="P147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4"/>
  <c r="BH134"/>
  <c r="BF134"/>
  <c r="BE134"/>
  <c r="T134"/>
  <c r="R134"/>
  <c r="P134"/>
  <c r="BI131"/>
  <c r="BH131"/>
  <c r="BF131"/>
  <c r="BE131"/>
  <c r="T131"/>
  <c r="R131"/>
  <c r="P131"/>
  <c r="BI127"/>
  <c r="BH127"/>
  <c r="BF127"/>
  <c r="BE127"/>
  <c r="T127"/>
  <c r="R127"/>
  <c r="P127"/>
  <c r="BI124"/>
  <c r="BH124"/>
  <c r="BF124"/>
  <c r="BE124"/>
  <c r="T124"/>
  <c r="R124"/>
  <c r="P124"/>
  <c r="BI122"/>
  <c r="BH122"/>
  <c r="BF122"/>
  <c r="BE122"/>
  <c r="T122"/>
  <c r="R122"/>
  <c r="P122"/>
  <c r="BI119"/>
  <c r="BH119"/>
  <c r="BF119"/>
  <c r="BE119"/>
  <c r="T119"/>
  <c r="R119"/>
  <c r="P119"/>
  <c r="BI115"/>
  <c r="BH115"/>
  <c r="BF115"/>
  <c r="BE115"/>
  <c r="T115"/>
  <c r="R115"/>
  <c r="P115"/>
  <c r="BI114"/>
  <c r="BH114"/>
  <c r="BF114"/>
  <c r="BE114"/>
  <c r="T114"/>
  <c r="R114"/>
  <c r="P114"/>
  <c r="BI113"/>
  <c r="BH113"/>
  <c r="BF113"/>
  <c r="BE113"/>
  <c r="T113"/>
  <c r="R113"/>
  <c r="P113"/>
  <c r="BI109"/>
  <c r="BH109"/>
  <c r="BF109"/>
  <c r="BE109"/>
  <c r="T109"/>
  <c r="R109"/>
  <c r="P109"/>
  <c r="BI104"/>
  <c r="BH104"/>
  <c r="BF104"/>
  <c r="BE104"/>
  <c r="T104"/>
  <c r="R104"/>
  <c r="P104"/>
  <c r="BI101"/>
  <c r="BH101"/>
  <c r="BF101"/>
  <c r="BE101"/>
  <c r="T101"/>
  <c r="R101"/>
  <c r="P101"/>
  <c r="BI87"/>
  <c r="BH87"/>
  <c r="BF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2" r="J37"/>
  <c r="J36"/>
  <c i="1" r="AY55"/>
  <c i="2" r="J35"/>
  <c i="1" r="AX55"/>
  <c i="2" r="BI253"/>
  <c r="BH253"/>
  <c r="BF253"/>
  <c r="BE253"/>
  <c r="T253"/>
  <c r="T252"/>
  <c r="R253"/>
  <c r="R252"/>
  <c r="P253"/>
  <c r="P252"/>
  <c r="BI249"/>
  <c r="BH249"/>
  <c r="BF249"/>
  <c r="BE249"/>
  <c r="T249"/>
  <c r="R249"/>
  <c r="P249"/>
  <c r="BI246"/>
  <c r="BH246"/>
  <c r="BF246"/>
  <c r="BE246"/>
  <c r="T246"/>
  <c r="R246"/>
  <c r="P246"/>
  <c r="BI241"/>
  <c r="BH241"/>
  <c r="BF241"/>
  <c r="BE241"/>
  <c r="T241"/>
  <c r="R241"/>
  <c r="P241"/>
  <c r="BI236"/>
  <c r="BH236"/>
  <c r="BF236"/>
  <c r="BE236"/>
  <c r="T236"/>
  <c r="R236"/>
  <c r="P236"/>
  <c r="BI228"/>
  <c r="BH228"/>
  <c r="BF228"/>
  <c r="BE228"/>
  <c r="T228"/>
  <c r="R228"/>
  <c r="P228"/>
  <c r="BI223"/>
  <c r="BH223"/>
  <c r="BF223"/>
  <c r="BE223"/>
  <c r="T223"/>
  <c r="R223"/>
  <c r="P223"/>
  <c r="BI220"/>
  <c r="BH220"/>
  <c r="BF220"/>
  <c r="BE220"/>
  <c r="T220"/>
  <c r="R220"/>
  <c r="P220"/>
  <c r="BI215"/>
  <c r="BH215"/>
  <c r="BF215"/>
  <c r="BE215"/>
  <c r="T215"/>
  <c r="R215"/>
  <c r="P215"/>
  <c r="BI207"/>
  <c r="BH207"/>
  <c r="BF207"/>
  <c r="BE207"/>
  <c r="T207"/>
  <c r="R207"/>
  <c r="P207"/>
  <c r="BI199"/>
  <c r="BH199"/>
  <c r="BF199"/>
  <c r="BE199"/>
  <c r="T199"/>
  <c r="R199"/>
  <c r="P199"/>
  <c r="BI196"/>
  <c r="BH196"/>
  <c r="BF196"/>
  <c r="BE196"/>
  <c r="T196"/>
  <c r="R196"/>
  <c r="P196"/>
  <c r="BI186"/>
  <c r="BH186"/>
  <c r="BF186"/>
  <c r="BE186"/>
  <c r="T186"/>
  <c r="R186"/>
  <c r="P186"/>
  <c r="BI178"/>
  <c r="BH178"/>
  <c r="BF178"/>
  <c r="BE178"/>
  <c r="T178"/>
  <c r="R178"/>
  <c r="P178"/>
  <c r="BI166"/>
  <c r="BH166"/>
  <c r="BF166"/>
  <c r="BE166"/>
  <c r="T166"/>
  <c r="R166"/>
  <c r="P166"/>
  <c r="BI162"/>
  <c r="BH162"/>
  <c r="BF162"/>
  <c r="BE162"/>
  <c r="T162"/>
  <c r="R162"/>
  <c r="P162"/>
  <c r="BI158"/>
  <c r="BH158"/>
  <c r="BF158"/>
  <c r="BE158"/>
  <c r="T158"/>
  <c r="R158"/>
  <c r="P158"/>
  <c r="BI148"/>
  <c r="BH148"/>
  <c r="BF148"/>
  <c r="BE148"/>
  <c r="T148"/>
  <c r="R148"/>
  <c r="P148"/>
  <c r="BI144"/>
  <c r="BH144"/>
  <c r="BF144"/>
  <c r="BE144"/>
  <c r="T144"/>
  <c r="R144"/>
  <c r="P144"/>
  <c r="BI140"/>
  <c r="BH140"/>
  <c r="BF140"/>
  <c r="BE140"/>
  <c r="T140"/>
  <c r="R140"/>
  <c r="P140"/>
  <c r="BI136"/>
  <c r="BH136"/>
  <c r="BF136"/>
  <c r="BE136"/>
  <c r="T136"/>
  <c r="R136"/>
  <c r="P136"/>
  <c r="BI132"/>
  <c r="BH132"/>
  <c r="BF132"/>
  <c r="BE132"/>
  <c r="T132"/>
  <c r="R132"/>
  <c r="P132"/>
  <c r="BI125"/>
  <c r="BH125"/>
  <c r="BF125"/>
  <c r="BE125"/>
  <c r="T125"/>
  <c r="R125"/>
  <c r="P125"/>
  <c r="BI118"/>
  <c r="BH118"/>
  <c r="BF118"/>
  <c r="BE118"/>
  <c r="T118"/>
  <c r="R118"/>
  <c r="P118"/>
  <c r="BI114"/>
  <c r="BH114"/>
  <c r="BF114"/>
  <c r="BE114"/>
  <c r="T114"/>
  <c r="R114"/>
  <c r="P114"/>
  <c r="BI110"/>
  <c r="BH110"/>
  <c r="BF110"/>
  <c r="BE110"/>
  <c r="T110"/>
  <c r="R110"/>
  <c r="P110"/>
  <c r="BI102"/>
  <c r="BH102"/>
  <c r="BF102"/>
  <c r="BE102"/>
  <c r="T102"/>
  <c r="R102"/>
  <c r="P102"/>
  <c r="BI98"/>
  <c r="BH98"/>
  <c r="BF98"/>
  <c r="BE98"/>
  <c r="T98"/>
  <c r="R98"/>
  <c r="P98"/>
  <c r="BI91"/>
  <c r="BH91"/>
  <c r="BF91"/>
  <c r="BE91"/>
  <c r="T91"/>
  <c r="R91"/>
  <c r="P91"/>
  <c r="BI87"/>
  <c r="BH87"/>
  <c r="BF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3" r="BK101"/>
  <c i="2" r="BK140"/>
  <c i="3" r="BK119"/>
  <c i="2" r="BK136"/>
  <c i="3" r="BK104"/>
  <c i="2" r="BK178"/>
  <c r="J132"/>
  <c r="F34"/>
  <c r="BK87"/>
  <c r="BK196"/>
  <c i="3" r="BK153"/>
  <c i="2" r="J178"/>
  <c r="F36"/>
  <c r="BK118"/>
  <c r="J158"/>
  <c i="3" r="J101"/>
  <c i="2" r="BK144"/>
  <c i="3" r="J131"/>
  <c i="2" r="BK253"/>
  <c r="J144"/>
  <c r="J236"/>
  <c i="3" r="J122"/>
  <c i="1" r="AS54"/>
  <c i="3" r="J127"/>
  <c i="2" r="BK132"/>
  <c i="3" r="J139"/>
  <c i="2" r="J223"/>
  <c r="J207"/>
  <c r="J148"/>
  <c r="J253"/>
  <c i="3" r="BK124"/>
  <c r="BK147"/>
  <c i="2" r="J125"/>
  <c i="3" r="J119"/>
  <c i="2" r="J199"/>
  <c r="J33"/>
  <c r="BK236"/>
  <c i="3" r="J138"/>
  <c i="2" r="J196"/>
  <c r="BK110"/>
  <c i="3" r="J124"/>
  <c i="2" r="J246"/>
  <c r="BK199"/>
  <c r="J140"/>
  <c i="3" r="BK131"/>
  <c r="BK150"/>
  <c i="2" r="J110"/>
  <c i="3" r="BK138"/>
  <c i="2" r="BK223"/>
  <c r="BK162"/>
  <c r="J118"/>
  <c i="3" r="BK87"/>
  <c i="2" r="BK249"/>
  <c r="BK102"/>
  <c i="3" r="J114"/>
  <c i="2" r="J162"/>
  <c i="3" r="J109"/>
  <c i="2" r="BK158"/>
  <c i="3" r="BK122"/>
  <c i="2" r="J34"/>
  <c r="BK125"/>
  <c i="3" r="BK114"/>
  <c i="2" r="J98"/>
  <c i="3" r="J87"/>
  <c i="2" r="J249"/>
  <c r="BK186"/>
  <c r="J102"/>
  <c i="3" r="J113"/>
  <c i="2" r="J215"/>
  <c r="J87"/>
  <c r="BK215"/>
  <c i="3" r="J104"/>
  <c i="2" r="BK220"/>
  <c r="BK241"/>
  <c i="3" r="J137"/>
  <c r="BK109"/>
  <c i="2" r="J166"/>
  <c r="BK114"/>
  <c i="3" r="BK115"/>
  <c i="2" r="F33"/>
  <c i="3" r="BK137"/>
  <c i="2" r="BK166"/>
  <c r="BK228"/>
  <c r="BK98"/>
  <c i="3" r="J150"/>
  <c i="2" r="J228"/>
  <c r="J91"/>
  <c i="3" r="J147"/>
  <c r="BK134"/>
  <c i="2" r="J241"/>
  <c r="J186"/>
  <c r="BK148"/>
  <c r="BK91"/>
  <c i="3" r="J151"/>
  <c r="J134"/>
  <c r="J153"/>
  <c r="J115"/>
  <c i="2" r="J220"/>
  <c r="J136"/>
  <c i="3" r="BK139"/>
  <c r="BK127"/>
  <c r="BK151"/>
  <c i="2" r="BK246"/>
  <c r="J114"/>
  <c i="3" r="BK113"/>
  <c i="2" r="BK207"/>
  <c r="F37"/>
  <c l="1" r="R245"/>
  <c r="P86"/>
  <c r="P227"/>
  <c r="T227"/>
  <c r="T86"/>
  <c r="T85"/>
  <c r="T84"/>
  <c r="T245"/>
  <c r="BK86"/>
  <c r="P245"/>
  <c i="3" r="BK86"/>
  <c r="J86"/>
  <c r="J61"/>
  <c i="2" r="R86"/>
  <c r="BK245"/>
  <c r="J245"/>
  <c r="J63"/>
  <c i="3" r="BK112"/>
  <c r="J112"/>
  <c r="J62"/>
  <c r="T86"/>
  <c r="T112"/>
  <c r="R118"/>
  <c r="R123"/>
  <c i="2" r="R227"/>
  <c i="3" r="R86"/>
  <c r="R112"/>
  <c r="BK118"/>
  <c r="J118"/>
  <c r="J63"/>
  <c r="P118"/>
  <c r="T118"/>
  <c r="T123"/>
  <c i="2" r="BK227"/>
  <c r="J227"/>
  <c r="J62"/>
  <c i="3" r="P86"/>
  <c r="P112"/>
  <c r="BK123"/>
  <c r="J123"/>
  <c r="J64"/>
  <c r="P123"/>
  <c i="2" r="BK252"/>
  <c r="J252"/>
  <c r="J64"/>
  <c i="3" r="BG114"/>
  <c r="BG119"/>
  <c r="BG134"/>
  <c i="2" r="J86"/>
  <c r="J61"/>
  <c i="3" r="F81"/>
  <c r="BG113"/>
  <c r="BG115"/>
  <c r="E48"/>
  <c r="BG87"/>
  <c r="BG122"/>
  <c r="BG127"/>
  <c r="J78"/>
  <c r="BG104"/>
  <c r="BG124"/>
  <c r="BG137"/>
  <c r="BG147"/>
  <c r="BG153"/>
  <c r="BG101"/>
  <c r="BG131"/>
  <c r="BG139"/>
  <c r="BG150"/>
  <c r="BG151"/>
  <c r="BG109"/>
  <c r="BG138"/>
  <c i="2" r="E48"/>
  <c r="J52"/>
  <c r="F55"/>
  <c r="BG87"/>
  <c r="BG91"/>
  <c r="BG98"/>
  <c r="BG102"/>
  <c r="BG110"/>
  <c r="BG114"/>
  <c r="BG118"/>
  <c r="BG125"/>
  <c r="BG132"/>
  <c r="BG136"/>
  <c r="BG140"/>
  <c r="BG144"/>
  <c r="BG148"/>
  <c r="BG158"/>
  <c r="BG162"/>
  <c r="BG166"/>
  <c r="BG178"/>
  <c r="BG186"/>
  <c r="BG196"/>
  <c r="BG199"/>
  <c r="BG207"/>
  <c r="BG215"/>
  <c r="BG249"/>
  <c i="1" r="AV55"/>
  <c r="AW55"/>
  <c i="2" r="BG241"/>
  <c r="BG220"/>
  <c r="BG228"/>
  <c r="BG236"/>
  <c r="BG253"/>
  <c i="1" r="AZ55"/>
  <c i="2" r="BG223"/>
  <c r="BG246"/>
  <c i="1" r="BA55"/>
  <c r="BC55"/>
  <c r="BD55"/>
  <c i="3" r="F36"/>
  <c i="1" r="BC56"/>
  <c r="BC54"/>
  <c r="W32"/>
  <c i="3" r="F34"/>
  <c i="1" r="BA56"/>
  <c r="BA54"/>
  <c r="W30"/>
  <c i="3" r="F37"/>
  <c i="1" r="BD56"/>
  <c r="BD54"/>
  <c r="W33"/>
  <c i="3" r="J34"/>
  <c i="1" r="AW56"/>
  <c i="3" r="J33"/>
  <c i="1" r="AV56"/>
  <c i="3" r="F33"/>
  <c i="1" r="AZ56"/>
  <c r="AZ54"/>
  <c r="W29"/>
  <c i="2" l="1" r="P85"/>
  <c r="P84"/>
  <c i="1" r="AU55"/>
  <c i="3" r="P85"/>
  <c r="P84"/>
  <c i="1" r="AU56"/>
  <c i="3" r="T85"/>
  <c r="T84"/>
  <c r="R85"/>
  <c r="R84"/>
  <c i="2" r="R85"/>
  <c r="R84"/>
  <c r="BK85"/>
  <c r="J85"/>
  <c r="J60"/>
  <c i="3" r="BK85"/>
  <c r="J85"/>
  <c r="J60"/>
  <c i="1" r="AU54"/>
  <c i="3" r="F35"/>
  <c i="1" r="BB56"/>
  <c r="AT55"/>
  <c r="AT56"/>
  <c r="AW54"/>
  <c r="AK30"/>
  <c i="2" r="F35"/>
  <c i="1" r="BB55"/>
  <c r="AY54"/>
  <c r="AV54"/>
  <c r="AK29"/>
  <c i="3" l="1" r="BK84"/>
  <c r="J84"/>
  <c r="J59"/>
  <c i="2" r="BK84"/>
  <c r="J84"/>
  <c r="J59"/>
  <c i="1" r="BB54"/>
  <c r="W31"/>
  <c r="AT54"/>
  <c i="3" l="1" r="J30"/>
  <c i="1" r="AG56"/>
  <c i="2" r="J30"/>
  <c r="J39"/>
  <c i="1" r="AX54"/>
  <c i="3" l="1" r="J39"/>
  <c i="1" r="AG55"/>
  <c r="AN55"/>
  <c r="AN56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<sst xmlns="http://schemas.openxmlformats.org/spreadsheetml/2006/main">
  <si>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</si>
  <si>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</si>
  <si>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</si>
  <si>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</si>
  <si>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</si>
  <si>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{dfc3a026-e6c7-472b-91a7-ef5fee43e890}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</si>
  <si>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</si>
  <si>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</si>
  <si>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</si>
  <si>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</si>
  <si>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</si>
  <si>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</si>
  <si>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</si>
  <si>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</si>
  <si>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</si>
  <si>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</si>
  <si>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</si>
  <si>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Mrlina, Budiměřice, oprava nátrží, ř. km 3,100 - 3,200</t>
  </si>
  <si>
    <t>KSO:</t>
  </si>
  <si>
    <t>833 2</t>
  </si>
  <si>
    <t>CC-CZ:</t>
  </si>
  <si>
    <t>215</t>
  </si>
  <si>
    <t>Místo:</t>
  </si>
  <si>
    <t>Budiměřice</t>
  </si>
  <si>
    <t>Datum:</t>
  </si>
  <si>
    <t>21. 10. 2021</t>
  </si>
  <si>
    <t>Zadavatel:</t>
  </si>
  <si>
    <t>IČ:</t>
  </si>
  <si>
    <t/>
  </si>
  <si>
    <t>Povodí Labe, státní podnik, závod Jablonec n/N.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</si>
  <si>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</si>
  <si>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</si>
  <si>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</si>
  <si>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</si>
  <si>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</si>
  <si>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</si>
  <si>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</si>
  <si>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</si>
  <si>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</si>
  <si>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Rozpočtováno v CU 2021/II.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</si>
  <si>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</si>
  <si>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</si>
  <si>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</si>
  <si>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</si>
  <si>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</si>
  <si>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</si>
  <si>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</si>
  <si>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</si>
  <si>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</si>
  <si>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</si>
  <si>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</si>
  <si>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</si>
  <si>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</si>
  <si>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</si>
  <si>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</si>
  <si>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</si>
  <si>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</si>
  <si>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</si>
  <si>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</si>
  <si>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</si>
  <si>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</si>
  <si>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</si>
  <si>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</si>
  <si>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</si>
  <si>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</si>
  <si>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</si>
  <si>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</si>
  <si>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</si>
  <si>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</si>
  <si>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</si>
  <si>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</si>
  <si>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</si>
  <si>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</si>
  <si>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</si>
  <si>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</si>
  <si>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</si>
  <si>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</si>
  <si>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</si>
  <si>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</si>
  <si>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</si>
  <si>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</t>
  </si>
  <si>
    <t>STA</t>
  </si>
  <si>
    <t>1</t>
  </si>
  <si>
    <t>{b97e4b27-4eb4-4436-8b0d-49af1bfa23d9}</t>
  </si>
  <si>
    <t>2</t>
  </si>
  <si>
    <t>VON</t>
  </si>
  <si>
    <t>Vedlejší a ostatní náklady</t>
  </si>
  <si>
    <t>{e3bcbf88-1ab4-4693-b1fe-6da88e97fc91}</t>
  </si>
  <si>
    <t>KRYCÍ LIST SOUPISU PRACÍ</t>
  </si>
  <si>
    <t>Objekt:</t>
  </si>
  <si>
    <t>1. - SO 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</si>
  <si>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</si>
  <si>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</si>
  <si>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</si>
  <si>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</si>
  <si>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</si>
  <si>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</si>
  <si>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</si>
  <si>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</si>
  <si>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</si>
  <si>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</si>
  <si>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</si>
  <si>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</si>
  <si>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</si>
  <si>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</si>
  <si>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</si>
  <si>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</si>
  <si>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</si>
  <si>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</si>
  <si>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</si>
  <si>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</si>
  <si>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</si>
  <si>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</si>
  <si>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</si>
  <si>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</si>
  <si>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</si>
  <si>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</si>
  <si>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</si>
  <si>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</si>
  <si>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</si>
  <si>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</si>
  <si>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2024 02</t>
  </si>
  <si>
    <t>4</t>
  </si>
  <si>
    <t>-1780684960</t>
  </si>
  <si>
    <t>Online PSC</t>
  </si>
  <si>
    <t>https://podminky.urs.cz/item/CS_URS_2024_02/111103213</t>
  </si>
  <si>
    <t>VV</t>
  </si>
  <si>
    <t>bermy před zahájením stavby, odborný odhad</t>
  </si>
  <si>
    <t>500,0/10000</t>
  </si>
  <si>
    <t>114203201</t>
  </si>
  <si>
    <t>Očištění lomového kamene nebo betonových tvárnic získaných při rozebrání dlažeb, záhozů, rovnanin a soustřeďovacích staveb od hlíny nebo písku</t>
  </si>
  <si>
    <t>m3</t>
  </si>
  <si>
    <t>-1616180359</t>
  </si>
  <si>
    <t>https://podminky.urs.cz/item/CS_URS_2024_02/114203201</t>
  </si>
  <si>
    <t>očištění vytříděného kamene (odpočet kamene pro pomístní opravy), viz příloha D.1</t>
  </si>
  <si>
    <t>22,57-4,0</t>
  </si>
  <si>
    <t>očištění vytříděného kamene pro pomístní opravy</t>
  </si>
  <si>
    <t>16,0*0,25</t>
  </si>
  <si>
    <t>Součet</t>
  </si>
  <si>
    <t>3</t>
  </si>
  <si>
    <t>114203301</t>
  </si>
  <si>
    <t>Třídění lomového kamene nebo betonových tvárnic strojně získaných při rozebrání dlažeb, záhozů, rovnanin a soustřeďovacích staveb podle druhu, velikosti nebo tvaru</t>
  </si>
  <si>
    <t>-1229325204</t>
  </si>
  <si>
    <t>https://podminky.urs.cz/item/CS_URS_2024_02/114203301</t>
  </si>
  <si>
    <t>vybrání kamene z výkopku pod vodou (kámen z původního opevnění)</t>
  </si>
  <si>
    <t>22,57</t>
  </si>
  <si>
    <t>11420330R</t>
  </si>
  <si>
    <t>-1908635950</t>
  </si>
  <si>
    <t>https://podminky.urs.cz/item/CS_URS_2024_02/11420330R</t>
  </si>
  <si>
    <t>přetřídění materiálu z výkopku pro násypy a navýšení zemní hrázky, viz příloha D.1, D.3</t>
  </si>
  <si>
    <t>materiál z výkopku pod vodou</t>
  </si>
  <si>
    <t>56,42-22,57</t>
  </si>
  <si>
    <t>materiál z bermy</t>
  </si>
  <si>
    <t>91,93</t>
  </si>
  <si>
    <t>5</t>
  </si>
  <si>
    <t>124253101</t>
  </si>
  <si>
    <t>Vykopávky pro koryta vodotečí strojně v hornině třídy těžitelnosti I skupiny 3 přes 100 do 1 000 m3</t>
  </si>
  <si>
    <t>-227693011</t>
  </si>
  <si>
    <t>https://podminky.urs.cz/item/CS_URS_2024_02/124253101</t>
  </si>
  <si>
    <t>nánosy z bermy, výkaz, viz příloha D.2, D.3</t>
  </si>
  <si>
    <t>6</t>
  </si>
  <si>
    <t>127451111</t>
  </si>
  <si>
    <t>Vykopávky pod vodou strojně na hloubku do 5 m pod projektem stanovenou hladinou vody v hornině třídy těžitelnosti II skupiny 5, průměrné tloušťky projektované vrstvy přes 0,50 m do 1 000 m3</t>
  </si>
  <si>
    <t>963529650</t>
  </si>
  <si>
    <t>https://podminky.urs.cz/item/CS_URS_2024_02/127451111</t>
  </si>
  <si>
    <t>hloubení zeminy třídy 5 pod vodou (v nátrži, včetně zbytků původního opevnění), výkaz, viz příloha D.2, D.3</t>
  </si>
  <si>
    <t>56,42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</si>
  <si>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</si>
  <si>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</si>
  <si>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</si>
  <si>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1947432501</t>
  </si>
  <si>
    <t>https://podminky.urs.cz/item/CS_URS_2024_02/162251102</t>
  </si>
  <si>
    <t>zemní materiál z bermy na meziskládku</t>
  </si>
  <si>
    <t>zemní materiál zpět do násypů (nátrž a hrázka)</t>
  </si>
  <si>
    <t>28,91+75,17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</si>
  <si>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</si>
  <si>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</si>
  <si>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</si>
  <si>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2095494138</t>
  </si>
  <si>
    <t>https://podminky.urs.cz/item/CS_URS_2024_02/162251122</t>
  </si>
  <si>
    <t>materiál z výkopu pod vodou na meziskládku (násobeno koeficientem z důvodu těžení pod vodou)</t>
  </si>
  <si>
    <t>56,42*1,6</t>
  </si>
  <si>
    <t>očištěný kámen zpět pro pomístní opravy bermy</t>
  </si>
  <si>
    <t>9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</si>
  <si>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</si>
  <si>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</si>
  <si>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-1700237222</t>
  </si>
  <si>
    <t>https://podminky.urs.cz/item/CS_URS_2024_02/162751115</t>
  </si>
  <si>
    <t>přebytečný zemní materiál na skládku do 8 km, odpočet materiálu pro zásypy a pro navýšení zemní hrázky</t>
  </si>
  <si>
    <t>91,93+(56,42-22,57)-(28,91+75,17)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</si>
  <si>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</si>
  <si>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</si>
  <si>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</si>
  <si>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-1692033015</t>
  </si>
  <si>
    <t>https://podminky.urs.cz/item/CS_URS_2024_02/162751137</t>
  </si>
  <si>
    <t>přebytečný očištěný kámen na skládku provozovatele do 12 km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</si>
  <si>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</si>
  <si>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</si>
  <si>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</si>
  <si>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-267056943</t>
  </si>
  <si>
    <t>https://podminky.urs.cz/item/CS_URS_2024_02/162751139</t>
  </si>
  <si>
    <t>přebytečný očištěný kámen na skládku provozovatele, 2 příplatky</t>
  </si>
  <si>
    <t>2*18,57</t>
  </si>
  <si>
    <t>12</t>
  </si>
  <si>
    <t>167151102</t>
  </si>
  <si>
    <t>Nakládání, skládání a překládání neulehlého výkopku nebo sypaniny strojně nakládání, množství do 100 m3, z horniny třídy těžitelnosti II, skupiny 4 a 5</t>
  </si>
  <si>
    <t>1336128060</t>
  </si>
  <si>
    <t>https://podminky.urs.cz/item/CS_URS_2024_02/167151102</t>
  </si>
  <si>
    <t>přebytečný očištěný kámen z meziskládky pro odvoz</t>
  </si>
  <si>
    <t>13</t>
  </si>
  <si>
    <t>167151101</t>
  </si>
  <si>
    <t>Nakládání, skládání a překládání neulehlého výkopku nebo sypaniny strojně nakládání, množství do 100 m3, z horniny třídy těžitelnosti I, skupiny 1 až 3</t>
  </si>
  <si>
    <t>685101904</t>
  </si>
  <si>
    <t>https://podminky.urs.cz/item/CS_URS_2024_02/167151101</t>
  </si>
  <si>
    <t>přebytečný zemní materiál z meziskládky pro odvoz</t>
  </si>
  <si>
    <t xml:space="preserve">materiál z výkopů nad vodou </t>
  </si>
  <si>
    <t>materiál z výkopu pod vodou</t>
  </si>
  <si>
    <t>odpočet materiálu do násypů a hrázek</t>
  </si>
  <si>
    <t>-(28,91+75,17)</t>
  </si>
  <si>
    <t>14</t>
  </si>
  <si>
    <t>171151111</t>
  </si>
  <si>
    <t>Uložení sypanin do násypů strojně s rozprostřením sypaniny ve vrstvách a s hrubým urovnáním zhutněných z hornin nesoudržných sypkých</t>
  </si>
  <si>
    <t>-1564702626</t>
  </si>
  <si>
    <t>https://podminky.urs.cz/item/CS_URS_2024_02/171151111</t>
  </si>
  <si>
    <t>zásyp za opevněním zeminou z meziskládky, výkaz, viz příloha D.1, D.3</t>
  </si>
  <si>
    <t>28,91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</si>
  <si>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</si>
  <si>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</si>
  <si>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-1446787717</t>
  </si>
  <si>
    <t>https://podminky.urs.cz/item/CS_URS_2024_02/171153101</t>
  </si>
  <si>
    <t>navýšení zemní hrázky z materiálu z meziskládky, výkaz, viz příloha D.1, D.2, D.3</t>
  </si>
  <si>
    <t>75,17</t>
  </si>
  <si>
    <t>16</t>
  </si>
  <si>
    <t>171251201</t>
  </si>
  <si>
    <t>Uložení sypaniny na skládky nebo meziskládky bez hutnění s upravením uložené sypaniny do předepsaného tvaru</t>
  </si>
  <si>
    <t>1763745255</t>
  </si>
  <si>
    <t>https://podminky.urs.cz/item/CS_URS_2024_02/171251201</t>
  </si>
  <si>
    <t>materiál na meziskládku</t>
  </si>
  <si>
    <t>materiál z výkopu vodoteče</t>
  </si>
  <si>
    <t>zemní materiál z bermy</t>
  </si>
  <si>
    <t>Mezisoučet</t>
  </si>
  <si>
    <t>přebytečný materiál na skládku provozovatele</t>
  </si>
  <si>
    <t>kámen z původního opevnění</t>
  </si>
  <si>
    <t>17</t>
  </si>
  <si>
    <t>181411121</t>
  </si>
  <si>
    <t>Založení trávníku na půdě předem připravené plochy do 1000 m2 výsevem včetně utažení lučního v rovině nebo na svahu do 1:5</t>
  </si>
  <si>
    <t>m2</t>
  </si>
  <si>
    <t>-1593307122</t>
  </si>
  <si>
    <t>https://podminky.urs.cz/item/CS_URS_2024_02/181411121</t>
  </si>
  <si>
    <t>osetí v rovině, výkaz, viz příloha D.1</t>
  </si>
  <si>
    <t>koruna hrázky</t>
  </si>
  <si>
    <t>204,66</t>
  </si>
  <si>
    <t>berma</t>
  </si>
  <si>
    <t>275,06</t>
  </si>
  <si>
    <t>18</t>
  </si>
  <si>
    <t>181411122</t>
  </si>
  <si>
    <t>Založení trávníku na půdě předem připravené plochy do 1000 m2 výsevem včetně utažení lučního na svahu přes 1:5 do 1:2</t>
  </si>
  <si>
    <t>978735543</t>
  </si>
  <si>
    <t>https://podminky.urs.cz/item/CS_URS_2024_02/181411122</t>
  </si>
  <si>
    <t>osetí ve svahu, výkaz, viz příloha D.1</t>
  </si>
  <si>
    <t>295,37+103,35</t>
  </si>
  <si>
    <t>256,43</t>
  </si>
  <si>
    <t>manipulační pruh v patě hráze</t>
  </si>
  <si>
    <t>354,17</t>
  </si>
  <si>
    <t>19</t>
  </si>
  <si>
    <t>M</t>
  </si>
  <si>
    <t>00572470</t>
  </si>
  <si>
    <t>osivo směs travní univerzál</t>
  </si>
  <si>
    <t>kg</t>
  </si>
  <si>
    <t>-1778075716</t>
  </si>
  <si>
    <t>viz pol. založení trávníku, výkaz</t>
  </si>
  <si>
    <t>(479,72+1009,32)*0,03</t>
  </si>
  <si>
    <t>20</t>
  </si>
  <si>
    <t>181951112</t>
  </si>
  <si>
    <t>Úprava pláně vyrovnáním výškových rozdílů strojně v hornině třídy těžitelnosti I, skupiny 1 až 3 se zhutněním</t>
  </si>
  <si>
    <t>1146872509</t>
  </si>
  <si>
    <t>https://podminky.urs.cz/item/CS_URS_2024_02/181951112</t>
  </si>
  <si>
    <t>v rovině, výkaz, viz příloha D.1</t>
  </si>
  <si>
    <t>182151111</t>
  </si>
  <si>
    <t>Svahování trvalých svahů do projektovaných profilů strojně s potřebným přemístěním výkopku při svahování v zářezech v hornině třídy těžitelnosti I, skupiny 1 až 3</t>
  </si>
  <si>
    <t>952153255</t>
  </si>
  <si>
    <t>https://podminky.urs.cz/item/CS_URS_2024_02/182151111</t>
  </si>
  <si>
    <t>ve svahu, výkaz, viz příloha D.1</t>
  </si>
  <si>
    <t>22</t>
  </si>
  <si>
    <t>182251101</t>
  </si>
  <si>
    <t>Svahování trvalých svahů do projektovaných profilů strojně s potřebným přemístěním výkopku při svahování násypů v jakékoliv hornině</t>
  </si>
  <si>
    <t>-1589725236</t>
  </si>
  <si>
    <t>https://podminky.urs.cz/item/CS_URS_2024_02/182251101</t>
  </si>
  <si>
    <t>23</t>
  </si>
  <si>
    <t>183551413R</t>
  </si>
  <si>
    <t>Úprava půdy rotačním kypřičem do 0,15 m</t>
  </si>
  <si>
    <t>-1482220744</t>
  </si>
  <si>
    <t>rozrušení povrchu hrázky do hl. 0,15 m pro spojení s násypem (novým materiálem), odhad</t>
  </si>
  <si>
    <t>205,0</t>
  </si>
  <si>
    <t>24</t>
  </si>
  <si>
    <t>185803106</t>
  </si>
  <si>
    <t>Shrabání pokoseného porostu a organických naplavenin s odvozem do 20 km divokého porostu</t>
  </si>
  <si>
    <t>1219572795</t>
  </si>
  <si>
    <t>https://podminky.urs.cz/item/CS_URS_2024_02/185803106</t>
  </si>
  <si>
    <t>Vodorovné konstrukce</t>
  </si>
  <si>
    <t>25</t>
  </si>
  <si>
    <t>462512370</t>
  </si>
  <si>
    <t>Zához z lomového kamene neupraveného záhozového s proštěrkováním z terénu, hmotnosti jednotlivých kamenů přes 200 do 500 kg</t>
  </si>
  <si>
    <t>-1578515476</t>
  </si>
  <si>
    <t>https://podminky.urs.cz/item/CS_URS_2024_02/462512370</t>
  </si>
  <si>
    <t>zához z dovezeného kamene, viz příloha D.1, D.2, D.3</t>
  </si>
  <si>
    <t>svahové opevnění bermy</t>
  </si>
  <si>
    <t>98,16</t>
  </si>
  <si>
    <t>zához v nátrži</t>
  </si>
  <si>
    <t>18,46</t>
  </si>
  <si>
    <t>26</t>
  </si>
  <si>
    <t>462519003</t>
  </si>
  <si>
    <t>Zához z lomového kamene neupraveného záhozového Příplatek k cenám za urovnání viditelných ploch záhozu z kamene, hmotnosti jednotlivých kamenů přes 200 do 500 kg</t>
  </si>
  <si>
    <t>1070814988</t>
  </si>
  <si>
    <t>https://podminky.urs.cz/item/CS_URS_2024_02/462519003</t>
  </si>
  <si>
    <t>123,68</t>
  </si>
  <si>
    <t>27</t>
  </si>
  <si>
    <t>465516217</t>
  </si>
  <si>
    <t>Oprava dlažeb z lomového kamene lomařsky upraveného pro dlažbu o ploše opravovaných míst do 20 m2 jednotlivě bez dodání kamene na sucho s vyklínováním kamenem, s vyplněním spár těženým kamenivem, drnem nebo ornicí s osetím, tl. kamene 250 mm</t>
  </si>
  <si>
    <t>-1039012078</t>
  </si>
  <si>
    <t>https://podminky.urs.cz/item/CS_URS_2024_02/465516217</t>
  </si>
  <si>
    <t>pomístní opravy stávajícího opevnění bermy z vytříděného kamene z výkopku nátrže, odborný odhad, viz příloha D.1</t>
  </si>
  <si>
    <t>16,0</t>
  </si>
  <si>
    <t>997</t>
  </si>
  <si>
    <t>Přesun sutě</t>
  </si>
  <si>
    <t>28</t>
  </si>
  <si>
    <t>171201221R</t>
  </si>
  <si>
    <t>Poplatek za uložení stavebního odpadu na skládce (skládkovné) zeminy a kamení</t>
  </si>
  <si>
    <t>t</t>
  </si>
  <si>
    <t>-658503568</t>
  </si>
  <si>
    <t>přebytečný zemní materiál na skládku, odpočet materiálu pro zásypy a pro navýšení zemní hrázky</t>
  </si>
  <si>
    <t>(91,93+(56,42-22,57)-(28,91+75,17))*1,8</t>
  </si>
  <si>
    <t>29</t>
  </si>
  <si>
    <t>99701381R</t>
  </si>
  <si>
    <t>Poplatek za uložení bioodpadu</t>
  </si>
  <si>
    <t>-1287302534</t>
  </si>
  <si>
    <t>hmota z kosení, odborný odhad</t>
  </si>
  <si>
    <t>0,05*7,0</t>
  </si>
  <si>
    <t>998</t>
  </si>
  <si>
    <t>Přesun hmot</t>
  </si>
  <si>
    <t>30</t>
  </si>
  <si>
    <t>998332011</t>
  </si>
  <si>
    <t>Přesun hmot pro úpravy vodních toků a kanály, hráze rybníků apod. dopravní vzdálenost do 500 m</t>
  </si>
  <si>
    <t>1837020020</t>
  </si>
  <si>
    <t>https://podminky.urs.cz/item/CS_URS_2024_02/998332011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</si>
  <si>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</si>
  <si>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</si>
  <si>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</si>
  <si>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</si>
  <si>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</si>
  <si>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</si>
  <si>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</si>
  <si>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</si>
  <si>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</si>
  <si>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</si>
  <si>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</si>
  <si>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</si>
  <si>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</si>
  <si>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</si>
  <si>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896145847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</si>
  <si>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</si>
  <si>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</si>
  <si>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</si>
  <si>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</si>
  <si>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</si>
  <si>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</si>
  <si>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</si>
  <si>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</si>
  <si>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opatření u manipulační plochy proti nežádoucímu rozsypu materiálu při jeho vykládce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</si>
  <si>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</si>
  <si>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</si>
  <si>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</si>
  <si>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0110</t>
  </si>
  <si>
    <t>Zajištění úpravy sjezdu z komunikace</t>
  </si>
  <si>
    <t>-1407451903</t>
  </si>
  <si>
    <t>zajištění zřízení a odstranění dočasné úpravy sjezdu z komunikace, ochranné opatření okraje vozovky</t>
  </si>
  <si>
    <t>01117</t>
  </si>
  <si>
    <t>Zajištění zřízení provizorní panelové plochy</t>
  </si>
  <si>
    <t>-1790028197</t>
  </si>
  <si>
    <t>viz příloha C.2</t>
  </si>
  <si>
    <t>ochrana podzemních sítí na přístupu</t>
  </si>
  <si>
    <t>zpevnění silničními panely včetně podsypu a geotextilie (9*3) m2</t>
  </si>
  <si>
    <t>0112</t>
  </si>
  <si>
    <t>Zajištění obnovy stávající příjezdové asfaltové komunikace</t>
  </si>
  <si>
    <t>946330541</t>
  </si>
  <si>
    <t>obnova stávající příjezdové komunikace při jejím případném porušení, viz příloha B.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</si>
  <si>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</si>
  <si>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</si>
  <si>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</si>
  <si>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</si>
  <si>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kus</t>
  </si>
  <si>
    <t>653982650</t>
  </si>
  <si>
    <t>0221</t>
  </si>
  <si>
    <t>Zpracování povodňového plánu stavby dle §71 zákona č. 254/2001 Sb. včetně zajištění schválení příslušnými orgány správy a Povodím Labe, státní podnik</t>
  </si>
  <si>
    <t>-1996887686</t>
  </si>
  <si>
    <t>023</t>
  </si>
  <si>
    <t>Vypracování projektu skutečného provedení díla</t>
  </si>
  <si>
    <t>-1424060560</t>
  </si>
  <si>
    <t>3 paré + 1 x CD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</si>
  <si>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</si>
  <si>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</si>
  <si>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</si>
  <si>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</si>
  <si>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</si>
  <si>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523350393</t>
  </si>
  <si>
    <t>zaměření stavby zpracované ve 2 paré + 1 x CD</t>
  </si>
  <si>
    <t>035</t>
  </si>
  <si>
    <t>Zajištění veškerých geodetických prací souvisejících s realizací díla</t>
  </si>
  <si>
    <t>1638821642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</si>
  <si>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</si>
  <si>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</si>
  <si>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</si>
  <si>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</si>
  <si>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-1607442569</t>
  </si>
  <si>
    <t>viz příloha B.</t>
  </si>
  <si>
    <t>091</t>
  </si>
  <si>
    <t>Finanční kompenzace za agrotechnické úpravy</t>
  </si>
  <si>
    <t>-1117359336</t>
  </si>
  <si>
    <t>dle dohody s nájemcem</t>
  </si>
  <si>
    <t>celková předpokládaná plocha přístupu (360 x 3,5) m2 a zařízení staveniště (5 x 6) m2</t>
  </si>
  <si>
    <t>0931</t>
  </si>
  <si>
    <t>Provedení pasportizace stávajících nemovitostí (vč. pozemků) a jejich příslušenství, zajištění fotodokumentace stávajícího stavu přístupových komunikací</t>
  </si>
  <si>
    <t>-348296078</t>
  </si>
  <si>
    <t>094</t>
  </si>
  <si>
    <t>Zajištění vytýčení veškerých podzemních zařízení</t>
  </si>
  <si>
    <t>-1097566766</t>
  </si>
  <si>
    <t>095</t>
  </si>
  <si>
    <t>Zajištění šetření o podzemních sítích vč. zajištění nových vyjádření v případě, že před realizací pozbyly platnosti</t>
  </si>
  <si>
    <t>-1819777555</t>
  </si>
  <si>
    <t>09920</t>
  </si>
  <si>
    <t>Odborné odlovení rybí obsádky z prostoru staveniště</t>
  </si>
  <si>
    <t>246873306</t>
  </si>
  <si>
    <t>0992100</t>
  </si>
  <si>
    <t>Zajištění biologického dozoru a servisu odborně způsobilou osobou</t>
  </si>
  <si>
    <t>-213930554</t>
  </si>
  <si>
    <t>biologický dozor a servis</t>
  </si>
  <si>
    <t>zajištění terénního monitoringu staveniště před zahájením stavby i v jejím průběhu</t>
  </si>
  <si>
    <t>sledování výskytu ochranářsky významných organismů</t>
  </si>
  <si>
    <t>zajištění plnění podmínek orgánu ochrany přírody</t>
  </si>
  <si>
    <t>případný sběr, odchyt a transfer</t>
  </si>
  <si>
    <t>09968</t>
  </si>
  <si>
    <t>Čištění vozovek splachováním vodou povrchu podkladu nebo krytu živičného, betonového nebo dlážděného</t>
  </si>
  <si>
    <t>-1416390822</t>
  </si>
  <si>
    <t>čištění během stavby vodou z mobilních zdrojů, viz příloha B.</t>
  </si>
  <si>
    <t>09991</t>
  </si>
  <si>
    <t>Zajištění fotodokumentace veškerých konstrukcí, které budou v průběhu výstavby skryty nebo zakryty</t>
  </si>
  <si>
    <t>-1750551114</t>
  </si>
  <si>
    <t>099911</t>
  </si>
  <si>
    <t>Zajištění vedení průběžné evidence odpadů</t>
  </si>
  <si>
    <t>-571297023</t>
  </si>
  <si>
    <t>0999111</t>
  </si>
  <si>
    <t>Zajištění rozboru vytěžené zeminy</t>
  </si>
  <si>
    <t>-594839103</t>
  </si>
  <si>
    <t>rozbor pro uložení na skládku dle zákona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</si>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</sst>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14203201" TargetMode="External" /><Relationship Id="rId3" Type="http://schemas.openxmlformats.org/officeDocument/2006/relationships/hyperlink" Target="https://podminky.urs.cz/item/CS_URS_2024_02/114203301" TargetMode="External" /><Relationship Id="rId4" Type="http://schemas.openxmlformats.org/officeDocument/2006/relationships/hyperlink" Target="https://podminky.urs.cz/item/CS_URS_2024_02/11420330R" TargetMode="External" /><Relationship Id="rId5" Type="http://schemas.openxmlformats.org/officeDocument/2006/relationships/hyperlink" Target="https://podminky.urs.cz/item/CS_URS_2024_02/124253101" TargetMode="External" /><Relationship Id="rId6" Type="http://schemas.openxmlformats.org/officeDocument/2006/relationships/hyperlink" Target="https://podminky.urs.cz/item/CS_URS_2024_02/127451111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251122" TargetMode="External" /><Relationship Id="rId9" Type="http://schemas.openxmlformats.org/officeDocument/2006/relationships/hyperlink" Target="https://podminky.urs.cz/item/CS_URS_2024_02/162751115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02" TargetMode="External" /><Relationship Id="rId13" Type="http://schemas.openxmlformats.org/officeDocument/2006/relationships/hyperlink" Target="https://podminky.urs.cz/item/CS_URS_2024_02/167151101" TargetMode="External" /><Relationship Id="rId14" Type="http://schemas.openxmlformats.org/officeDocument/2006/relationships/hyperlink" Target="https://podminky.urs.cz/item/CS_URS_2024_02/171151111" TargetMode="External" /><Relationship Id="rId15" Type="http://schemas.openxmlformats.org/officeDocument/2006/relationships/hyperlink" Target="https://podminky.urs.cz/item/CS_URS_2024_02/17115310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411121" TargetMode="External" /><Relationship Id="rId18" Type="http://schemas.openxmlformats.org/officeDocument/2006/relationships/hyperlink" Target="https://podminky.urs.cz/item/CS_URS_2024_02/181411122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2251101" TargetMode="External" /><Relationship Id="rId22" Type="http://schemas.openxmlformats.org/officeDocument/2006/relationships/hyperlink" Target="https://podminky.urs.cz/item/CS_URS_2024_02/185803106" TargetMode="External" /><Relationship Id="rId23" Type="http://schemas.openxmlformats.org/officeDocument/2006/relationships/hyperlink" Target="https://podminky.urs.cz/item/CS_URS_2024_02/462512370" TargetMode="External" /><Relationship Id="rId24" Type="http://schemas.openxmlformats.org/officeDocument/2006/relationships/hyperlink" Target="https://podminky.urs.cz/item/CS_URS_2024_02/462519003" TargetMode="External" /><Relationship Id="rId25" Type="http://schemas.openxmlformats.org/officeDocument/2006/relationships/hyperlink" Target="https://podminky.urs.cz/item/CS_URS_2024_02/465516217" TargetMode="External" /><Relationship Id="rId26" Type="http://schemas.openxmlformats.org/officeDocument/2006/relationships/hyperlink" Target="https://podminky.urs.cz/item/CS_URS_2024_02/99833201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hidden="1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hidden="1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s="3" customFormat="1" ht="14.4" customHeight="1">
      <c r="A31" s="3"/>
      <c r="B31" s="49"/>
      <c r="C31" s="50"/>
      <c r="D31" s="55" t="s">
        <v>44</v>
      </c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7"/>
      <c r="BE37" s="41"/>
    </row>
    <row r="41" s="2" customFormat="1" ht="6.96" customHeight="1">
      <c r="A41" s="41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3623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Mrlina, Budiměřice, oprava nátrží, ř. km 3,100 - 3,200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5" t="str">
        <f>IF(K8="","",K8)</f>
        <v>Budiměřice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6" t="str">
        <f>IF(AN8= "","",AN8)</f>
        <v>21. 10. 2021</v>
      </c>
      <c r="AN47" s="76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8" t="str">
        <f>IF(E11= "","",E11)</f>
        <v>Povodí Labe, státní podnik, závod Jablonec n/N.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7" t="str">
        <f>IF(E17="","",E17)</f>
        <v>Povodí Labe, státní podnik, OIČ, Hradec Králové</v>
      </c>
      <c r="AN49" s="68"/>
      <c r="AO49" s="68"/>
      <c r="AP49" s="68"/>
      <c r="AQ49" s="43"/>
      <c r="AR49" s="47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8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7" t="str">
        <f>IF(E20="","",E20)</f>
        <v>Ing. Eva Morkesová</v>
      </c>
      <c r="AN50" s="68"/>
      <c r="AO50" s="68"/>
      <c r="AP50" s="68"/>
      <c r="AQ50" s="43"/>
      <c r="AR50" s="47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1"/>
    </row>
    <row r="52" s="2" customFormat="1" ht="29.28" customHeight="1">
      <c r="A52" s="41"/>
      <c r="B52" s="42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7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1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ROUND(SUM(AG55:AG56),2)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28</v>
      </c>
      <c r="AR54" s="108"/>
      <c r="AS54" s="109">
        <f>ROUND(SUM(AS55:AS56),2)</f>
        <v>0</v>
      </c>
      <c r="AT54" s="110">
        <f>ROUND(SUM(AV54:AW54),2)</f>
        <v>0</v>
      </c>
      <c r="AU54" s="111">
        <f>ROUND(SUM(AU55:AU56),5)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ROUND(SUM(AZ55:AZ56),2)</f>
        <v>0</v>
      </c>
      <c r="BA54" s="110">
        <f>ROUND(SUM(BA55:BA56),2)</f>
        <v>0</v>
      </c>
      <c r="BB54" s="110">
        <f>ROUND(SUM(BB55:BB56),2)</f>
        <v>0</v>
      </c>
      <c r="BC54" s="110">
        <f>ROUND(SUM(BC55:BC56),2)</f>
        <v>0</v>
      </c>
      <c r="BD54" s="112">
        <f>ROUND(SUM(BD55:BD56),2)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16.5" customHeight="1">
      <c r="A55" s="115" t="s">
        <v>78</v>
      </c>
      <c r="B55" s="116"/>
      <c r="C55" s="117"/>
      <c r="D55" s="118" t="s">
        <v>79</v>
      </c>
      <c r="E55" s="118"/>
      <c r="F55" s="118"/>
      <c r="G55" s="118"/>
      <c r="H55" s="118"/>
      <c r="I55" s="119"/>
      <c r="J55" s="118" t="s">
        <v>80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'1. - SO 01'!J30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81</v>
      </c>
      <c r="AR55" s="122"/>
      <c r="AS55" s="123">
        <v>0</v>
      </c>
      <c r="AT55" s="124">
        <f>ROUND(SUM(AV55:AW55),2)</f>
        <v>0</v>
      </c>
      <c r="AU55" s="125">
        <f>'1. - SO 01'!P84</f>
        <v>0</v>
      </c>
      <c r="AV55" s="124">
        <f>'1. - SO 01'!J33</f>
        <v>0</v>
      </c>
      <c r="AW55" s="124">
        <f>'1. - SO 01'!J34</f>
        <v>0</v>
      </c>
      <c r="AX55" s="124">
        <f>'1. - SO 01'!J35</f>
        <v>0</v>
      </c>
      <c r="AY55" s="124">
        <f>'1. - SO 01'!J36</f>
        <v>0</v>
      </c>
      <c r="AZ55" s="124">
        <f>'1. - SO 01'!F33</f>
        <v>0</v>
      </c>
      <c r="BA55" s="124">
        <f>'1. - SO 01'!F34</f>
        <v>0</v>
      </c>
      <c r="BB55" s="124">
        <f>'1. - SO 01'!F35</f>
        <v>0</v>
      </c>
      <c r="BC55" s="124">
        <f>'1. - SO 01'!F36</f>
        <v>0</v>
      </c>
      <c r="BD55" s="126">
        <f>'1. - SO 01'!F37</f>
        <v>0</v>
      </c>
      <c r="BE55" s="7"/>
      <c r="BT55" s="127" t="s">
        <v>82</v>
      </c>
      <c r="BV55" s="127" t="s">
        <v>76</v>
      </c>
      <c r="BW55" s="127" t="s">
        <v>83</v>
      </c>
      <c r="BX55" s="127" t="s">
        <v>5</v>
      </c>
      <c r="CL55" s="127" t="s">
        <v>19</v>
      </c>
      <c r="CM55" s="127" t="s">
        <v>84</v>
      </c>
    </row>
    <row r="56" s="7" customFormat="1" ht="16.5" customHeight="1">
      <c r="A56" s="115" t="s">
        <v>78</v>
      </c>
      <c r="B56" s="116"/>
      <c r="C56" s="117"/>
      <c r="D56" s="118" t="s">
        <v>85</v>
      </c>
      <c r="E56" s="118"/>
      <c r="F56" s="118"/>
      <c r="G56" s="118"/>
      <c r="H56" s="118"/>
      <c r="I56" s="119"/>
      <c r="J56" s="118" t="s">
        <v>86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'VON - Vedlejší a ostatní 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8">
        <v>0</v>
      </c>
      <c r="AT56" s="129">
        <f>ROUND(SUM(AV56:AW56),2)</f>
        <v>0</v>
      </c>
      <c r="AU56" s="130">
        <f>'VON - Vedlejší a ostatní ...'!P84</f>
        <v>0</v>
      </c>
      <c r="AV56" s="129">
        <f>'VON - Vedlejší a ostatní ...'!J33</f>
        <v>0</v>
      </c>
      <c r="AW56" s="129">
        <f>'VON - Vedlejší a ostatní ...'!J34</f>
        <v>0</v>
      </c>
      <c r="AX56" s="129">
        <f>'VON - Vedlejší a ostatní ...'!J35</f>
        <v>0</v>
      </c>
      <c r="AY56" s="129">
        <f>'VON - Vedlejší a ostatní ...'!J36</f>
        <v>0</v>
      </c>
      <c r="AZ56" s="129">
        <f>'VON - Vedlejší a ostatní ...'!F33</f>
        <v>0</v>
      </c>
      <c r="BA56" s="129">
        <f>'VON - Vedlejší a ostatní ...'!F34</f>
        <v>0</v>
      </c>
      <c r="BB56" s="129">
        <f>'VON - Vedlejší a ostatní ...'!F35</f>
        <v>0</v>
      </c>
      <c r="BC56" s="129">
        <f>'VON - Vedlejší a ostatní ...'!F36</f>
        <v>0</v>
      </c>
      <c r="BD56" s="131">
        <f>'VON - Vedlejší a ostatní ...'!F37</f>
        <v>0</v>
      </c>
      <c r="BE56" s="7"/>
      <c r="BT56" s="127" t="s">
        <v>82</v>
      </c>
      <c r="BV56" s="127" t="s">
        <v>76</v>
      </c>
      <c r="BW56" s="127" t="s">
        <v>87</v>
      </c>
      <c r="BX56" s="127" t="s">
        <v>5</v>
      </c>
      <c r="CL56" s="127" t="s">
        <v>28</v>
      </c>
      <c r="CM56" s="127" t="s">
        <v>84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5ZVO6AREnI5H/YkQrfAmSlZT6B69vC/m8bZI18EU+2vndz/cLT/Wb3PuCn7zVjUhPVNmTZKzGYTgf+9uQFkyWw==" hashValue="XSGzgQBDJEeanx2i2BhyZi600HgzB6biDbV7wSKc+5a6OTgTDnT92rtj/vZjXKXb/ibVUnUeR5XiPOVAS1uOd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. - SO 01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88</v>
      </c>
      <c r="L4" s="23"/>
      <c r="M4" s="135" t="s">
        <v>10</v>
      </c>
      <c r="AT4" s="20" t="s">
        <v>35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Mrlina, Budiměřice, oprava nátrží, ř. km 3,100 - 3,200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89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90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21. 10. 2021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">
        <v>28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30</v>
      </c>
      <c r="J24" s="140" t="s">
        <v>28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ROUND((SUM(BE84:BE254)),  2)</f>
        <v>0</v>
      </c>
      <c r="G33" s="41"/>
      <c r="H33" s="41"/>
      <c r="I33" s="152">
        <v>0.20999999999999999</v>
      </c>
      <c r="J33" s="151">
        <f>ROUND(((SUM(BE84:BE254))*I33),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6" t="s">
        <v>46</v>
      </c>
      <c r="F34" s="151">
        <f>ROUND((SUM(BF84:BF254)),  2)</f>
        <v>0</v>
      </c>
      <c r="G34" s="41"/>
      <c r="H34" s="41"/>
      <c r="I34" s="152">
        <v>0.14999999999999999</v>
      </c>
      <c r="J34" s="151">
        <f>ROUND(((SUM(BF84:BF254))*I34),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36" t="s">
        <v>44</v>
      </c>
      <c r="E35" s="136" t="s">
        <v>47</v>
      </c>
      <c r="F35" s="151">
        <f>ROUND((SUM(BG84:BG254)),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36" t="s">
        <v>48</v>
      </c>
      <c r="F36" s="151">
        <f>ROUND((SUM(BH84:BH254)),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ROUND((SUM(BI84:BI254)),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Mrlina, Budiměřice, oprava nátrží, ř. km 3,100 - 3,200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3" t="str">
        <f>E9</f>
        <v>1. - SO 01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Budiměřice</v>
      </c>
      <c r="G52" s="43"/>
      <c r="H52" s="43"/>
      <c r="I52" s="35" t="s">
        <v>24</v>
      </c>
      <c r="J52" s="76" t="str">
        <f>IF(J12="","",J12)</f>
        <v>21. 10. 2021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26</v>
      </c>
      <c r="D54" s="43"/>
      <c r="E54" s="43"/>
      <c r="F54" s="30" t="str">
        <f>E15</f>
        <v>Povodí Labe, státní podnik, závod Jablonec n/N.</v>
      </c>
      <c r="G54" s="43"/>
      <c r="H54" s="43"/>
      <c r="I54" s="35" t="s">
        <v>33</v>
      </c>
      <c r="J54" s="39" t="str">
        <f>E21</f>
        <v>Povodí Labe, státní podnik, OIČ, Hradec Králové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Eva Morkesová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92</v>
      </c>
      <c r="D57" s="166"/>
      <c r="E57" s="166"/>
      <c r="F57" s="166"/>
      <c r="G57" s="166"/>
      <c r="H57" s="166"/>
      <c r="I57" s="166"/>
      <c r="J57" s="167" t="s">
        <v>93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6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9"/>
      <c r="C60" s="170"/>
      <c r="D60" s="171" t="s">
        <v>95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96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97</v>
      </c>
      <c r="E62" s="178"/>
      <c r="F62" s="178"/>
      <c r="G62" s="178"/>
      <c r="H62" s="178"/>
      <c r="I62" s="178"/>
      <c r="J62" s="179">
        <f>J227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98</v>
      </c>
      <c r="E63" s="178"/>
      <c r="F63" s="178"/>
      <c r="G63" s="178"/>
      <c r="H63" s="178"/>
      <c r="I63" s="178"/>
      <c r="J63" s="179">
        <f>J245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99</v>
      </c>
      <c r="E64" s="178"/>
      <c r="F64" s="178"/>
      <c r="G64" s="178"/>
      <c r="H64" s="178"/>
      <c r="I64" s="178"/>
      <c r="J64" s="179">
        <f>J252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100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Mrlina, Budiměřice, oprava nátrží, ř. km 3,100 - 3,200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89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3" t="str">
        <f>E9</f>
        <v>1. - SO 01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22</v>
      </c>
      <c r="D78" s="43"/>
      <c r="E78" s="43"/>
      <c r="F78" s="30" t="str">
        <f>F12</f>
        <v>Budiměřice</v>
      </c>
      <c r="G78" s="43"/>
      <c r="H78" s="43"/>
      <c r="I78" s="35" t="s">
        <v>24</v>
      </c>
      <c r="J78" s="76" t="str">
        <f>IF(J12="","",J12)</f>
        <v>21. 10. 2021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26</v>
      </c>
      <c r="D80" s="43"/>
      <c r="E80" s="43"/>
      <c r="F80" s="30" t="str">
        <f>E15</f>
        <v>Povodí Labe, státní podnik, závod Jablonec n/N.</v>
      </c>
      <c r="G80" s="43"/>
      <c r="H80" s="43"/>
      <c r="I80" s="35" t="s">
        <v>33</v>
      </c>
      <c r="J80" s="39" t="str">
        <f>E21</f>
        <v>Povodí Labe, státní podnik, OIČ, Hradec Králové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>Ing. Eva Morkesová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101</v>
      </c>
      <c r="D83" s="184" t="s">
        <v>59</v>
      </c>
      <c r="E83" s="184" t="s">
        <v>55</v>
      </c>
      <c r="F83" s="184" t="s">
        <v>56</v>
      </c>
      <c r="G83" s="184" t="s">
        <v>102</v>
      </c>
      <c r="H83" s="184" t="s">
        <v>103</v>
      </c>
      <c r="I83" s="184" t="s">
        <v>104</v>
      </c>
      <c r="J83" s="184" t="s">
        <v>93</v>
      </c>
      <c r="K83" s="185" t="s">
        <v>105</v>
      </c>
      <c r="L83" s="186"/>
      <c r="M83" s="96" t="s">
        <v>28</v>
      </c>
      <c r="N83" s="97" t="s">
        <v>44</v>
      </c>
      <c r="O83" s="97" t="s">
        <v>106</v>
      </c>
      <c r="P83" s="97" t="s">
        <v>107</v>
      </c>
      <c r="Q83" s="97" t="s">
        <v>108</v>
      </c>
      <c r="R83" s="97" t="s">
        <v>109</v>
      </c>
      <c r="S83" s="97" t="s">
        <v>110</v>
      </c>
      <c r="T83" s="98" t="s">
        <v>111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3" t="s">
        <v>112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9"/>
      <c r="N84" s="188"/>
      <c r="O84" s="100"/>
      <c r="P84" s="189">
        <f>P85</f>
        <v>0</v>
      </c>
      <c r="Q84" s="100"/>
      <c r="R84" s="189">
        <f>R85</f>
        <v>293.64740059999997</v>
      </c>
      <c r="S84" s="100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94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73</v>
      </c>
      <c r="E85" s="195" t="s">
        <v>113</v>
      </c>
      <c r="F85" s="195" t="s">
        <v>114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P86+P227+P245+P252</f>
        <v>0</v>
      </c>
      <c r="Q85" s="200"/>
      <c r="R85" s="201">
        <f>R86+R227+R245+R252</f>
        <v>293.64740059999997</v>
      </c>
      <c r="S85" s="200"/>
      <c r="T85" s="202">
        <f>T86+T227+T245+T252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82</v>
      </c>
      <c r="AT85" s="204" t="s">
        <v>73</v>
      </c>
      <c r="AU85" s="204" t="s">
        <v>74</v>
      </c>
      <c r="AY85" s="203" t="s">
        <v>115</v>
      </c>
      <c r="BK85" s="205">
        <f>BK86+BK227+BK245+BK252</f>
        <v>0</v>
      </c>
    </row>
    <row r="86" s="12" customFormat="1" ht="22.8" customHeight="1">
      <c r="A86" s="12"/>
      <c r="B86" s="192"/>
      <c r="C86" s="193"/>
      <c r="D86" s="194" t="s">
        <v>73</v>
      </c>
      <c r="E86" s="206" t="s">
        <v>82</v>
      </c>
      <c r="F86" s="206" t="s">
        <v>116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SUM(P87:P226)</f>
        <v>0</v>
      </c>
      <c r="Q86" s="200"/>
      <c r="R86" s="201">
        <f>SUM(R87:R226)</f>
        <v>9.0726709999999997</v>
      </c>
      <c r="S86" s="200"/>
      <c r="T86" s="202">
        <f>SUM(T87:T226)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82</v>
      </c>
      <c r="AT86" s="204" t="s">
        <v>73</v>
      </c>
      <c r="AU86" s="204" t="s">
        <v>82</v>
      </c>
      <c r="AY86" s="203" t="s">
        <v>115</v>
      </c>
      <c r="BK86" s="205">
        <f>SUM(BK87:BK226)</f>
        <v>0</v>
      </c>
    </row>
    <row r="87" s="2" customFormat="1" ht="16.5" customHeight="1">
      <c r="A87" s="41"/>
      <c r="B87" s="42"/>
      <c r="C87" s="208" t="s">
        <v>82</v>
      </c>
      <c r="D87" s="208" t="s">
        <v>117</v>
      </c>
      <c r="E87" s="209" t="s">
        <v>118</v>
      </c>
      <c r="F87" s="210" t="s">
        <v>119</v>
      </c>
      <c r="G87" s="211" t="s">
        <v>120</v>
      </c>
      <c r="H87" s="212">
        <v>0.050000000000000003</v>
      </c>
      <c r="I87" s="213"/>
      <c r="J87" s="214">
        <f>ROUND(I87*H87,2)</f>
        <v>0</v>
      </c>
      <c r="K87" s="210" t="s">
        <v>121</v>
      </c>
      <c r="L87" s="47"/>
      <c r="M87" s="215" t="s">
        <v>28</v>
      </c>
      <c r="N87" s="216" t="s">
        <v>47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122</v>
      </c>
      <c r="AT87" s="219" t="s">
        <v>117</v>
      </c>
      <c r="AU87" s="219" t="s">
        <v>84</v>
      </c>
      <c r="AY87" s="20" t="s">
        <v>115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122</v>
      </c>
      <c r="BK87" s="220">
        <f>ROUND(I87*H87,2)</f>
        <v>0</v>
      </c>
      <c r="BL87" s="20" t="s">
        <v>122</v>
      </c>
      <c r="BM87" s="219" t="s">
        <v>123</v>
      </c>
    </row>
    <row r="88" s="2" customFormat="1">
      <c r="A88" s="41"/>
      <c r="B88" s="42"/>
      <c r="C88" s="43"/>
      <c r="D88" s="221" t="s">
        <v>124</v>
      </c>
      <c r="E88" s="43"/>
      <c r="F88" s="222" t="s">
        <v>125</v>
      </c>
      <c r="G88" s="43"/>
      <c r="H88" s="43"/>
      <c r="I88" s="223"/>
      <c r="J88" s="43"/>
      <c r="K88" s="43"/>
      <c r="L88" s="47"/>
      <c r="M88" s="224"/>
      <c r="N88" s="225"/>
      <c r="O88" s="88"/>
      <c r="P88" s="88"/>
      <c r="Q88" s="88"/>
      <c r="R88" s="88"/>
      <c r="S88" s="88"/>
      <c r="T88" s="89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124</v>
      </c>
      <c r="AU88" s="20" t="s">
        <v>84</v>
      </c>
    </row>
    <row r="89" s="13" customFormat="1">
      <c r="A89" s="13"/>
      <c r="B89" s="226"/>
      <c r="C89" s="227"/>
      <c r="D89" s="228" t="s">
        <v>126</v>
      </c>
      <c r="E89" s="229" t="s">
        <v>28</v>
      </c>
      <c r="F89" s="230" t="s">
        <v>127</v>
      </c>
      <c r="G89" s="227"/>
      <c r="H89" s="229" t="s">
        <v>28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126</v>
      </c>
      <c r="AU89" s="236" t="s">
        <v>84</v>
      </c>
      <c r="AV89" s="13" t="s">
        <v>82</v>
      </c>
      <c r="AW89" s="13" t="s">
        <v>35</v>
      </c>
      <c r="AX89" s="13" t="s">
        <v>74</v>
      </c>
      <c r="AY89" s="236" t="s">
        <v>115</v>
      </c>
    </row>
    <row r="90" s="14" customFormat="1">
      <c r="A90" s="14"/>
      <c r="B90" s="237"/>
      <c r="C90" s="238"/>
      <c r="D90" s="228" t="s">
        <v>126</v>
      </c>
      <c r="E90" s="239" t="s">
        <v>28</v>
      </c>
      <c r="F90" s="240" t="s">
        <v>128</v>
      </c>
      <c r="G90" s="238"/>
      <c r="H90" s="241">
        <v>0.050000000000000003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126</v>
      </c>
      <c r="AU90" s="247" t="s">
        <v>84</v>
      </c>
      <c r="AV90" s="14" t="s">
        <v>84</v>
      </c>
      <c r="AW90" s="14" t="s">
        <v>35</v>
      </c>
      <c r="AX90" s="14" t="s">
        <v>82</v>
      </c>
      <c r="AY90" s="247" t="s">
        <v>115</v>
      </c>
    </row>
    <row r="91" s="2" customFormat="1" ht="24.15" customHeight="1">
      <c r="A91" s="41"/>
      <c r="B91" s="42"/>
      <c r="C91" s="208" t="s">
        <v>84</v>
      </c>
      <c r="D91" s="208" t="s">
        <v>117</v>
      </c>
      <c r="E91" s="209" t="s">
        <v>129</v>
      </c>
      <c r="F91" s="210" t="s">
        <v>130</v>
      </c>
      <c r="G91" s="211" t="s">
        <v>131</v>
      </c>
      <c r="H91" s="212">
        <v>22.57</v>
      </c>
      <c r="I91" s="213"/>
      <c r="J91" s="214">
        <f>ROUND(I91*H91,2)</f>
        <v>0</v>
      </c>
      <c r="K91" s="210" t="s">
        <v>121</v>
      </c>
      <c r="L91" s="47"/>
      <c r="M91" s="215" t="s">
        <v>28</v>
      </c>
      <c r="N91" s="216" t="s">
        <v>47</v>
      </c>
      <c r="O91" s="88"/>
      <c r="P91" s="217">
        <f>O91*H91</f>
        <v>0</v>
      </c>
      <c r="Q91" s="217">
        <v>0.40000000000000002</v>
      </c>
      <c r="R91" s="217">
        <f>Q91*H91</f>
        <v>9.0280000000000005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122</v>
      </c>
      <c r="AT91" s="219" t="s">
        <v>117</v>
      </c>
      <c r="AU91" s="219" t="s">
        <v>84</v>
      </c>
      <c r="AY91" s="20" t="s">
        <v>115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122</v>
      </c>
      <c r="BK91" s="220">
        <f>ROUND(I91*H91,2)</f>
        <v>0</v>
      </c>
      <c r="BL91" s="20" t="s">
        <v>122</v>
      </c>
      <c r="BM91" s="219" t="s">
        <v>132</v>
      </c>
    </row>
    <row r="92" s="2" customFormat="1">
      <c r="A92" s="41"/>
      <c r="B92" s="42"/>
      <c r="C92" s="43"/>
      <c r="D92" s="221" t="s">
        <v>124</v>
      </c>
      <c r="E92" s="43"/>
      <c r="F92" s="222" t="s">
        <v>133</v>
      </c>
      <c r="G92" s="43"/>
      <c r="H92" s="43"/>
      <c r="I92" s="223"/>
      <c r="J92" s="43"/>
      <c r="K92" s="43"/>
      <c r="L92" s="47"/>
      <c r="M92" s="224"/>
      <c r="N92" s="225"/>
      <c r="O92" s="88"/>
      <c r="P92" s="88"/>
      <c r="Q92" s="88"/>
      <c r="R92" s="88"/>
      <c r="S92" s="88"/>
      <c r="T92" s="89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124</v>
      </c>
      <c r="AU92" s="20" t="s">
        <v>84</v>
      </c>
    </row>
    <row r="93" s="13" customFormat="1">
      <c r="A93" s="13"/>
      <c r="B93" s="226"/>
      <c r="C93" s="227"/>
      <c r="D93" s="228" t="s">
        <v>126</v>
      </c>
      <c r="E93" s="229" t="s">
        <v>28</v>
      </c>
      <c r="F93" s="230" t="s">
        <v>134</v>
      </c>
      <c r="G93" s="227"/>
      <c r="H93" s="229" t="s">
        <v>28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126</v>
      </c>
      <c r="AU93" s="236" t="s">
        <v>84</v>
      </c>
      <c r="AV93" s="13" t="s">
        <v>82</v>
      </c>
      <c r="AW93" s="13" t="s">
        <v>35</v>
      </c>
      <c r="AX93" s="13" t="s">
        <v>74</v>
      </c>
      <c r="AY93" s="236" t="s">
        <v>115</v>
      </c>
    </row>
    <row r="94" s="14" customFormat="1">
      <c r="A94" s="14"/>
      <c r="B94" s="237"/>
      <c r="C94" s="238"/>
      <c r="D94" s="228" t="s">
        <v>126</v>
      </c>
      <c r="E94" s="239" t="s">
        <v>28</v>
      </c>
      <c r="F94" s="240" t="s">
        <v>135</v>
      </c>
      <c r="G94" s="238"/>
      <c r="H94" s="241">
        <v>18.57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126</v>
      </c>
      <c r="AU94" s="247" t="s">
        <v>84</v>
      </c>
      <c r="AV94" s="14" t="s">
        <v>84</v>
      </c>
      <c r="AW94" s="14" t="s">
        <v>35</v>
      </c>
      <c r="AX94" s="14" t="s">
        <v>74</v>
      </c>
      <c r="AY94" s="247" t="s">
        <v>115</v>
      </c>
    </row>
    <row r="95" s="13" customFormat="1">
      <c r="A95" s="13"/>
      <c r="B95" s="226"/>
      <c r="C95" s="227"/>
      <c r="D95" s="228" t="s">
        <v>126</v>
      </c>
      <c r="E95" s="229" t="s">
        <v>28</v>
      </c>
      <c r="F95" s="230" t="s">
        <v>136</v>
      </c>
      <c r="G95" s="227"/>
      <c r="H95" s="229" t="s">
        <v>28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126</v>
      </c>
      <c r="AU95" s="236" t="s">
        <v>84</v>
      </c>
      <c r="AV95" s="13" t="s">
        <v>82</v>
      </c>
      <c r="AW95" s="13" t="s">
        <v>35</v>
      </c>
      <c r="AX95" s="13" t="s">
        <v>74</v>
      </c>
      <c r="AY95" s="236" t="s">
        <v>115</v>
      </c>
    </row>
    <row r="96" s="14" customFormat="1">
      <c r="A96" s="14"/>
      <c r="B96" s="237"/>
      <c r="C96" s="238"/>
      <c r="D96" s="228" t="s">
        <v>126</v>
      </c>
      <c r="E96" s="239" t="s">
        <v>28</v>
      </c>
      <c r="F96" s="240" t="s">
        <v>137</v>
      </c>
      <c r="G96" s="238"/>
      <c r="H96" s="241">
        <v>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126</v>
      </c>
      <c r="AU96" s="247" t="s">
        <v>84</v>
      </c>
      <c r="AV96" s="14" t="s">
        <v>84</v>
      </c>
      <c r="AW96" s="14" t="s">
        <v>35</v>
      </c>
      <c r="AX96" s="14" t="s">
        <v>74</v>
      </c>
      <c r="AY96" s="247" t="s">
        <v>115</v>
      </c>
    </row>
    <row r="97" s="15" customFormat="1">
      <c r="A97" s="15"/>
      <c r="B97" s="248"/>
      <c r="C97" s="249"/>
      <c r="D97" s="228" t="s">
        <v>126</v>
      </c>
      <c r="E97" s="250" t="s">
        <v>28</v>
      </c>
      <c r="F97" s="251" t="s">
        <v>138</v>
      </c>
      <c r="G97" s="249"/>
      <c r="H97" s="252">
        <v>22.57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126</v>
      </c>
      <c r="AU97" s="258" t="s">
        <v>84</v>
      </c>
      <c r="AV97" s="15" t="s">
        <v>122</v>
      </c>
      <c r="AW97" s="15" t="s">
        <v>35</v>
      </c>
      <c r="AX97" s="15" t="s">
        <v>82</v>
      </c>
      <c r="AY97" s="258" t="s">
        <v>115</v>
      </c>
    </row>
    <row r="98" s="2" customFormat="1" ht="24.15" customHeight="1">
      <c r="A98" s="41"/>
      <c r="B98" s="42"/>
      <c r="C98" s="208" t="s">
        <v>139</v>
      </c>
      <c r="D98" s="208" t="s">
        <v>117</v>
      </c>
      <c r="E98" s="209" t="s">
        <v>140</v>
      </c>
      <c r="F98" s="210" t="s">
        <v>141</v>
      </c>
      <c r="G98" s="211" t="s">
        <v>131</v>
      </c>
      <c r="H98" s="212">
        <v>22.57</v>
      </c>
      <c r="I98" s="213"/>
      <c r="J98" s="214">
        <f>ROUND(I98*H98,2)</f>
        <v>0</v>
      </c>
      <c r="K98" s="210" t="s">
        <v>121</v>
      </c>
      <c r="L98" s="47"/>
      <c r="M98" s="215" t="s">
        <v>28</v>
      </c>
      <c r="N98" s="216" t="s">
        <v>47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122</v>
      </c>
      <c r="AT98" s="219" t="s">
        <v>117</v>
      </c>
      <c r="AU98" s="219" t="s">
        <v>84</v>
      </c>
      <c r="AY98" s="20" t="s">
        <v>115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122</v>
      </c>
      <c r="BK98" s="220">
        <f>ROUND(I98*H98,2)</f>
        <v>0</v>
      </c>
      <c r="BL98" s="20" t="s">
        <v>122</v>
      </c>
      <c r="BM98" s="219" t="s">
        <v>142</v>
      </c>
    </row>
    <row r="99" s="2" customFormat="1">
      <c r="A99" s="41"/>
      <c r="B99" s="42"/>
      <c r="C99" s="43"/>
      <c r="D99" s="221" t="s">
        <v>124</v>
      </c>
      <c r="E99" s="43"/>
      <c r="F99" s="222" t="s">
        <v>143</v>
      </c>
      <c r="G99" s="43"/>
      <c r="H99" s="43"/>
      <c r="I99" s="223"/>
      <c r="J99" s="43"/>
      <c r="K99" s="43"/>
      <c r="L99" s="47"/>
      <c r="M99" s="224"/>
      <c r="N99" s="225"/>
      <c r="O99" s="88"/>
      <c r="P99" s="88"/>
      <c r="Q99" s="88"/>
      <c r="R99" s="88"/>
      <c r="S99" s="88"/>
      <c r="T99" s="8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124</v>
      </c>
      <c r="AU99" s="20" t="s">
        <v>84</v>
      </c>
    </row>
    <row r="100" s="13" customFormat="1">
      <c r="A100" s="13"/>
      <c r="B100" s="226"/>
      <c r="C100" s="227"/>
      <c r="D100" s="228" t="s">
        <v>126</v>
      </c>
      <c r="E100" s="229" t="s">
        <v>28</v>
      </c>
      <c r="F100" s="230" t="s">
        <v>144</v>
      </c>
      <c r="G100" s="227"/>
      <c r="H100" s="229" t="s">
        <v>28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126</v>
      </c>
      <c r="AU100" s="236" t="s">
        <v>84</v>
      </c>
      <c r="AV100" s="13" t="s">
        <v>82</v>
      </c>
      <c r="AW100" s="13" t="s">
        <v>35</v>
      </c>
      <c r="AX100" s="13" t="s">
        <v>74</v>
      </c>
      <c r="AY100" s="236" t="s">
        <v>115</v>
      </c>
    </row>
    <row r="101" s="14" customFormat="1">
      <c r="A101" s="14"/>
      <c r="B101" s="237"/>
      <c r="C101" s="238"/>
      <c r="D101" s="228" t="s">
        <v>126</v>
      </c>
      <c r="E101" s="239" t="s">
        <v>28</v>
      </c>
      <c r="F101" s="240" t="s">
        <v>145</v>
      </c>
      <c r="G101" s="238"/>
      <c r="H101" s="241">
        <v>22.57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126</v>
      </c>
      <c r="AU101" s="247" t="s">
        <v>84</v>
      </c>
      <c r="AV101" s="14" t="s">
        <v>84</v>
      </c>
      <c r="AW101" s="14" t="s">
        <v>35</v>
      </c>
      <c r="AX101" s="14" t="s">
        <v>82</v>
      </c>
      <c r="AY101" s="247" t="s">
        <v>115</v>
      </c>
    </row>
    <row r="102" s="2" customFormat="1" ht="24.15" customHeight="1">
      <c r="A102" s="41"/>
      <c r="B102" s="42"/>
      <c r="C102" s="208" t="s">
        <v>122</v>
      </c>
      <c r="D102" s="208" t="s">
        <v>117</v>
      </c>
      <c r="E102" s="209" t="s">
        <v>146</v>
      </c>
      <c r="F102" s="210" t="s">
        <v>141</v>
      </c>
      <c r="G102" s="211" t="s">
        <v>131</v>
      </c>
      <c r="H102" s="212">
        <v>125.78</v>
      </c>
      <c r="I102" s="213"/>
      <c r="J102" s="214">
        <f>ROUND(I102*H102,2)</f>
        <v>0</v>
      </c>
      <c r="K102" s="210" t="s">
        <v>121</v>
      </c>
      <c r="L102" s="47"/>
      <c r="M102" s="215" t="s">
        <v>28</v>
      </c>
      <c r="N102" s="216" t="s">
        <v>47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122</v>
      </c>
      <c r="AT102" s="219" t="s">
        <v>117</v>
      </c>
      <c r="AU102" s="219" t="s">
        <v>84</v>
      </c>
      <c r="AY102" s="20" t="s">
        <v>115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122</v>
      </c>
      <c r="BK102" s="220">
        <f>ROUND(I102*H102,2)</f>
        <v>0</v>
      </c>
      <c r="BL102" s="20" t="s">
        <v>122</v>
      </c>
      <c r="BM102" s="219" t="s">
        <v>147</v>
      </c>
    </row>
    <row r="103" s="2" customFormat="1">
      <c r="A103" s="41"/>
      <c r="B103" s="42"/>
      <c r="C103" s="43"/>
      <c r="D103" s="221" t="s">
        <v>124</v>
      </c>
      <c r="E103" s="43"/>
      <c r="F103" s="222" t="s">
        <v>148</v>
      </c>
      <c r="G103" s="43"/>
      <c r="H103" s="43"/>
      <c r="I103" s="223"/>
      <c r="J103" s="43"/>
      <c r="K103" s="43"/>
      <c r="L103" s="47"/>
      <c r="M103" s="224"/>
      <c r="N103" s="225"/>
      <c r="O103" s="88"/>
      <c r="P103" s="88"/>
      <c r="Q103" s="88"/>
      <c r="R103" s="88"/>
      <c r="S103" s="88"/>
      <c r="T103" s="89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124</v>
      </c>
      <c r="AU103" s="20" t="s">
        <v>84</v>
      </c>
    </row>
    <row r="104" s="13" customFormat="1">
      <c r="A104" s="13"/>
      <c r="B104" s="226"/>
      <c r="C104" s="227"/>
      <c r="D104" s="228" t="s">
        <v>126</v>
      </c>
      <c r="E104" s="229" t="s">
        <v>28</v>
      </c>
      <c r="F104" s="230" t="s">
        <v>149</v>
      </c>
      <c r="G104" s="227"/>
      <c r="H104" s="229" t="s">
        <v>28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126</v>
      </c>
      <c r="AU104" s="236" t="s">
        <v>84</v>
      </c>
      <c r="AV104" s="13" t="s">
        <v>82</v>
      </c>
      <c r="AW104" s="13" t="s">
        <v>35</v>
      </c>
      <c r="AX104" s="13" t="s">
        <v>74</v>
      </c>
      <c r="AY104" s="236" t="s">
        <v>115</v>
      </c>
    </row>
    <row r="105" s="13" customFormat="1">
      <c r="A105" s="13"/>
      <c r="B105" s="226"/>
      <c r="C105" s="227"/>
      <c r="D105" s="228" t="s">
        <v>126</v>
      </c>
      <c r="E105" s="229" t="s">
        <v>28</v>
      </c>
      <c r="F105" s="230" t="s">
        <v>150</v>
      </c>
      <c r="G105" s="227"/>
      <c r="H105" s="229" t="s">
        <v>28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126</v>
      </c>
      <c r="AU105" s="236" t="s">
        <v>84</v>
      </c>
      <c r="AV105" s="13" t="s">
        <v>82</v>
      </c>
      <c r="AW105" s="13" t="s">
        <v>35</v>
      </c>
      <c r="AX105" s="13" t="s">
        <v>74</v>
      </c>
      <c r="AY105" s="236" t="s">
        <v>115</v>
      </c>
    </row>
    <row r="106" s="14" customFormat="1">
      <c r="A106" s="14"/>
      <c r="B106" s="237"/>
      <c r="C106" s="238"/>
      <c r="D106" s="228" t="s">
        <v>126</v>
      </c>
      <c r="E106" s="239" t="s">
        <v>28</v>
      </c>
      <c r="F106" s="240" t="s">
        <v>151</v>
      </c>
      <c r="G106" s="238"/>
      <c r="H106" s="241">
        <v>33.850000000000001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126</v>
      </c>
      <c r="AU106" s="247" t="s">
        <v>84</v>
      </c>
      <c r="AV106" s="14" t="s">
        <v>84</v>
      </c>
      <c r="AW106" s="14" t="s">
        <v>35</v>
      </c>
      <c r="AX106" s="14" t="s">
        <v>74</v>
      </c>
      <c r="AY106" s="247" t="s">
        <v>115</v>
      </c>
    </row>
    <row r="107" s="13" customFormat="1">
      <c r="A107" s="13"/>
      <c r="B107" s="226"/>
      <c r="C107" s="227"/>
      <c r="D107" s="228" t="s">
        <v>126</v>
      </c>
      <c r="E107" s="229" t="s">
        <v>28</v>
      </c>
      <c r="F107" s="230" t="s">
        <v>152</v>
      </c>
      <c r="G107" s="227"/>
      <c r="H107" s="229" t="s">
        <v>28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126</v>
      </c>
      <c r="AU107" s="236" t="s">
        <v>84</v>
      </c>
      <c r="AV107" s="13" t="s">
        <v>82</v>
      </c>
      <c r="AW107" s="13" t="s">
        <v>35</v>
      </c>
      <c r="AX107" s="13" t="s">
        <v>74</v>
      </c>
      <c r="AY107" s="236" t="s">
        <v>115</v>
      </c>
    </row>
    <row r="108" s="14" customFormat="1">
      <c r="A108" s="14"/>
      <c r="B108" s="237"/>
      <c r="C108" s="238"/>
      <c r="D108" s="228" t="s">
        <v>126</v>
      </c>
      <c r="E108" s="239" t="s">
        <v>28</v>
      </c>
      <c r="F108" s="240" t="s">
        <v>153</v>
      </c>
      <c r="G108" s="238"/>
      <c r="H108" s="241">
        <v>91.930000000000007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126</v>
      </c>
      <c r="AU108" s="247" t="s">
        <v>84</v>
      </c>
      <c r="AV108" s="14" t="s">
        <v>84</v>
      </c>
      <c r="AW108" s="14" t="s">
        <v>35</v>
      </c>
      <c r="AX108" s="14" t="s">
        <v>74</v>
      </c>
      <c r="AY108" s="247" t="s">
        <v>115</v>
      </c>
    </row>
    <row r="109" s="15" customFormat="1">
      <c r="A109" s="15"/>
      <c r="B109" s="248"/>
      <c r="C109" s="249"/>
      <c r="D109" s="228" t="s">
        <v>126</v>
      </c>
      <c r="E109" s="250" t="s">
        <v>28</v>
      </c>
      <c r="F109" s="251" t="s">
        <v>138</v>
      </c>
      <c r="G109" s="249"/>
      <c r="H109" s="252">
        <v>125.78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126</v>
      </c>
      <c r="AU109" s="258" t="s">
        <v>84</v>
      </c>
      <c r="AV109" s="15" t="s">
        <v>122</v>
      </c>
      <c r="AW109" s="15" t="s">
        <v>35</v>
      </c>
      <c r="AX109" s="15" t="s">
        <v>82</v>
      </c>
      <c r="AY109" s="258" t="s">
        <v>115</v>
      </c>
    </row>
    <row r="110" s="2" customFormat="1" ht="21.75" customHeight="1">
      <c r="A110" s="41"/>
      <c r="B110" s="42"/>
      <c r="C110" s="208" t="s">
        <v>154</v>
      </c>
      <c r="D110" s="208" t="s">
        <v>117</v>
      </c>
      <c r="E110" s="209" t="s">
        <v>155</v>
      </c>
      <c r="F110" s="210" t="s">
        <v>156</v>
      </c>
      <c r="G110" s="211" t="s">
        <v>131</v>
      </c>
      <c r="H110" s="212">
        <v>91.930000000000007</v>
      </c>
      <c r="I110" s="213"/>
      <c r="J110" s="214">
        <f>ROUND(I110*H110,2)</f>
        <v>0</v>
      </c>
      <c r="K110" s="210" t="s">
        <v>121</v>
      </c>
      <c r="L110" s="47"/>
      <c r="M110" s="215" t="s">
        <v>28</v>
      </c>
      <c r="N110" s="216" t="s">
        <v>47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122</v>
      </c>
      <c r="AT110" s="219" t="s">
        <v>117</v>
      </c>
      <c r="AU110" s="219" t="s">
        <v>84</v>
      </c>
      <c r="AY110" s="20" t="s">
        <v>115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122</v>
      </c>
      <c r="BK110" s="220">
        <f>ROUND(I110*H110,2)</f>
        <v>0</v>
      </c>
      <c r="BL110" s="20" t="s">
        <v>122</v>
      </c>
      <c r="BM110" s="219" t="s">
        <v>157</v>
      </c>
    </row>
    <row r="111" s="2" customFormat="1">
      <c r="A111" s="41"/>
      <c r="B111" s="42"/>
      <c r="C111" s="43"/>
      <c r="D111" s="221" t="s">
        <v>124</v>
      </c>
      <c r="E111" s="43"/>
      <c r="F111" s="222" t="s">
        <v>158</v>
      </c>
      <c r="G111" s="43"/>
      <c r="H111" s="43"/>
      <c r="I111" s="223"/>
      <c r="J111" s="43"/>
      <c r="K111" s="43"/>
      <c r="L111" s="47"/>
      <c r="M111" s="224"/>
      <c r="N111" s="225"/>
      <c r="O111" s="88"/>
      <c r="P111" s="88"/>
      <c r="Q111" s="88"/>
      <c r="R111" s="88"/>
      <c r="S111" s="88"/>
      <c r="T111" s="89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124</v>
      </c>
      <c r="AU111" s="20" t="s">
        <v>84</v>
      </c>
    </row>
    <row r="112" s="13" customFormat="1">
      <c r="A112" s="13"/>
      <c r="B112" s="226"/>
      <c r="C112" s="227"/>
      <c r="D112" s="228" t="s">
        <v>126</v>
      </c>
      <c r="E112" s="229" t="s">
        <v>28</v>
      </c>
      <c r="F112" s="230" t="s">
        <v>159</v>
      </c>
      <c r="G112" s="227"/>
      <c r="H112" s="229" t="s">
        <v>28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126</v>
      </c>
      <c r="AU112" s="236" t="s">
        <v>84</v>
      </c>
      <c r="AV112" s="13" t="s">
        <v>82</v>
      </c>
      <c r="AW112" s="13" t="s">
        <v>35</v>
      </c>
      <c r="AX112" s="13" t="s">
        <v>74</v>
      </c>
      <c r="AY112" s="236" t="s">
        <v>115</v>
      </c>
    </row>
    <row r="113" s="14" customFormat="1">
      <c r="A113" s="14"/>
      <c r="B113" s="237"/>
      <c r="C113" s="238"/>
      <c r="D113" s="228" t="s">
        <v>126</v>
      </c>
      <c r="E113" s="239" t="s">
        <v>28</v>
      </c>
      <c r="F113" s="240" t="s">
        <v>153</v>
      </c>
      <c r="G113" s="238"/>
      <c r="H113" s="241">
        <v>91.930000000000007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126</v>
      </c>
      <c r="AU113" s="247" t="s">
        <v>84</v>
      </c>
      <c r="AV113" s="14" t="s">
        <v>84</v>
      </c>
      <c r="AW113" s="14" t="s">
        <v>35</v>
      </c>
      <c r="AX113" s="14" t="s">
        <v>82</v>
      </c>
      <c r="AY113" s="247" t="s">
        <v>115</v>
      </c>
    </row>
    <row r="114" s="2" customFormat="1" ht="33" customHeight="1">
      <c r="A114" s="41"/>
      <c r="B114" s="42"/>
      <c r="C114" s="208" t="s">
        <v>160</v>
      </c>
      <c r="D114" s="208" t="s">
        <v>117</v>
      </c>
      <c r="E114" s="209" t="s">
        <v>161</v>
      </c>
      <c r="F114" s="210" t="s">
        <v>162</v>
      </c>
      <c r="G114" s="211" t="s">
        <v>131</v>
      </c>
      <c r="H114" s="212">
        <v>56.420000000000002</v>
      </c>
      <c r="I114" s="213"/>
      <c r="J114" s="214">
        <f>ROUND(I114*H114,2)</f>
        <v>0</v>
      </c>
      <c r="K114" s="210" t="s">
        <v>121</v>
      </c>
      <c r="L114" s="47"/>
      <c r="M114" s="215" t="s">
        <v>28</v>
      </c>
      <c r="N114" s="216" t="s">
        <v>47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122</v>
      </c>
      <c r="AT114" s="219" t="s">
        <v>117</v>
      </c>
      <c r="AU114" s="219" t="s">
        <v>84</v>
      </c>
      <c r="AY114" s="20" t="s">
        <v>115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122</v>
      </c>
      <c r="BK114" s="220">
        <f>ROUND(I114*H114,2)</f>
        <v>0</v>
      </c>
      <c r="BL114" s="20" t="s">
        <v>122</v>
      </c>
      <c r="BM114" s="219" t="s">
        <v>163</v>
      </c>
    </row>
    <row r="115" s="2" customFormat="1">
      <c r="A115" s="41"/>
      <c r="B115" s="42"/>
      <c r="C115" s="43"/>
      <c r="D115" s="221" t="s">
        <v>124</v>
      </c>
      <c r="E115" s="43"/>
      <c r="F115" s="222" t="s">
        <v>164</v>
      </c>
      <c r="G115" s="43"/>
      <c r="H115" s="43"/>
      <c r="I115" s="223"/>
      <c r="J115" s="43"/>
      <c r="K115" s="43"/>
      <c r="L115" s="47"/>
      <c r="M115" s="224"/>
      <c r="N115" s="225"/>
      <c r="O115" s="88"/>
      <c r="P115" s="88"/>
      <c r="Q115" s="88"/>
      <c r="R115" s="88"/>
      <c r="S115" s="88"/>
      <c r="T115" s="89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124</v>
      </c>
      <c r="AU115" s="20" t="s">
        <v>84</v>
      </c>
    </row>
    <row r="116" s="13" customFormat="1">
      <c r="A116" s="13"/>
      <c r="B116" s="226"/>
      <c r="C116" s="227"/>
      <c r="D116" s="228" t="s">
        <v>126</v>
      </c>
      <c r="E116" s="229" t="s">
        <v>28</v>
      </c>
      <c r="F116" s="230" t="s">
        <v>165</v>
      </c>
      <c r="G116" s="227"/>
      <c r="H116" s="229" t="s">
        <v>28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126</v>
      </c>
      <c r="AU116" s="236" t="s">
        <v>84</v>
      </c>
      <c r="AV116" s="13" t="s">
        <v>82</v>
      </c>
      <c r="AW116" s="13" t="s">
        <v>35</v>
      </c>
      <c r="AX116" s="13" t="s">
        <v>74</v>
      </c>
      <c r="AY116" s="236" t="s">
        <v>115</v>
      </c>
    </row>
    <row r="117" s="14" customFormat="1">
      <c r="A117" s="14"/>
      <c r="B117" s="237"/>
      <c r="C117" s="238"/>
      <c r="D117" s="228" t="s">
        <v>126</v>
      </c>
      <c r="E117" s="239" t="s">
        <v>28</v>
      </c>
      <c r="F117" s="240" t="s">
        <v>166</v>
      </c>
      <c r="G117" s="238"/>
      <c r="H117" s="241">
        <v>56.420000000000002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126</v>
      </c>
      <c r="AU117" s="247" t="s">
        <v>84</v>
      </c>
      <c r="AV117" s="14" t="s">
        <v>84</v>
      </c>
      <c r="AW117" s="14" t="s">
        <v>35</v>
      </c>
      <c r="AX117" s="14" t="s">
        <v>82</v>
      </c>
      <c r="AY117" s="247" t="s">
        <v>115</v>
      </c>
    </row>
    <row r="118" s="2" customFormat="1" ht="37.8" customHeight="1">
      <c r="A118" s="41"/>
      <c r="B118" s="42"/>
      <c r="C118" s="208" t="s">
        <v>167</v>
      </c>
      <c r="D118" s="208" t="s">
        <v>117</v>
      </c>
      <c r="E118" s="209" t="s">
        <v>168</v>
      </c>
      <c r="F118" s="210" t="s">
        <v>169</v>
      </c>
      <c r="G118" s="211" t="s">
        <v>131</v>
      </c>
      <c r="H118" s="212">
        <v>196.00999999999999</v>
      </c>
      <c r="I118" s="213"/>
      <c r="J118" s="214">
        <f>ROUND(I118*H118,2)</f>
        <v>0</v>
      </c>
      <c r="K118" s="210" t="s">
        <v>121</v>
      </c>
      <c r="L118" s="47"/>
      <c r="M118" s="215" t="s">
        <v>28</v>
      </c>
      <c r="N118" s="216" t="s">
        <v>47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122</v>
      </c>
      <c r="AT118" s="219" t="s">
        <v>117</v>
      </c>
      <c r="AU118" s="219" t="s">
        <v>84</v>
      </c>
      <c r="AY118" s="20" t="s">
        <v>115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122</v>
      </c>
      <c r="BK118" s="220">
        <f>ROUND(I118*H118,2)</f>
        <v>0</v>
      </c>
      <c r="BL118" s="20" t="s">
        <v>122</v>
      </c>
      <c r="BM118" s="219" t="s">
        <v>170</v>
      </c>
    </row>
    <row r="119" s="2" customFormat="1">
      <c r="A119" s="41"/>
      <c r="B119" s="42"/>
      <c r="C119" s="43"/>
      <c r="D119" s="221" t="s">
        <v>124</v>
      </c>
      <c r="E119" s="43"/>
      <c r="F119" s="222" t="s">
        <v>171</v>
      </c>
      <c r="G119" s="43"/>
      <c r="H119" s="43"/>
      <c r="I119" s="223"/>
      <c r="J119" s="43"/>
      <c r="K119" s="43"/>
      <c r="L119" s="47"/>
      <c r="M119" s="224"/>
      <c r="N119" s="225"/>
      <c r="O119" s="88"/>
      <c r="P119" s="88"/>
      <c r="Q119" s="88"/>
      <c r="R119" s="88"/>
      <c r="S119" s="88"/>
      <c r="T119" s="89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124</v>
      </c>
      <c r="AU119" s="20" t="s">
        <v>84</v>
      </c>
    </row>
    <row r="120" s="13" customFormat="1">
      <c r="A120" s="13"/>
      <c r="B120" s="226"/>
      <c r="C120" s="227"/>
      <c r="D120" s="228" t="s">
        <v>126</v>
      </c>
      <c r="E120" s="229" t="s">
        <v>28</v>
      </c>
      <c r="F120" s="230" t="s">
        <v>172</v>
      </c>
      <c r="G120" s="227"/>
      <c r="H120" s="229" t="s">
        <v>28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126</v>
      </c>
      <c r="AU120" s="236" t="s">
        <v>84</v>
      </c>
      <c r="AV120" s="13" t="s">
        <v>82</v>
      </c>
      <c r="AW120" s="13" t="s">
        <v>35</v>
      </c>
      <c r="AX120" s="13" t="s">
        <v>74</v>
      </c>
      <c r="AY120" s="236" t="s">
        <v>115</v>
      </c>
    </row>
    <row r="121" s="14" customFormat="1">
      <c r="A121" s="14"/>
      <c r="B121" s="237"/>
      <c r="C121" s="238"/>
      <c r="D121" s="228" t="s">
        <v>126</v>
      </c>
      <c r="E121" s="239" t="s">
        <v>28</v>
      </c>
      <c r="F121" s="240" t="s">
        <v>153</v>
      </c>
      <c r="G121" s="238"/>
      <c r="H121" s="241">
        <v>91.930000000000007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126</v>
      </c>
      <c r="AU121" s="247" t="s">
        <v>84</v>
      </c>
      <c r="AV121" s="14" t="s">
        <v>84</v>
      </c>
      <c r="AW121" s="14" t="s">
        <v>35</v>
      </c>
      <c r="AX121" s="14" t="s">
        <v>74</v>
      </c>
      <c r="AY121" s="247" t="s">
        <v>115</v>
      </c>
    </row>
    <row r="122" s="13" customFormat="1">
      <c r="A122" s="13"/>
      <c r="B122" s="226"/>
      <c r="C122" s="227"/>
      <c r="D122" s="228" t="s">
        <v>126</v>
      </c>
      <c r="E122" s="229" t="s">
        <v>28</v>
      </c>
      <c r="F122" s="230" t="s">
        <v>173</v>
      </c>
      <c r="G122" s="227"/>
      <c r="H122" s="229" t="s">
        <v>28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126</v>
      </c>
      <c r="AU122" s="236" t="s">
        <v>84</v>
      </c>
      <c r="AV122" s="13" t="s">
        <v>82</v>
      </c>
      <c r="AW122" s="13" t="s">
        <v>35</v>
      </c>
      <c r="AX122" s="13" t="s">
        <v>74</v>
      </c>
      <c r="AY122" s="236" t="s">
        <v>115</v>
      </c>
    </row>
    <row r="123" s="14" customFormat="1">
      <c r="A123" s="14"/>
      <c r="B123" s="237"/>
      <c r="C123" s="238"/>
      <c r="D123" s="228" t="s">
        <v>126</v>
      </c>
      <c r="E123" s="239" t="s">
        <v>28</v>
      </c>
      <c r="F123" s="240" t="s">
        <v>174</v>
      </c>
      <c r="G123" s="238"/>
      <c r="H123" s="241">
        <v>104.08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126</v>
      </c>
      <c r="AU123" s="247" t="s">
        <v>84</v>
      </c>
      <c r="AV123" s="14" t="s">
        <v>84</v>
      </c>
      <c r="AW123" s="14" t="s">
        <v>35</v>
      </c>
      <c r="AX123" s="14" t="s">
        <v>74</v>
      </c>
      <c r="AY123" s="247" t="s">
        <v>115</v>
      </c>
    </row>
    <row r="124" s="15" customFormat="1">
      <c r="A124" s="15"/>
      <c r="B124" s="248"/>
      <c r="C124" s="249"/>
      <c r="D124" s="228" t="s">
        <v>126</v>
      </c>
      <c r="E124" s="250" t="s">
        <v>28</v>
      </c>
      <c r="F124" s="251" t="s">
        <v>138</v>
      </c>
      <c r="G124" s="249"/>
      <c r="H124" s="252">
        <v>196.00999999999999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126</v>
      </c>
      <c r="AU124" s="258" t="s">
        <v>84</v>
      </c>
      <c r="AV124" s="15" t="s">
        <v>122</v>
      </c>
      <c r="AW124" s="15" t="s">
        <v>35</v>
      </c>
      <c r="AX124" s="15" t="s">
        <v>82</v>
      </c>
      <c r="AY124" s="258" t="s">
        <v>115</v>
      </c>
    </row>
    <row r="125" s="2" customFormat="1" ht="37.8" customHeight="1">
      <c r="A125" s="41"/>
      <c r="B125" s="42"/>
      <c r="C125" s="208" t="s">
        <v>175</v>
      </c>
      <c r="D125" s="208" t="s">
        <v>117</v>
      </c>
      <c r="E125" s="209" t="s">
        <v>176</v>
      </c>
      <c r="F125" s="210" t="s">
        <v>177</v>
      </c>
      <c r="G125" s="211" t="s">
        <v>131</v>
      </c>
      <c r="H125" s="212">
        <v>94.272000000000006</v>
      </c>
      <c r="I125" s="213"/>
      <c r="J125" s="214">
        <f>ROUND(I125*H125,2)</f>
        <v>0</v>
      </c>
      <c r="K125" s="210" t="s">
        <v>121</v>
      </c>
      <c r="L125" s="47"/>
      <c r="M125" s="215" t="s">
        <v>28</v>
      </c>
      <c r="N125" s="216" t="s">
        <v>47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122</v>
      </c>
      <c r="AT125" s="219" t="s">
        <v>117</v>
      </c>
      <c r="AU125" s="219" t="s">
        <v>84</v>
      </c>
      <c r="AY125" s="20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122</v>
      </c>
      <c r="BK125" s="220">
        <f>ROUND(I125*H125,2)</f>
        <v>0</v>
      </c>
      <c r="BL125" s="20" t="s">
        <v>122</v>
      </c>
      <c r="BM125" s="219" t="s">
        <v>178</v>
      </c>
    </row>
    <row r="126" s="2" customFormat="1">
      <c r="A126" s="41"/>
      <c r="B126" s="42"/>
      <c r="C126" s="43"/>
      <c r="D126" s="221" t="s">
        <v>124</v>
      </c>
      <c r="E126" s="43"/>
      <c r="F126" s="222" t="s">
        <v>179</v>
      </c>
      <c r="G126" s="43"/>
      <c r="H126" s="43"/>
      <c r="I126" s="223"/>
      <c r="J126" s="43"/>
      <c r="K126" s="43"/>
      <c r="L126" s="47"/>
      <c r="M126" s="224"/>
      <c r="N126" s="225"/>
      <c r="O126" s="88"/>
      <c r="P126" s="88"/>
      <c r="Q126" s="88"/>
      <c r="R126" s="88"/>
      <c r="S126" s="88"/>
      <c r="T126" s="89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124</v>
      </c>
      <c r="AU126" s="20" t="s">
        <v>84</v>
      </c>
    </row>
    <row r="127" s="13" customFormat="1">
      <c r="A127" s="13"/>
      <c r="B127" s="226"/>
      <c r="C127" s="227"/>
      <c r="D127" s="228" t="s">
        <v>126</v>
      </c>
      <c r="E127" s="229" t="s">
        <v>28</v>
      </c>
      <c r="F127" s="230" t="s">
        <v>180</v>
      </c>
      <c r="G127" s="227"/>
      <c r="H127" s="229" t="s">
        <v>28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126</v>
      </c>
      <c r="AU127" s="236" t="s">
        <v>84</v>
      </c>
      <c r="AV127" s="13" t="s">
        <v>82</v>
      </c>
      <c r="AW127" s="13" t="s">
        <v>35</v>
      </c>
      <c r="AX127" s="13" t="s">
        <v>74</v>
      </c>
      <c r="AY127" s="236" t="s">
        <v>115</v>
      </c>
    </row>
    <row r="128" s="14" customFormat="1">
      <c r="A128" s="14"/>
      <c r="B128" s="237"/>
      <c r="C128" s="238"/>
      <c r="D128" s="228" t="s">
        <v>126</v>
      </c>
      <c r="E128" s="239" t="s">
        <v>28</v>
      </c>
      <c r="F128" s="240" t="s">
        <v>181</v>
      </c>
      <c r="G128" s="238"/>
      <c r="H128" s="241">
        <v>90.272000000000006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126</v>
      </c>
      <c r="AU128" s="247" t="s">
        <v>84</v>
      </c>
      <c r="AV128" s="14" t="s">
        <v>84</v>
      </c>
      <c r="AW128" s="14" t="s">
        <v>35</v>
      </c>
      <c r="AX128" s="14" t="s">
        <v>74</v>
      </c>
      <c r="AY128" s="247" t="s">
        <v>115</v>
      </c>
    </row>
    <row r="129" s="13" customFormat="1">
      <c r="A129" s="13"/>
      <c r="B129" s="226"/>
      <c r="C129" s="227"/>
      <c r="D129" s="228" t="s">
        <v>126</v>
      </c>
      <c r="E129" s="229" t="s">
        <v>28</v>
      </c>
      <c r="F129" s="230" t="s">
        <v>182</v>
      </c>
      <c r="G129" s="227"/>
      <c r="H129" s="229" t="s">
        <v>28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126</v>
      </c>
      <c r="AU129" s="236" t="s">
        <v>84</v>
      </c>
      <c r="AV129" s="13" t="s">
        <v>82</v>
      </c>
      <c r="AW129" s="13" t="s">
        <v>35</v>
      </c>
      <c r="AX129" s="13" t="s">
        <v>74</v>
      </c>
      <c r="AY129" s="236" t="s">
        <v>115</v>
      </c>
    </row>
    <row r="130" s="14" customFormat="1">
      <c r="A130" s="14"/>
      <c r="B130" s="237"/>
      <c r="C130" s="238"/>
      <c r="D130" s="228" t="s">
        <v>126</v>
      </c>
      <c r="E130" s="239" t="s">
        <v>28</v>
      </c>
      <c r="F130" s="240" t="s">
        <v>137</v>
      </c>
      <c r="G130" s="238"/>
      <c r="H130" s="241">
        <v>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126</v>
      </c>
      <c r="AU130" s="247" t="s">
        <v>84</v>
      </c>
      <c r="AV130" s="14" t="s">
        <v>84</v>
      </c>
      <c r="AW130" s="14" t="s">
        <v>35</v>
      </c>
      <c r="AX130" s="14" t="s">
        <v>74</v>
      </c>
      <c r="AY130" s="247" t="s">
        <v>115</v>
      </c>
    </row>
    <row r="131" s="15" customFormat="1">
      <c r="A131" s="15"/>
      <c r="B131" s="248"/>
      <c r="C131" s="249"/>
      <c r="D131" s="228" t="s">
        <v>126</v>
      </c>
      <c r="E131" s="250" t="s">
        <v>28</v>
      </c>
      <c r="F131" s="251" t="s">
        <v>138</v>
      </c>
      <c r="G131" s="249"/>
      <c r="H131" s="252">
        <v>94.272000000000006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126</v>
      </c>
      <c r="AU131" s="258" t="s">
        <v>84</v>
      </c>
      <c r="AV131" s="15" t="s">
        <v>122</v>
      </c>
      <c r="AW131" s="15" t="s">
        <v>35</v>
      </c>
      <c r="AX131" s="15" t="s">
        <v>82</v>
      </c>
      <c r="AY131" s="258" t="s">
        <v>115</v>
      </c>
    </row>
    <row r="132" s="2" customFormat="1" ht="37.8" customHeight="1">
      <c r="A132" s="41"/>
      <c r="B132" s="42"/>
      <c r="C132" s="208" t="s">
        <v>183</v>
      </c>
      <c r="D132" s="208" t="s">
        <v>117</v>
      </c>
      <c r="E132" s="209" t="s">
        <v>184</v>
      </c>
      <c r="F132" s="210" t="s">
        <v>185</v>
      </c>
      <c r="G132" s="211" t="s">
        <v>131</v>
      </c>
      <c r="H132" s="212">
        <v>21.699999999999999</v>
      </c>
      <c r="I132" s="213"/>
      <c r="J132" s="214">
        <f>ROUND(I132*H132,2)</f>
        <v>0</v>
      </c>
      <c r="K132" s="210" t="s">
        <v>121</v>
      </c>
      <c r="L132" s="47"/>
      <c r="M132" s="215" t="s">
        <v>28</v>
      </c>
      <c r="N132" s="216" t="s">
        <v>47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122</v>
      </c>
      <c r="AT132" s="219" t="s">
        <v>117</v>
      </c>
      <c r="AU132" s="219" t="s">
        <v>84</v>
      </c>
      <c r="AY132" s="20" t="s">
        <v>115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122</v>
      </c>
      <c r="BK132" s="220">
        <f>ROUND(I132*H132,2)</f>
        <v>0</v>
      </c>
      <c r="BL132" s="20" t="s">
        <v>122</v>
      </c>
      <c r="BM132" s="219" t="s">
        <v>186</v>
      </c>
    </row>
    <row r="133" s="2" customFormat="1">
      <c r="A133" s="41"/>
      <c r="B133" s="42"/>
      <c r="C133" s="43"/>
      <c r="D133" s="221" t="s">
        <v>124</v>
      </c>
      <c r="E133" s="43"/>
      <c r="F133" s="222" t="s">
        <v>187</v>
      </c>
      <c r="G133" s="43"/>
      <c r="H133" s="43"/>
      <c r="I133" s="223"/>
      <c r="J133" s="43"/>
      <c r="K133" s="43"/>
      <c r="L133" s="47"/>
      <c r="M133" s="224"/>
      <c r="N133" s="225"/>
      <c r="O133" s="88"/>
      <c r="P133" s="88"/>
      <c r="Q133" s="88"/>
      <c r="R133" s="88"/>
      <c r="S133" s="88"/>
      <c r="T133" s="89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124</v>
      </c>
      <c r="AU133" s="20" t="s">
        <v>84</v>
      </c>
    </row>
    <row r="134" s="13" customFormat="1">
      <c r="A134" s="13"/>
      <c r="B134" s="226"/>
      <c r="C134" s="227"/>
      <c r="D134" s="228" t="s">
        <v>126</v>
      </c>
      <c r="E134" s="229" t="s">
        <v>28</v>
      </c>
      <c r="F134" s="230" t="s">
        <v>188</v>
      </c>
      <c r="G134" s="227"/>
      <c r="H134" s="229" t="s">
        <v>28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126</v>
      </c>
      <c r="AU134" s="236" t="s">
        <v>84</v>
      </c>
      <c r="AV134" s="13" t="s">
        <v>82</v>
      </c>
      <c r="AW134" s="13" t="s">
        <v>35</v>
      </c>
      <c r="AX134" s="13" t="s">
        <v>74</v>
      </c>
      <c r="AY134" s="236" t="s">
        <v>115</v>
      </c>
    </row>
    <row r="135" s="14" customFormat="1">
      <c r="A135" s="14"/>
      <c r="B135" s="237"/>
      <c r="C135" s="238"/>
      <c r="D135" s="228" t="s">
        <v>126</v>
      </c>
      <c r="E135" s="239" t="s">
        <v>28</v>
      </c>
      <c r="F135" s="240" t="s">
        <v>189</v>
      </c>
      <c r="G135" s="238"/>
      <c r="H135" s="241">
        <v>21.699999999999999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126</v>
      </c>
      <c r="AU135" s="247" t="s">
        <v>84</v>
      </c>
      <c r="AV135" s="14" t="s">
        <v>84</v>
      </c>
      <c r="AW135" s="14" t="s">
        <v>35</v>
      </c>
      <c r="AX135" s="14" t="s">
        <v>82</v>
      </c>
      <c r="AY135" s="247" t="s">
        <v>115</v>
      </c>
    </row>
    <row r="136" s="2" customFormat="1" ht="37.8" customHeight="1">
      <c r="A136" s="41"/>
      <c r="B136" s="42"/>
      <c r="C136" s="208" t="s">
        <v>190</v>
      </c>
      <c r="D136" s="208" t="s">
        <v>117</v>
      </c>
      <c r="E136" s="209" t="s">
        <v>191</v>
      </c>
      <c r="F136" s="210" t="s">
        <v>192</v>
      </c>
      <c r="G136" s="211" t="s">
        <v>131</v>
      </c>
      <c r="H136" s="212">
        <v>18.57</v>
      </c>
      <c r="I136" s="213"/>
      <c r="J136" s="214">
        <f>ROUND(I136*H136,2)</f>
        <v>0</v>
      </c>
      <c r="K136" s="210" t="s">
        <v>121</v>
      </c>
      <c r="L136" s="47"/>
      <c r="M136" s="215" t="s">
        <v>28</v>
      </c>
      <c r="N136" s="216" t="s">
        <v>47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122</v>
      </c>
      <c r="AT136" s="219" t="s">
        <v>117</v>
      </c>
      <c r="AU136" s="219" t="s">
        <v>84</v>
      </c>
      <c r="AY136" s="20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122</v>
      </c>
      <c r="BK136" s="220">
        <f>ROUND(I136*H136,2)</f>
        <v>0</v>
      </c>
      <c r="BL136" s="20" t="s">
        <v>122</v>
      </c>
      <c r="BM136" s="219" t="s">
        <v>193</v>
      </c>
    </row>
    <row r="137" s="2" customFormat="1">
      <c r="A137" s="41"/>
      <c r="B137" s="42"/>
      <c r="C137" s="43"/>
      <c r="D137" s="221" t="s">
        <v>124</v>
      </c>
      <c r="E137" s="43"/>
      <c r="F137" s="222" t="s">
        <v>194</v>
      </c>
      <c r="G137" s="43"/>
      <c r="H137" s="43"/>
      <c r="I137" s="223"/>
      <c r="J137" s="43"/>
      <c r="K137" s="43"/>
      <c r="L137" s="47"/>
      <c r="M137" s="224"/>
      <c r="N137" s="225"/>
      <c r="O137" s="88"/>
      <c r="P137" s="88"/>
      <c r="Q137" s="88"/>
      <c r="R137" s="88"/>
      <c r="S137" s="88"/>
      <c r="T137" s="89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124</v>
      </c>
      <c r="AU137" s="20" t="s">
        <v>84</v>
      </c>
    </row>
    <row r="138" s="13" customFormat="1">
      <c r="A138" s="13"/>
      <c r="B138" s="226"/>
      <c r="C138" s="227"/>
      <c r="D138" s="228" t="s">
        <v>126</v>
      </c>
      <c r="E138" s="229" t="s">
        <v>28</v>
      </c>
      <c r="F138" s="230" t="s">
        <v>195</v>
      </c>
      <c r="G138" s="227"/>
      <c r="H138" s="229" t="s">
        <v>28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126</v>
      </c>
      <c r="AU138" s="236" t="s">
        <v>84</v>
      </c>
      <c r="AV138" s="13" t="s">
        <v>82</v>
      </c>
      <c r="AW138" s="13" t="s">
        <v>35</v>
      </c>
      <c r="AX138" s="13" t="s">
        <v>74</v>
      </c>
      <c r="AY138" s="236" t="s">
        <v>115</v>
      </c>
    </row>
    <row r="139" s="14" customFormat="1">
      <c r="A139" s="14"/>
      <c r="B139" s="237"/>
      <c r="C139" s="238"/>
      <c r="D139" s="228" t="s">
        <v>126</v>
      </c>
      <c r="E139" s="239" t="s">
        <v>28</v>
      </c>
      <c r="F139" s="240" t="s">
        <v>135</v>
      </c>
      <c r="G139" s="238"/>
      <c r="H139" s="241">
        <v>18.57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126</v>
      </c>
      <c r="AU139" s="247" t="s">
        <v>84</v>
      </c>
      <c r="AV139" s="14" t="s">
        <v>84</v>
      </c>
      <c r="AW139" s="14" t="s">
        <v>35</v>
      </c>
      <c r="AX139" s="14" t="s">
        <v>82</v>
      </c>
      <c r="AY139" s="247" t="s">
        <v>115</v>
      </c>
    </row>
    <row r="140" s="2" customFormat="1" ht="37.8" customHeight="1">
      <c r="A140" s="41"/>
      <c r="B140" s="42"/>
      <c r="C140" s="208" t="s">
        <v>196</v>
      </c>
      <c r="D140" s="208" t="s">
        <v>117</v>
      </c>
      <c r="E140" s="209" t="s">
        <v>197</v>
      </c>
      <c r="F140" s="210" t="s">
        <v>198</v>
      </c>
      <c r="G140" s="211" t="s">
        <v>131</v>
      </c>
      <c r="H140" s="212">
        <v>37.140000000000001</v>
      </c>
      <c r="I140" s="213"/>
      <c r="J140" s="214">
        <f>ROUND(I140*H140,2)</f>
        <v>0</v>
      </c>
      <c r="K140" s="210" t="s">
        <v>121</v>
      </c>
      <c r="L140" s="47"/>
      <c r="M140" s="215" t="s">
        <v>28</v>
      </c>
      <c r="N140" s="216" t="s">
        <v>47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122</v>
      </c>
      <c r="AT140" s="219" t="s">
        <v>117</v>
      </c>
      <c r="AU140" s="219" t="s">
        <v>84</v>
      </c>
      <c r="AY140" s="20" t="s">
        <v>115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122</v>
      </c>
      <c r="BK140" s="220">
        <f>ROUND(I140*H140,2)</f>
        <v>0</v>
      </c>
      <c r="BL140" s="20" t="s">
        <v>122</v>
      </c>
      <c r="BM140" s="219" t="s">
        <v>199</v>
      </c>
    </row>
    <row r="141" s="2" customFormat="1">
      <c r="A141" s="41"/>
      <c r="B141" s="42"/>
      <c r="C141" s="43"/>
      <c r="D141" s="221" t="s">
        <v>124</v>
      </c>
      <c r="E141" s="43"/>
      <c r="F141" s="222" t="s">
        <v>200</v>
      </c>
      <c r="G141" s="43"/>
      <c r="H141" s="43"/>
      <c r="I141" s="223"/>
      <c r="J141" s="43"/>
      <c r="K141" s="43"/>
      <c r="L141" s="47"/>
      <c r="M141" s="224"/>
      <c r="N141" s="225"/>
      <c r="O141" s="88"/>
      <c r="P141" s="88"/>
      <c r="Q141" s="88"/>
      <c r="R141" s="88"/>
      <c r="S141" s="88"/>
      <c r="T141" s="89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124</v>
      </c>
      <c r="AU141" s="20" t="s">
        <v>84</v>
      </c>
    </row>
    <row r="142" s="13" customFormat="1">
      <c r="A142" s="13"/>
      <c r="B142" s="226"/>
      <c r="C142" s="227"/>
      <c r="D142" s="228" t="s">
        <v>126</v>
      </c>
      <c r="E142" s="229" t="s">
        <v>28</v>
      </c>
      <c r="F142" s="230" t="s">
        <v>201</v>
      </c>
      <c r="G142" s="227"/>
      <c r="H142" s="229" t="s">
        <v>28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126</v>
      </c>
      <c r="AU142" s="236" t="s">
        <v>84</v>
      </c>
      <c r="AV142" s="13" t="s">
        <v>82</v>
      </c>
      <c r="AW142" s="13" t="s">
        <v>35</v>
      </c>
      <c r="AX142" s="13" t="s">
        <v>74</v>
      </c>
      <c r="AY142" s="236" t="s">
        <v>115</v>
      </c>
    </row>
    <row r="143" s="14" customFormat="1">
      <c r="A143" s="14"/>
      <c r="B143" s="237"/>
      <c r="C143" s="238"/>
      <c r="D143" s="228" t="s">
        <v>126</v>
      </c>
      <c r="E143" s="239" t="s">
        <v>28</v>
      </c>
      <c r="F143" s="240" t="s">
        <v>202</v>
      </c>
      <c r="G143" s="238"/>
      <c r="H143" s="241">
        <v>37.140000000000001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126</v>
      </c>
      <c r="AU143" s="247" t="s">
        <v>84</v>
      </c>
      <c r="AV143" s="14" t="s">
        <v>84</v>
      </c>
      <c r="AW143" s="14" t="s">
        <v>35</v>
      </c>
      <c r="AX143" s="14" t="s">
        <v>82</v>
      </c>
      <c r="AY143" s="247" t="s">
        <v>115</v>
      </c>
    </row>
    <row r="144" s="2" customFormat="1" ht="24.15" customHeight="1">
      <c r="A144" s="41"/>
      <c r="B144" s="42"/>
      <c r="C144" s="208" t="s">
        <v>203</v>
      </c>
      <c r="D144" s="208" t="s">
        <v>117</v>
      </c>
      <c r="E144" s="209" t="s">
        <v>204</v>
      </c>
      <c r="F144" s="210" t="s">
        <v>205</v>
      </c>
      <c r="G144" s="211" t="s">
        <v>131</v>
      </c>
      <c r="H144" s="212">
        <v>18.57</v>
      </c>
      <c r="I144" s="213"/>
      <c r="J144" s="214">
        <f>ROUND(I144*H144,2)</f>
        <v>0</v>
      </c>
      <c r="K144" s="210" t="s">
        <v>121</v>
      </c>
      <c r="L144" s="47"/>
      <c r="M144" s="215" t="s">
        <v>28</v>
      </c>
      <c r="N144" s="216" t="s">
        <v>47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122</v>
      </c>
      <c r="AT144" s="219" t="s">
        <v>117</v>
      </c>
      <c r="AU144" s="219" t="s">
        <v>84</v>
      </c>
      <c r="AY144" s="20" t="s">
        <v>115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122</v>
      </c>
      <c r="BK144" s="220">
        <f>ROUND(I144*H144,2)</f>
        <v>0</v>
      </c>
      <c r="BL144" s="20" t="s">
        <v>122</v>
      </c>
      <c r="BM144" s="219" t="s">
        <v>206</v>
      </c>
    </row>
    <row r="145" s="2" customFormat="1">
      <c r="A145" s="41"/>
      <c r="B145" s="42"/>
      <c r="C145" s="43"/>
      <c r="D145" s="221" t="s">
        <v>124</v>
      </c>
      <c r="E145" s="43"/>
      <c r="F145" s="222" t="s">
        <v>207</v>
      </c>
      <c r="G145" s="43"/>
      <c r="H145" s="43"/>
      <c r="I145" s="223"/>
      <c r="J145" s="43"/>
      <c r="K145" s="43"/>
      <c r="L145" s="47"/>
      <c r="M145" s="224"/>
      <c r="N145" s="225"/>
      <c r="O145" s="88"/>
      <c r="P145" s="88"/>
      <c r="Q145" s="88"/>
      <c r="R145" s="88"/>
      <c r="S145" s="88"/>
      <c r="T145" s="89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124</v>
      </c>
      <c r="AU145" s="20" t="s">
        <v>84</v>
      </c>
    </row>
    <row r="146" s="13" customFormat="1">
      <c r="A146" s="13"/>
      <c r="B146" s="226"/>
      <c r="C146" s="227"/>
      <c r="D146" s="228" t="s">
        <v>126</v>
      </c>
      <c r="E146" s="229" t="s">
        <v>28</v>
      </c>
      <c r="F146" s="230" t="s">
        <v>208</v>
      </c>
      <c r="G146" s="227"/>
      <c r="H146" s="229" t="s">
        <v>28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126</v>
      </c>
      <c r="AU146" s="236" t="s">
        <v>84</v>
      </c>
      <c r="AV146" s="13" t="s">
        <v>82</v>
      </c>
      <c r="AW146" s="13" t="s">
        <v>35</v>
      </c>
      <c r="AX146" s="13" t="s">
        <v>74</v>
      </c>
      <c r="AY146" s="236" t="s">
        <v>115</v>
      </c>
    </row>
    <row r="147" s="14" customFormat="1">
      <c r="A147" s="14"/>
      <c r="B147" s="237"/>
      <c r="C147" s="238"/>
      <c r="D147" s="228" t="s">
        <v>126</v>
      </c>
      <c r="E147" s="239" t="s">
        <v>28</v>
      </c>
      <c r="F147" s="240" t="s">
        <v>135</v>
      </c>
      <c r="G147" s="238"/>
      <c r="H147" s="241">
        <v>18.57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126</v>
      </c>
      <c r="AU147" s="247" t="s">
        <v>84</v>
      </c>
      <c r="AV147" s="14" t="s">
        <v>84</v>
      </c>
      <c r="AW147" s="14" t="s">
        <v>35</v>
      </c>
      <c r="AX147" s="14" t="s">
        <v>82</v>
      </c>
      <c r="AY147" s="247" t="s">
        <v>115</v>
      </c>
    </row>
    <row r="148" s="2" customFormat="1" ht="24.15" customHeight="1">
      <c r="A148" s="41"/>
      <c r="B148" s="42"/>
      <c r="C148" s="208" t="s">
        <v>209</v>
      </c>
      <c r="D148" s="208" t="s">
        <v>117</v>
      </c>
      <c r="E148" s="209" t="s">
        <v>210</v>
      </c>
      <c r="F148" s="210" t="s">
        <v>211</v>
      </c>
      <c r="G148" s="211" t="s">
        <v>131</v>
      </c>
      <c r="H148" s="212">
        <v>21.699999999999999</v>
      </c>
      <c r="I148" s="213"/>
      <c r="J148" s="214">
        <f>ROUND(I148*H148,2)</f>
        <v>0</v>
      </c>
      <c r="K148" s="210" t="s">
        <v>121</v>
      </c>
      <c r="L148" s="47"/>
      <c r="M148" s="215" t="s">
        <v>28</v>
      </c>
      <c r="N148" s="216" t="s">
        <v>47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122</v>
      </c>
      <c r="AT148" s="219" t="s">
        <v>117</v>
      </c>
      <c r="AU148" s="219" t="s">
        <v>84</v>
      </c>
      <c r="AY148" s="20" t="s">
        <v>115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122</v>
      </c>
      <c r="BK148" s="220">
        <f>ROUND(I148*H148,2)</f>
        <v>0</v>
      </c>
      <c r="BL148" s="20" t="s">
        <v>122</v>
      </c>
      <c r="BM148" s="219" t="s">
        <v>212</v>
      </c>
    </row>
    <row r="149" s="2" customFormat="1">
      <c r="A149" s="41"/>
      <c r="B149" s="42"/>
      <c r="C149" s="43"/>
      <c r="D149" s="221" t="s">
        <v>124</v>
      </c>
      <c r="E149" s="43"/>
      <c r="F149" s="222" t="s">
        <v>213</v>
      </c>
      <c r="G149" s="43"/>
      <c r="H149" s="43"/>
      <c r="I149" s="223"/>
      <c r="J149" s="43"/>
      <c r="K149" s="43"/>
      <c r="L149" s="47"/>
      <c r="M149" s="224"/>
      <c r="N149" s="225"/>
      <c r="O149" s="88"/>
      <c r="P149" s="88"/>
      <c r="Q149" s="88"/>
      <c r="R149" s="88"/>
      <c r="S149" s="88"/>
      <c r="T149" s="89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124</v>
      </c>
      <c r="AU149" s="20" t="s">
        <v>84</v>
      </c>
    </row>
    <row r="150" s="13" customFormat="1">
      <c r="A150" s="13"/>
      <c r="B150" s="226"/>
      <c r="C150" s="227"/>
      <c r="D150" s="228" t="s">
        <v>126</v>
      </c>
      <c r="E150" s="229" t="s">
        <v>28</v>
      </c>
      <c r="F150" s="230" t="s">
        <v>214</v>
      </c>
      <c r="G150" s="227"/>
      <c r="H150" s="229" t="s">
        <v>28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126</v>
      </c>
      <c r="AU150" s="236" t="s">
        <v>84</v>
      </c>
      <c r="AV150" s="13" t="s">
        <v>82</v>
      </c>
      <c r="AW150" s="13" t="s">
        <v>35</v>
      </c>
      <c r="AX150" s="13" t="s">
        <v>74</v>
      </c>
      <c r="AY150" s="236" t="s">
        <v>115</v>
      </c>
    </row>
    <row r="151" s="13" customFormat="1">
      <c r="A151" s="13"/>
      <c r="B151" s="226"/>
      <c r="C151" s="227"/>
      <c r="D151" s="228" t="s">
        <v>126</v>
      </c>
      <c r="E151" s="229" t="s">
        <v>28</v>
      </c>
      <c r="F151" s="230" t="s">
        <v>215</v>
      </c>
      <c r="G151" s="227"/>
      <c r="H151" s="229" t="s">
        <v>28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126</v>
      </c>
      <c r="AU151" s="236" t="s">
        <v>84</v>
      </c>
      <c r="AV151" s="13" t="s">
        <v>82</v>
      </c>
      <c r="AW151" s="13" t="s">
        <v>35</v>
      </c>
      <c r="AX151" s="13" t="s">
        <v>74</v>
      </c>
      <c r="AY151" s="236" t="s">
        <v>115</v>
      </c>
    </row>
    <row r="152" s="14" customFormat="1">
      <c r="A152" s="14"/>
      <c r="B152" s="237"/>
      <c r="C152" s="238"/>
      <c r="D152" s="228" t="s">
        <v>126</v>
      </c>
      <c r="E152" s="239" t="s">
        <v>28</v>
      </c>
      <c r="F152" s="240" t="s">
        <v>153</v>
      </c>
      <c r="G152" s="238"/>
      <c r="H152" s="241">
        <v>91.930000000000007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126</v>
      </c>
      <c r="AU152" s="247" t="s">
        <v>84</v>
      </c>
      <c r="AV152" s="14" t="s">
        <v>84</v>
      </c>
      <c r="AW152" s="14" t="s">
        <v>35</v>
      </c>
      <c r="AX152" s="14" t="s">
        <v>74</v>
      </c>
      <c r="AY152" s="247" t="s">
        <v>115</v>
      </c>
    </row>
    <row r="153" s="13" customFormat="1">
      <c r="A153" s="13"/>
      <c r="B153" s="226"/>
      <c r="C153" s="227"/>
      <c r="D153" s="228" t="s">
        <v>126</v>
      </c>
      <c r="E153" s="229" t="s">
        <v>28</v>
      </c>
      <c r="F153" s="230" t="s">
        <v>216</v>
      </c>
      <c r="G153" s="227"/>
      <c r="H153" s="229" t="s">
        <v>28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126</v>
      </c>
      <c r="AU153" s="236" t="s">
        <v>84</v>
      </c>
      <c r="AV153" s="13" t="s">
        <v>82</v>
      </c>
      <c r="AW153" s="13" t="s">
        <v>35</v>
      </c>
      <c r="AX153" s="13" t="s">
        <v>74</v>
      </c>
      <c r="AY153" s="236" t="s">
        <v>115</v>
      </c>
    </row>
    <row r="154" s="14" customFormat="1">
      <c r="A154" s="14"/>
      <c r="B154" s="237"/>
      <c r="C154" s="238"/>
      <c r="D154" s="228" t="s">
        <v>126</v>
      </c>
      <c r="E154" s="239" t="s">
        <v>28</v>
      </c>
      <c r="F154" s="240" t="s">
        <v>151</v>
      </c>
      <c r="G154" s="238"/>
      <c r="H154" s="241">
        <v>33.850000000000001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126</v>
      </c>
      <c r="AU154" s="247" t="s">
        <v>84</v>
      </c>
      <c r="AV154" s="14" t="s">
        <v>84</v>
      </c>
      <c r="AW154" s="14" t="s">
        <v>35</v>
      </c>
      <c r="AX154" s="14" t="s">
        <v>74</v>
      </c>
      <c r="AY154" s="247" t="s">
        <v>115</v>
      </c>
    </row>
    <row r="155" s="13" customFormat="1">
      <c r="A155" s="13"/>
      <c r="B155" s="226"/>
      <c r="C155" s="227"/>
      <c r="D155" s="228" t="s">
        <v>126</v>
      </c>
      <c r="E155" s="229" t="s">
        <v>28</v>
      </c>
      <c r="F155" s="230" t="s">
        <v>217</v>
      </c>
      <c r="G155" s="227"/>
      <c r="H155" s="229" t="s">
        <v>28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126</v>
      </c>
      <c r="AU155" s="236" t="s">
        <v>84</v>
      </c>
      <c r="AV155" s="13" t="s">
        <v>82</v>
      </c>
      <c r="AW155" s="13" t="s">
        <v>35</v>
      </c>
      <c r="AX155" s="13" t="s">
        <v>74</v>
      </c>
      <c r="AY155" s="236" t="s">
        <v>115</v>
      </c>
    </row>
    <row r="156" s="14" customFormat="1">
      <c r="A156" s="14"/>
      <c r="B156" s="237"/>
      <c r="C156" s="238"/>
      <c r="D156" s="228" t="s">
        <v>126</v>
      </c>
      <c r="E156" s="239" t="s">
        <v>28</v>
      </c>
      <c r="F156" s="240" t="s">
        <v>218</v>
      </c>
      <c r="G156" s="238"/>
      <c r="H156" s="241">
        <v>-104.08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126</v>
      </c>
      <c r="AU156" s="247" t="s">
        <v>84</v>
      </c>
      <c r="AV156" s="14" t="s">
        <v>84</v>
      </c>
      <c r="AW156" s="14" t="s">
        <v>35</v>
      </c>
      <c r="AX156" s="14" t="s">
        <v>74</v>
      </c>
      <c r="AY156" s="247" t="s">
        <v>115</v>
      </c>
    </row>
    <row r="157" s="15" customFormat="1">
      <c r="A157" s="15"/>
      <c r="B157" s="248"/>
      <c r="C157" s="249"/>
      <c r="D157" s="228" t="s">
        <v>126</v>
      </c>
      <c r="E157" s="250" t="s">
        <v>28</v>
      </c>
      <c r="F157" s="251" t="s">
        <v>138</v>
      </c>
      <c r="G157" s="249"/>
      <c r="H157" s="252">
        <v>21.700000000000003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126</v>
      </c>
      <c r="AU157" s="258" t="s">
        <v>84</v>
      </c>
      <c r="AV157" s="15" t="s">
        <v>122</v>
      </c>
      <c r="AW157" s="15" t="s">
        <v>35</v>
      </c>
      <c r="AX157" s="15" t="s">
        <v>82</v>
      </c>
      <c r="AY157" s="258" t="s">
        <v>115</v>
      </c>
    </row>
    <row r="158" s="2" customFormat="1" ht="24.15" customHeight="1">
      <c r="A158" s="41"/>
      <c r="B158" s="42"/>
      <c r="C158" s="208" t="s">
        <v>219</v>
      </c>
      <c r="D158" s="208" t="s">
        <v>117</v>
      </c>
      <c r="E158" s="209" t="s">
        <v>220</v>
      </c>
      <c r="F158" s="210" t="s">
        <v>221</v>
      </c>
      <c r="G158" s="211" t="s">
        <v>131</v>
      </c>
      <c r="H158" s="212">
        <v>28.91</v>
      </c>
      <c r="I158" s="213"/>
      <c r="J158" s="214">
        <f>ROUND(I158*H158,2)</f>
        <v>0</v>
      </c>
      <c r="K158" s="210" t="s">
        <v>121</v>
      </c>
      <c r="L158" s="47"/>
      <c r="M158" s="215" t="s">
        <v>28</v>
      </c>
      <c r="N158" s="216" t="s">
        <v>47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122</v>
      </c>
      <c r="AT158" s="219" t="s">
        <v>117</v>
      </c>
      <c r="AU158" s="219" t="s">
        <v>84</v>
      </c>
      <c r="AY158" s="20" t="s">
        <v>115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122</v>
      </c>
      <c r="BK158" s="220">
        <f>ROUND(I158*H158,2)</f>
        <v>0</v>
      </c>
      <c r="BL158" s="20" t="s">
        <v>122</v>
      </c>
      <c r="BM158" s="219" t="s">
        <v>222</v>
      </c>
    </row>
    <row r="159" s="2" customFormat="1">
      <c r="A159" s="41"/>
      <c r="B159" s="42"/>
      <c r="C159" s="43"/>
      <c r="D159" s="221" t="s">
        <v>124</v>
      </c>
      <c r="E159" s="43"/>
      <c r="F159" s="222" t="s">
        <v>223</v>
      </c>
      <c r="G159" s="43"/>
      <c r="H159" s="43"/>
      <c r="I159" s="223"/>
      <c r="J159" s="43"/>
      <c r="K159" s="43"/>
      <c r="L159" s="47"/>
      <c r="M159" s="224"/>
      <c r="N159" s="225"/>
      <c r="O159" s="88"/>
      <c r="P159" s="88"/>
      <c r="Q159" s="88"/>
      <c r="R159" s="88"/>
      <c r="S159" s="88"/>
      <c r="T159" s="89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124</v>
      </c>
      <c r="AU159" s="20" t="s">
        <v>84</v>
      </c>
    </row>
    <row r="160" s="13" customFormat="1">
      <c r="A160" s="13"/>
      <c r="B160" s="226"/>
      <c r="C160" s="227"/>
      <c r="D160" s="228" t="s">
        <v>126</v>
      </c>
      <c r="E160" s="229" t="s">
        <v>28</v>
      </c>
      <c r="F160" s="230" t="s">
        <v>224</v>
      </c>
      <c r="G160" s="227"/>
      <c r="H160" s="229" t="s">
        <v>28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126</v>
      </c>
      <c r="AU160" s="236" t="s">
        <v>84</v>
      </c>
      <c r="AV160" s="13" t="s">
        <v>82</v>
      </c>
      <c r="AW160" s="13" t="s">
        <v>35</v>
      </c>
      <c r="AX160" s="13" t="s">
        <v>74</v>
      </c>
      <c r="AY160" s="236" t="s">
        <v>115</v>
      </c>
    </row>
    <row r="161" s="14" customFormat="1">
      <c r="A161" s="14"/>
      <c r="B161" s="237"/>
      <c r="C161" s="238"/>
      <c r="D161" s="228" t="s">
        <v>126</v>
      </c>
      <c r="E161" s="239" t="s">
        <v>28</v>
      </c>
      <c r="F161" s="240" t="s">
        <v>225</v>
      </c>
      <c r="G161" s="238"/>
      <c r="H161" s="241">
        <v>28.91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126</v>
      </c>
      <c r="AU161" s="247" t="s">
        <v>84</v>
      </c>
      <c r="AV161" s="14" t="s">
        <v>84</v>
      </c>
      <c r="AW161" s="14" t="s">
        <v>35</v>
      </c>
      <c r="AX161" s="14" t="s">
        <v>82</v>
      </c>
      <c r="AY161" s="247" t="s">
        <v>115</v>
      </c>
    </row>
    <row r="162" s="2" customFormat="1" ht="33" customHeight="1">
      <c r="A162" s="41"/>
      <c r="B162" s="42"/>
      <c r="C162" s="208" t="s">
        <v>8</v>
      </c>
      <c r="D162" s="208" t="s">
        <v>117</v>
      </c>
      <c r="E162" s="209" t="s">
        <v>226</v>
      </c>
      <c r="F162" s="210" t="s">
        <v>227</v>
      </c>
      <c r="G162" s="211" t="s">
        <v>131</v>
      </c>
      <c r="H162" s="212">
        <v>75.170000000000002</v>
      </c>
      <c r="I162" s="213"/>
      <c r="J162" s="214">
        <f>ROUND(I162*H162,2)</f>
        <v>0</v>
      </c>
      <c r="K162" s="210" t="s">
        <v>121</v>
      </c>
      <c r="L162" s="47"/>
      <c r="M162" s="215" t="s">
        <v>28</v>
      </c>
      <c r="N162" s="216" t="s">
        <v>47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122</v>
      </c>
      <c r="AT162" s="219" t="s">
        <v>117</v>
      </c>
      <c r="AU162" s="219" t="s">
        <v>84</v>
      </c>
      <c r="AY162" s="20" t="s">
        <v>115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122</v>
      </c>
      <c r="BK162" s="220">
        <f>ROUND(I162*H162,2)</f>
        <v>0</v>
      </c>
      <c r="BL162" s="20" t="s">
        <v>122</v>
      </c>
      <c r="BM162" s="219" t="s">
        <v>228</v>
      </c>
    </row>
    <row r="163" s="2" customFormat="1">
      <c r="A163" s="41"/>
      <c r="B163" s="42"/>
      <c r="C163" s="43"/>
      <c r="D163" s="221" t="s">
        <v>124</v>
      </c>
      <c r="E163" s="43"/>
      <c r="F163" s="222" t="s">
        <v>229</v>
      </c>
      <c r="G163" s="43"/>
      <c r="H163" s="43"/>
      <c r="I163" s="223"/>
      <c r="J163" s="43"/>
      <c r="K163" s="43"/>
      <c r="L163" s="47"/>
      <c r="M163" s="224"/>
      <c r="N163" s="225"/>
      <c r="O163" s="88"/>
      <c r="P163" s="88"/>
      <c r="Q163" s="88"/>
      <c r="R163" s="88"/>
      <c r="S163" s="88"/>
      <c r="T163" s="89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124</v>
      </c>
      <c r="AU163" s="20" t="s">
        <v>84</v>
      </c>
    </row>
    <row r="164" s="13" customFormat="1">
      <c r="A164" s="13"/>
      <c r="B164" s="226"/>
      <c r="C164" s="227"/>
      <c r="D164" s="228" t="s">
        <v>126</v>
      </c>
      <c r="E164" s="229" t="s">
        <v>28</v>
      </c>
      <c r="F164" s="230" t="s">
        <v>230</v>
      </c>
      <c r="G164" s="227"/>
      <c r="H164" s="229" t="s">
        <v>28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126</v>
      </c>
      <c r="AU164" s="236" t="s">
        <v>84</v>
      </c>
      <c r="AV164" s="13" t="s">
        <v>82</v>
      </c>
      <c r="AW164" s="13" t="s">
        <v>35</v>
      </c>
      <c r="AX164" s="13" t="s">
        <v>74</v>
      </c>
      <c r="AY164" s="236" t="s">
        <v>115</v>
      </c>
    </row>
    <row r="165" s="14" customFormat="1">
      <c r="A165" s="14"/>
      <c r="B165" s="237"/>
      <c r="C165" s="238"/>
      <c r="D165" s="228" t="s">
        <v>126</v>
      </c>
      <c r="E165" s="239" t="s">
        <v>28</v>
      </c>
      <c r="F165" s="240" t="s">
        <v>231</v>
      </c>
      <c r="G165" s="238"/>
      <c r="H165" s="241">
        <v>75.170000000000002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126</v>
      </c>
      <c r="AU165" s="247" t="s">
        <v>84</v>
      </c>
      <c r="AV165" s="14" t="s">
        <v>84</v>
      </c>
      <c r="AW165" s="14" t="s">
        <v>35</v>
      </c>
      <c r="AX165" s="14" t="s">
        <v>82</v>
      </c>
      <c r="AY165" s="247" t="s">
        <v>115</v>
      </c>
    </row>
    <row r="166" s="2" customFormat="1" ht="24.15" customHeight="1">
      <c r="A166" s="41"/>
      <c r="B166" s="42"/>
      <c r="C166" s="208" t="s">
        <v>232</v>
      </c>
      <c r="D166" s="208" t="s">
        <v>117</v>
      </c>
      <c r="E166" s="209" t="s">
        <v>233</v>
      </c>
      <c r="F166" s="210" t="s">
        <v>234</v>
      </c>
      <c r="G166" s="211" t="s">
        <v>131</v>
      </c>
      <c r="H166" s="212">
        <v>166.91999999999999</v>
      </c>
      <c r="I166" s="213"/>
      <c r="J166" s="214">
        <f>ROUND(I166*H166,2)</f>
        <v>0</v>
      </c>
      <c r="K166" s="210" t="s">
        <v>121</v>
      </c>
      <c r="L166" s="47"/>
      <c r="M166" s="215" t="s">
        <v>28</v>
      </c>
      <c r="N166" s="216" t="s">
        <v>47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122</v>
      </c>
      <c r="AT166" s="219" t="s">
        <v>117</v>
      </c>
      <c r="AU166" s="219" t="s">
        <v>84</v>
      </c>
      <c r="AY166" s="20" t="s">
        <v>115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122</v>
      </c>
      <c r="BK166" s="220">
        <f>ROUND(I166*H166,2)</f>
        <v>0</v>
      </c>
      <c r="BL166" s="20" t="s">
        <v>122</v>
      </c>
      <c r="BM166" s="219" t="s">
        <v>235</v>
      </c>
    </row>
    <row r="167" s="2" customFormat="1">
      <c r="A167" s="41"/>
      <c r="B167" s="42"/>
      <c r="C167" s="43"/>
      <c r="D167" s="221" t="s">
        <v>124</v>
      </c>
      <c r="E167" s="43"/>
      <c r="F167" s="222" t="s">
        <v>236</v>
      </c>
      <c r="G167" s="43"/>
      <c r="H167" s="43"/>
      <c r="I167" s="223"/>
      <c r="J167" s="43"/>
      <c r="K167" s="43"/>
      <c r="L167" s="47"/>
      <c r="M167" s="224"/>
      <c r="N167" s="225"/>
      <c r="O167" s="88"/>
      <c r="P167" s="88"/>
      <c r="Q167" s="88"/>
      <c r="R167" s="88"/>
      <c r="S167" s="88"/>
      <c r="T167" s="89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124</v>
      </c>
      <c r="AU167" s="20" t="s">
        <v>84</v>
      </c>
    </row>
    <row r="168" s="13" customFormat="1">
      <c r="A168" s="13"/>
      <c r="B168" s="226"/>
      <c r="C168" s="227"/>
      <c r="D168" s="228" t="s">
        <v>126</v>
      </c>
      <c r="E168" s="229" t="s">
        <v>28</v>
      </c>
      <c r="F168" s="230" t="s">
        <v>237</v>
      </c>
      <c r="G168" s="227"/>
      <c r="H168" s="229" t="s">
        <v>28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126</v>
      </c>
      <c r="AU168" s="236" t="s">
        <v>84</v>
      </c>
      <c r="AV168" s="13" t="s">
        <v>82</v>
      </c>
      <c r="AW168" s="13" t="s">
        <v>35</v>
      </c>
      <c r="AX168" s="13" t="s">
        <v>74</v>
      </c>
      <c r="AY168" s="236" t="s">
        <v>115</v>
      </c>
    </row>
    <row r="169" s="13" customFormat="1">
      <c r="A169" s="13"/>
      <c r="B169" s="226"/>
      <c r="C169" s="227"/>
      <c r="D169" s="228" t="s">
        <v>126</v>
      </c>
      <c r="E169" s="229" t="s">
        <v>28</v>
      </c>
      <c r="F169" s="230" t="s">
        <v>238</v>
      </c>
      <c r="G169" s="227"/>
      <c r="H169" s="229" t="s">
        <v>28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126</v>
      </c>
      <c r="AU169" s="236" t="s">
        <v>84</v>
      </c>
      <c r="AV169" s="13" t="s">
        <v>82</v>
      </c>
      <c r="AW169" s="13" t="s">
        <v>35</v>
      </c>
      <c r="AX169" s="13" t="s">
        <v>74</v>
      </c>
      <c r="AY169" s="236" t="s">
        <v>115</v>
      </c>
    </row>
    <row r="170" s="14" customFormat="1">
      <c r="A170" s="14"/>
      <c r="B170" s="237"/>
      <c r="C170" s="238"/>
      <c r="D170" s="228" t="s">
        <v>126</v>
      </c>
      <c r="E170" s="239" t="s">
        <v>28</v>
      </c>
      <c r="F170" s="240" t="s">
        <v>166</v>
      </c>
      <c r="G170" s="238"/>
      <c r="H170" s="241">
        <v>56.420000000000002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126</v>
      </c>
      <c r="AU170" s="247" t="s">
        <v>84</v>
      </c>
      <c r="AV170" s="14" t="s">
        <v>84</v>
      </c>
      <c r="AW170" s="14" t="s">
        <v>35</v>
      </c>
      <c r="AX170" s="14" t="s">
        <v>74</v>
      </c>
      <c r="AY170" s="247" t="s">
        <v>115</v>
      </c>
    </row>
    <row r="171" s="13" customFormat="1">
      <c r="A171" s="13"/>
      <c r="B171" s="226"/>
      <c r="C171" s="227"/>
      <c r="D171" s="228" t="s">
        <v>126</v>
      </c>
      <c r="E171" s="229" t="s">
        <v>28</v>
      </c>
      <c r="F171" s="230" t="s">
        <v>239</v>
      </c>
      <c r="G171" s="227"/>
      <c r="H171" s="229" t="s">
        <v>28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126</v>
      </c>
      <c r="AU171" s="236" t="s">
        <v>84</v>
      </c>
      <c r="AV171" s="13" t="s">
        <v>82</v>
      </c>
      <c r="AW171" s="13" t="s">
        <v>35</v>
      </c>
      <c r="AX171" s="13" t="s">
        <v>74</v>
      </c>
      <c r="AY171" s="236" t="s">
        <v>115</v>
      </c>
    </row>
    <row r="172" s="14" customFormat="1">
      <c r="A172" s="14"/>
      <c r="B172" s="237"/>
      <c r="C172" s="238"/>
      <c r="D172" s="228" t="s">
        <v>126</v>
      </c>
      <c r="E172" s="239" t="s">
        <v>28</v>
      </c>
      <c r="F172" s="240" t="s">
        <v>153</v>
      </c>
      <c r="G172" s="238"/>
      <c r="H172" s="241">
        <v>91.930000000000007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126</v>
      </c>
      <c r="AU172" s="247" t="s">
        <v>84</v>
      </c>
      <c r="AV172" s="14" t="s">
        <v>84</v>
      </c>
      <c r="AW172" s="14" t="s">
        <v>35</v>
      </c>
      <c r="AX172" s="14" t="s">
        <v>74</v>
      </c>
      <c r="AY172" s="247" t="s">
        <v>115</v>
      </c>
    </row>
    <row r="173" s="16" customFormat="1">
      <c r="A173" s="16"/>
      <c r="B173" s="259"/>
      <c r="C173" s="260"/>
      <c r="D173" s="228" t="s">
        <v>126</v>
      </c>
      <c r="E173" s="261" t="s">
        <v>28</v>
      </c>
      <c r="F173" s="262" t="s">
        <v>240</v>
      </c>
      <c r="G173" s="260"/>
      <c r="H173" s="263">
        <v>148.35000000000002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9" t="s">
        <v>126</v>
      </c>
      <c r="AU173" s="269" t="s">
        <v>84</v>
      </c>
      <c r="AV173" s="16" t="s">
        <v>139</v>
      </c>
      <c r="AW173" s="16" t="s">
        <v>35</v>
      </c>
      <c r="AX173" s="16" t="s">
        <v>74</v>
      </c>
      <c r="AY173" s="269" t="s">
        <v>115</v>
      </c>
    </row>
    <row r="174" s="13" customFormat="1">
      <c r="A174" s="13"/>
      <c r="B174" s="226"/>
      <c r="C174" s="227"/>
      <c r="D174" s="228" t="s">
        <v>126</v>
      </c>
      <c r="E174" s="229" t="s">
        <v>28</v>
      </c>
      <c r="F174" s="230" t="s">
        <v>241</v>
      </c>
      <c r="G174" s="227"/>
      <c r="H174" s="229" t="s">
        <v>28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126</v>
      </c>
      <c r="AU174" s="236" t="s">
        <v>84</v>
      </c>
      <c r="AV174" s="13" t="s">
        <v>82</v>
      </c>
      <c r="AW174" s="13" t="s">
        <v>35</v>
      </c>
      <c r="AX174" s="13" t="s">
        <v>74</v>
      </c>
      <c r="AY174" s="236" t="s">
        <v>115</v>
      </c>
    </row>
    <row r="175" s="13" customFormat="1">
      <c r="A175" s="13"/>
      <c r="B175" s="226"/>
      <c r="C175" s="227"/>
      <c r="D175" s="228" t="s">
        <v>126</v>
      </c>
      <c r="E175" s="229" t="s">
        <v>28</v>
      </c>
      <c r="F175" s="230" t="s">
        <v>242</v>
      </c>
      <c r="G175" s="227"/>
      <c r="H175" s="229" t="s">
        <v>28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126</v>
      </c>
      <c r="AU175" s="236" t="s">
        <v>84</v>
      </c>
      <c r="AV175" s="13" t="s">
        <v>82</v>
      </c>
      <c r="AW175" s="13" t="s">
        <v>35</v>
      </c>
      <c r="AX175" s="13" t="s">
        <v>74</v>
      </c>
      <c r="AY175" s="236" t="s">
        <v>115</v>
      </c>
    </row>
    <row r="176" s="14" customFormat="1">
      <c r="A176" s="14"/>
      <c r="B176" s="237"/>
      <c r="C176" s="238"/>
      <c r="D176" s="228" t="s">
        <v>126</v>
      </c>
      <c r="E176" s="239" t="s">
        <v>28</v>
      </c>
      <c r="F176" s="240" t="s">
        <v>135</v>
      </c>
      <c r="G176" s="238"/>
      <c r="H176" s="241">
        <v>18.57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126</v>
      </c>
      <c r="AU176" s="247" t="s">
        <v>84</v>
      </c>
      <c r="AV176" s="14" t="s">
        <v>84</v>
      </c>
      <c r="AW176" s="14" t="s">
        <v>35</v>
      </c>
      <c r="AX176" s="14" t="s">
        <v>74</v>
      </c>
      <c r="AY176" s="247" t="s">
        <v>115</v>
      </c>
    </row>
    <row r="177" s="15" customFormat="1">
      <c r="A177" s="15"/>
      <c r="B177" s="248"/>
      <c r="C177" s="249"/>
      <c r="D177" s="228" t="s">
        <v>126</v>
      </c>
      <c r="E177" s="250" t="s">
        <v>28</v>
      </c>
      <c r="F177" s="251" t="s">
        <v>138</v>
      </c>
      <c r="G177" s="249"/>
      <c r="H177" s="252">
        <v>166.92000000000002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126</v>
      </c>
      <c r="AU177" s="258" t="s">
        <v>84</v>
      </c>
      <c r="AV177" s="15" t="s">
        <v>122</v>
      </c>
      <c r="AW177" s="15" t="s">
        <v>35</v>
      </c>
      <c r="AX177" s="15" t="s">
        <v>82</v>
      </c>
      <c r="AY177" s="258" t="s">
        <v>115</v>
      </c>
    </row>
    <row r="178" s="2" customFormat="1" ht="24.15" customHeight="1">
      <c r="A178" s="41"/>
      <c r="B178" s="42"/>
      <c r="C178" s="208" t="s">
        <v>243</v>
      </c>
      <c r="D178" s="208" t="s">
        <v>117</v>
      </c>
      <c r="E178" s="209" t="s">
        <v>244</v>
      </c>
      <c r="F178" s="210" t="s">
        <v>245</v>
      </c>
      <c r="G178" s="211" t="s">
        <v>246</v>
      </c>
      <c r="H178" s="212">
        <v>479.72000000000003</v>
      </c>
      <c r="I178" s="213"/>
      <c r="J178" s="214">
        <f>ROUND(I178*H178,2)</f>
        <v>0</v>
      </c>
      <c r="K178" s="210" t="s">
        <v>121</v>
      </c>
      <c r="L178" s="47"/>
      <c r="M178" s="215" t="s">
        <v>28</v>
      </c>
      <c r="N178" s="216" t="s">
        <v>47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122</v>
      </c>
      <c r="AT178" s="219" t="s">
        <v>117</v>
      </c>
      <c r="AU178" s="219" t="s">
        <v>84</v>
      </c>
      <c r="AY178" s="20" t="s">
        <v>115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122</v>
      </c>
      <c r="BK178" s="220">
        <f>ROUND(I178*H178,2)</f>
        <v>0</v>
      </c>
      <c r="BL178" s="20" t="s">
        <v>122</v>
      </c>
      <c r="BM178" s="219" t="s">
        <v>247</v>
      </c>
    </row>
    <row r="179" s="2" customFormat="1">
      <c r="A179" s="41"/>
      <c r="B179" s="42"/>
      <c r="C179" s="43"/>
      <c r="D179" s="221" t="s">
        <v>124</v>
      </c>
      <c r="E179" s="43"/>
      <c r="F179" s="222" t="s">
        <v>248</v>
      </c>
      <c r="G179" s="43"/>
      <c r="H179" s="43"/>
      <c r="I179" s="223"/>
      <c r="J179" s="43"/>
      <c r="K179" s="43"/>
      <c r="L179" s="47"/>
      <c r="M179" s="224"/>
      <c r="N179" s="225"/>
      <c r="O179" s="88"/>
      <c r="P179" s="88"/>
      <c r="Q179" s="88"/>
      <c r="R179" s="88"/>
      <c r="S179" s="88"/>
      <c r="T179" s="89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124</v>
      </c>
      <c r="AU179" s="20" t="s">
        <v>84</v>
      </c>
    </row>
    <row r="180" s="13" customFormat="1">
      <c r="A180" s="13"/>
      <c r="B180" s="226"/>
      <c r="C180" s="227"/>
      <c r="D180" s="228" t="s">
        <v>126</v>
      </c>
      <c r="E180" s="229" t="s">
        <v>28</v>
      </c>
      <c r="F180" s="230" t="s">
        <v>249</v>
      </c>
      <c r="G180" s="227"/>
      <c r="H180" s="229" t="s">
        <v>28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126</v>
      </c>
      <c r="AU180" s="236" t="s">
        <v>84</v>
      </c>
      <c r="AV180" s="13" t="s">
        <v>82</v>
      </c>
      <c r="AW180" s="13" t="s">
        <v>35</v>
      </c>
      <c r="AX180" s="13" t="s">
        <v>74</v>
      </c>
      <c r="AY180" s="236" t="s">
        <v>115</v>
      </c>
    </row>
    <row r="181" s="13" customFormat="1">
      <c r="A181" s="13"/>
      <c r="B181" s="226"/>
      <c r="C181" s="227"/>
      <c r="D181" s="228" t="s">
        <v>126</v>
      </c>
      <c r="E181" s="229" t="s">
        <v>28</v>
      </c>
      <c r="F181" s="230" t="s">
        <v>250</v>
      </c>
      <c r="G181" s="227"/>
      <c r="H181" s="229" t="s">
        <v>28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126</v>
      </c>
      <c r="AU181" s="236" t="s">
        <v>84</v>
      </c>
      <c r="AV181" s="13" t="s">
        <v>82</v>
      </c>
      <c r="AW181" s="13" t="s">
        <v>35</v>
      </c>
      <c r="AX181" s="13" t="s">
        <v>74</v>
      </c>
      <c r="AY181" s="236" t="s">
        <v>115</v>
      </c>
    </row>
    <row r="182" s="14" customFormat="1">
      <c r="A182" s="14"/>
      <c r="B182" s="237"/>
      <c r="C182" s="238"/>
      <c r="D182" s="228" t="s">
        <v>126</v>
      </c>
      <c r="E182" s="239" t="s">
        <v>28</v>
      </c>
      <c r="F182" s="240" t="s">
        <v>251</v>
      </c>
      <c r="G182" s="238"/>
      <c r="H182" s="241">
        <v>204.66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126</v>
      </c>
      <c r="AU182" s="247" t="s">
        <v>84</v>
      </c>
      <c r="AV182" s="14" t="s">
        <v>84</v>
      </c>
      <c r="AW182" s="14" t="s">
        <v>35</v>
      </c>
      <c r="AX182" s="14" t="s">
        <v>74</v>
      </c>
      <c r="AY182" s="247" t="s">
        <v>115</v>
      </c>
    </row>
    <row r="183" s="13" customFormat="1">
      <c r="A183" s="13"/>
      <c r="B183" s="226"/>
      <c r="C183" s="227"/>
      <c r="D183" s="228" t="s">
        <v>126</v>
      </c>
      <c r="E183" s="229" t="s">
        <v>28</v>
      </c>
      <c r="F183" s="230" t="s">
        <v>252</v>
      </c>
      <c r="G183" s="227"/>
      <c r="H183" s="229" t="s">
        <v>28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126</v>
      </c>
      <c r="AU183" s="236" t="s">
        <v>84</v>
      </c>
      <c r="AV183" s="13" t="s">
        <v>82</v>
      </c>
      <c r="AW183" s="13" t="s">
        <v>35</v>
      </c>
      <c r="AX183" s="13" t="s">
        <v>74</v>
      </c>
      <c r="AY183" s="236" t="s">
        <v>115</v>
      </c>
    </row>
    <row r="184" s="14" customFormat="1">
      <c r="A184" s="14"/>
      <c r="B184" s="237"/>
      <c r="C184" s="238"/>
      <c r="D184" s="228" t="s">
        <v>126</v>
      </c>
      <c r="E184" s="239" t="s">
        <v>28</v>
      </c>
      <c r="F184" s="240" t="s">
        <v>253</v>
      </c>
      <c r="G184" s="238"/>
      <c r="H184" s="241">
        <v>275.06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126</v>
      </c>
      <c r="AU184" s="247" t="s">
        <v>84</v>
      </c>
      <c r="AV184" s="14" t="s">
        <v>84</v>
      </c>
      <c r="AW184" s="14" t="s">
        <v>35</v>
      </c>
      <c r="AX184" s="14" t="s">
        <v>74</v>
      </c>
      <c r="AY184" s="247" t="s">
        <v>115</v>
      </c>
    </row>
    <row r="185" s="15" customFormat="1">
      <c r="A185" s="15"/>
      <c r="B185" s="248"/>
      <c r="C185" s="249"/>
      <c r="D185" s="228" t="s">
        <v>126</v>
      </c>
      <c r="E185" s="250" t="s">
        <v>28</v>
      </c>
      <c r="F185" s="251" t="s">
        <v>138</v>
      </c>
      <c r="G185" s="249"/>
      <c r="H185" s="252">
        <v>479.72000000000003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126</v>
      </c>
      <c r="AU185" s="258" t="s">
        <v>84</v>
      </c>
      <c r="AV185" s="15" t="s">
        <v>122</v>
      </c>
      <c r="AW185" s="15" t="s">
        <v>35</v>
      </c>
      <c r="AX185" s="15" t="s">
        <v>82</v>
      </c>
      <c r="AY185" s="258" t="s">
        <v>115</v>
      </c>
    </row>
    <row r="186" s="2" customFormat="1" ht="24.15" customHeight="1">
      <c r="A186" s="41"/>
      <c r="B186" s="42"/>
      <c r="C186" s="208" t="s">
        <v>254</v>
      </c>
      <c r="D186" s="208" t="s">
        <v>117</v>
      </c>
      <c r="E186" s="209" t="s">
        <v>255</v>
      </c>
      <c r="F186" s="210" t="s">
        <v>256</v>
      </c>
      <c r="G186" s="211" t="s">
        <v>246</v>
      </c>
      <c r="H186" s="212">
        <v>1009.3200000000001</v>
      </c>
      <c r="I186" s="213"/>
      <c r="J186" s="214">
        <f>ROUND(I186*H186,2)</f>
        <v>0</v>
      </c>
      <c r="K186" s="210" t="s">
        <v>121</v>
      </c>
      <c r="L186" s="47"/>
      <c r="M186" s="215" t="s">
        <v>28</v>
      </c>
      <c r="N186" s="216" t="s">
        <v>47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122</v>
      </c>
      <c r="AT186" s="219" t="s">
        <v>117</v>
      </c>
      <c r="AU186" s="219" t="s">
        <v>84</v>
      </c>
      <c r="AY186" s="20" t="s">
        <v>115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122</v>
      </c>
      <c r="BK186" s="220">
        <f>ROUND(I186*H186,2)</f>
        <v>0</v>
      </c>
      <c r="BL186" s="20" t="s">
        <v>122</v>
      </c>
      <c r="BM186" s="219" t="s">
        <v>257</v>
      </c>
    </row>
    <row r="187" s="2" customFormat="1">
      <c r="A187" s="41"/>
      <c r="B187" s="42"/>
      <c r="C187" s="43"/>
      <c r="D187" s="221" t="s">
        <v>124</v>
      </c>
      <c r="E187" s="43"/>
      <c r="F187" s="222" t="s">
        <v>258</v>
      </c>
      <c r="G187" s="43"/>
      <c r="H187" s="43"/>
      <c r="I187" s="223"/>
      <c r="J187" s="43"/>
      <c r="K187" s="43"/>
      <c r="L187" s="47"/>
      <c r="M187" s="224"/>
      <c r="N187" s="225"/>
      <c r="O187" s="88"/>
      <c r="P187" s="88"/>
      <c r="Q187" s="88"/>
      <c r="R187" s="88"/>
      <c r="S187" s="88"/>
      <c r="T187" s="89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124</v>
      </c>
      <c r="AU187" s="20" t="s">
        <v>84</v>
      </c>
    </row>
    <row r="188" s="13" customFormat="1">
      <c r="A188" s="13"/>
      <c r="B188" s="226"/>
      <c r="C188" s="227"/>
      <c r="D188" s="228" t="s">
        <v>126</v>
      </c>
      <c r="E188" s="229" t="s">
        <v>28</v>
      </c>
      <c r="F188" s="230" t="s">
        <v>259</v>
      </c>
      <c r="G188" s="227"/>
      <c r="H188" s="229" t="s">
        <v>28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126</v>
      </c>
      <c r="AU188" s="236" t="s">
        <v>84</v>
      </c>
      <c r="AV188" s="13" t="s">
        <v>82</v>
      </c>
      <c r="AW188" s="13" t="s">
        <v>35</v>
      </c>
      <c r="AX188" s="13" t="s">
        <v>74</v>
      </c>
      <c r="AY188" s="236" t="s">
        <v>115</v>
      </c>
    </row>
    <row r="189" s="13" customFormat="1">
      <c r="A189" s="13"/>
      <c r="B189" s="226"/>
      <c r="C189" s="227"/>
      <c r="D189" s="228" t="s">
        <v>126</v>
      </c>
      <c r="E189" s="229" t="s">
        <v>28</v>
      </c>
      <c r="F189" s="230" t="s">
        <v>250</v>
      </c>
      <c r="G189" s="227"/>
      <c r="H189" s="229" t="s">
        <v>28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126</v>
      </c>
      <c r="AU189" s="236" t="s">
        <v>84</v>
      </c>
      <c r="AV189" s="13" t="s">
        <v>82</v>
      </c>
      <c r="AW189" s="13" t="s">
        <v>35</v>
      </c>
      <c r="AX189" s="13" t="s">
        <v>74</v>
      </c>
      <c r="AY189" s="236" t="s">
        <v>115</v>
      </c>
    </row>
    <row r="190" s="14" customFormat="1">
      <c r="A190" s="14"/>
      <c r="B190" s="237"/>
      <c r="C190" s="238"/>
      <c r="D190" s="228" t="s">
        <v>126</v>
      </c>
      <c r="E190" s="239" t="s">
        <v>28</v>
      </c>
      <c r="F190" s="240" t="s">
        <v>260</v>
      </c>
      <c r="G190" s="238"/>
      <c r="H190" s="241">
        <v>398.72000000000003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126</v>
      </c>
      <c r="AU190" s="247" t="s">
        <v>84</v>
      </c>
      <c r="AV190" s="14" t="s">
        <v>84</v>
      </c>
      <c r="AW190" s="14" t="s">
        <v>35</v>
      </c>
      <c r="AX190" s="14" t="s">
        <v>74</v>
      </c>
      <c r="AY190" s="247" t="s">
        <v>115</v>
      </c>
    </row>
    <row r="191" s="13" customFormat="1">
      <c r="A191" s="13"/>
      <c r="B191" s="226"/>
      <c r="C191" s="227"/>
      <c r="D191" s="228" t="s">
        <v>126</v>
      </c>
      <c r="E191" s="229" t="s">
        <v>28</v>
      </c>
      <c r="F191" s="230" t="s">
        <v>252</v>
      </c>
      <c r="G191" s="227"/>
      <c r="H191" s="229" t="s">
        <v>28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126</v>
      </c>
      <c r="AU191" s="236" t="s">
        <v>84</v>
      </c>
      <c r="AV191" s="13" t="s">
        <v>82</v>
      </c>
      <c r="AW191" s="13" t="s">
        <v>35</v>
      </c>
      <c r="AX191" s="13" t="s">
        <v>74</v>
      </c>
      <c r="AY191" s="236" t="s">
        <v>115</v>
      </c>
    </row>
    <row r="192" s="14" customFormat="1">
      <c r="A192" s="14"/>
      <c r="B192" s="237"/>
      <c r="C192" s="238"/>
      <c r="D192" s="228" t="s">
        <v>126</v>
      </c>
      <c r="E192" s="239" t="s">
        <v>28</v>
      </c>
      <c r="F192" s="240" t="s">
        <v>261</v>
      </c>
      <c r="G192" s="238"/>
      <c r="H192" s="241">
        <v>256.43000000000001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126</v>
      </c>
      <c r="AU192" s="247" t="s">
        <v>84</v>
      </c>
      <c r="AV192" s="14" t="s">
        <v>84</v>
      </c>
      <c r="AW192" s="14" t="s">
        <v>35</v>
      </c>
      <c r="AX192" s="14" t="s">
        <v>74</v>
      </c>
      <c r="AY192" s="247" t="s">
        <v>115</v>
      </c>
    </row>
    <row r="193" s="13" customFormat="1">
      <c r="A193" s="13"/>
      <c r="B193" s="226"/>
      <c r="C193" s="227"/>
      <c r="D193" s="228" t="s">
        <v>126</v>
      </c>
      <c r="E193" s="229" t="s">
        <v>28</v>
      </c>
      <c r="F193" s="230" t="s">
        <v>262</v>
      </c>
      <c r="G193" s="227"/>
      <c r="H193" s="229" t="s">
        <v>28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126</v>
      </c>
      <c r="AU193" s="236" t="s">
        <v>84</v>
      </c>
      <c r="AV193" s="13" t="s">
        <v>82</v>
      </c>
      <c r="AW193" s="13" t="s">
        <v>35</v>
      </c>
      <c r="AX193" s="13" t="s">
        <v>74</v>
      </c>
      <c r="AY193" s="236" t="s">
        <v>115</v>
      </c>
    </row>
    <row r="194" s="14" customFormat="1">
      <c r="A194" s="14"/>
      <c r="B194" s="237"/>
      <c r="C194" s="238"/>
      <c r="D194" s="228" t="s">
        <v>126</v>
      </c>
      <c r="E194" s="239" t="s">
        <v>28</v>
      </c>
      <c r="F194" s="240" t="s">
        <v>263</v>
      </c>
      <c r="G194" s="238"/>
      <c r="H194" s="241">
        <v>354.17000000000002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126</v>
      </c>
      <c r="AU194" s="247" t="s">
        <v>84</v>
      </c>
      <c r="AV194" s="14" t="s">
        <v>84</v>
      </c>
      <c r="AW194" s="14" t="s">
        <v>35</v>
      </c>
      <c r="AX194" s="14" t="s">
        <v>74</v>
      </c>
      <c r="AY194" s="247" t="s">
        <v>115</v>
      </c>
    </row>
    <row r="195" s="15" customFormat="1">
      <c r="A195" s="15"/>
      <c r="B195" s="248"/>
      <c r="C195" s="249"/>
      <c r="D195" s="228" t="s">
        <v>126</v>
      </c>
      <c r="E195" s="250" t="s">
        <v>28</v>
      </c>
      <c r="F195" s="251" t="s">
        <v>138</v>
      </c>
      <c r="G195" s="249"/>
      <c r="H195" s="252">
        <v>1009.3200000000002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126</v>
      </c>
      <c r="AU195" s="258" t="s">
        <v>84</v>
      </c>
      <c r="AV195" s="15" t="s">
        <v>122</v>
      </c>
      <c r="AW195" s="15" t="s">
        <v>35</v>
      </c>
      <c r="AX195" s="15" t="s">
        <v>82</v>
      </c>
      <c r="AY195" s="258" t="s">
        <v>115</v>
      </c>
    </row>
    <row r="196" s="2" customFormat="1" ht="16.5" customHeight="1">
      <c r="A196" s="41"/>
      <c r="B196" s="42"/>
      <c r="C196" s="270" t="s">
        <v>264</v>
      </c>
      <c r="D196" s="270" t="s">
        <v>265</v>
      </c>
      <c r="E196" s="271" t="s">
        <v>266</v>
      </c>
      <c r="F196" s="272" t="s">
        <v>267</v>
      </c>
      <c r="G196" s="273" t="s">
        <v>268</v>
      </c>
      <c r="H196" s="274">
        <v>44.670999999999999</v>
      </c>
      <c r="I196" s="275"/>
      <c r="J196" s="276">
        <f>ROUND(I196*H196,2)</f>
        <v>0</v>
      </c>
      <c r="K196" s="272" t="s">
        <v>121</v>
      </c>
      <c r="L196" s="277"/>
      <c r="M196" s="278" t="s">
        <v>28</v>
      </c>
      <c r="N196" s="279" t="s">
        <v>47</v>
      </c>
      <c r="O196" s="88"/>
      <c r="P196" s="217">
        <f>O196*H196</f>
        <v>0</v>
      </c>
      <c r="Q196" s="217">
        <v>0.001</v>
      </c>
      <c r="R196" s="217">
        <f>Q196*H196</f>
        <v>0.044671000000000002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175</v>
      </c>
      <c r="AT196" s="219" t="s">
        <v>265</v>
      </c>
      <c r="AU196" s="219" t="s">
        <v>84</v>
      </c>
      <c r="AY196" s="20" t="s">
        <v>115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122</v>
      </c>
      <c r="BK196" s="220">
        <f>ROUND(I196*H196,2)</f>
        <v>0</v>
      </c>
      <c r="BL196" s="20" t="s">
        <v>122</v>
      </c>
      <c r="BM196" s="219" t="s">
        <v>269</v>
      </c>
    </row>
    <row r="197" s="13" customFormat="1">
      <c r="A197" s="13"/>
      <c r="B197" s="226"/>
      <c r="C197" s="227"/>
      <c r="D197" s="228" t="s">
        <v>126</v>
      </c>
      <c r="E197" s="229" t="s">
        <v>28</v>
      </c>
      <c r="F197" s="230" t="s">
        <v>270</v>
      </c>
      <c r="G197" s="227"/>
      <c r="H197" s="229" t="s">
        <v>28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126</v>
      </c>
      <c r="AU197" s="236" t="s">
        <v>84</v>
      </c>
      <c r="AV197" s="13" t="s">
        <v>82</v>
      </c>
      <c r="AW197" s="13" t="s">
        <v>35</v>
      </c>
      <c r="AX197" s="13" t="s">
        <v>74</v>
      </c>
      <c r="AY197" s="236" t="s">
        <v>115</v>
      </c>
    </row>
    <row r="198" s="14" customFormat="1">
      <c r="A198" s="14"/>
      <c r="B198" s="237"/>
      <c r="C198" s="238"/>
      <c r="D198" s="228" t="s">
        <v>126</v>
      </c>
      <c r="E198" s="239" t="s">
        <v>28</v>
      </c>
      <c r="F198" s="240" t="s">
        <v>271</v>
      </c>
      <c r="G198" s="238"/>
      <c r="H198" s="241">
        <v>44.670999999999999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126</v>
      </c>
      <c r="AU198" s="247" t="s">
        <v>84</v>
      </c>
      <c r="AV198" s="14" t="s">
        <v>84</v>
      </c>
      <c r="AW198" s="14" t="s">
        <v>35</v>
      </c>
      <c r="AX198" s="14" t="s">
        <v>82</v>
      </c>
      <c r="AY198" s="247" t="s">
        <v>115</v>
      </c>
    </row>
    <row r="199" s="2" customFormat="1" ht="21.75" customHeight="1">
      <c r="A199" s="41"/>
      <c r="B199" s="42"/>
      <c r="C199" s="208" t="s">
        <v>272</v>
      </c>
      <c r="D199" s="208" t="s">
        <v>117</v>
      </c>
      <c r="E199" s="209" t="s">
        <v>273</v>
      </c>
      <c r="F199" s="210" t="s">
        <v>274</v>
      </c>
      <c r="G199" s="211" t="s">
        <v>246</v>
      </c>
      <c r="H199" s="212">
        <v>479.72000000000003</v>
      </c>
      <c r="I199" s="213"/>
      <c r="J199" s="214">
        <f>ROUND(I199*H199,2)</f>
        <v>0</v>
      </c>
      <c r="K199" s="210" t="s">
        <v>121</v>
      </c>
      <c r="L199" s="47"/>
      <c r="M199" s="215" t="s">
        <v>28</v>
      </c>
      <c r="N199" s="216" t="s">
        <v>47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122</v>
      </c>
      <c r="AT199" s="219" t="s">
        <v>117</v>
      </c>
      <c r="AU199" s="219" t="s">
        <v>84</v>
      </c>
      <c r="AY199" s="20" t="s">
        <v>115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122</v>
      </c>
      <c r="BK199" s="220">
        <f>ROUND(I199*H199,2)</f>
        <v>0</v>
      </c>
      <c r="BL199" s="20" t="s">
        <v>122</v>
      </c>
      <c r="BM199" s="219" t="s">
        <v>275</v>
      </c>
    </row>
    <row r="200" s="2" customFormat="1">
      <c r="A200" s="41"/>
      <c r="B200" s="42"/>
      <c r="C200" s="43"/>
      <c r="D200" s="221" t="s">
        <v>124</v>
      </c>
      <c r="E200" s="43"/>
      <c r="F200" s="222" t="s">
        <v>276</v>
      </c>
      <c r="G200" s="43"/>
      <c r="H200" s="43"/>
      <c r="I200" s="223"/>
      <c r="J200" s="43"/>
      <c r="K200" s="43"/>
      <c r="L200" s="47"/>
      <c r="M200" s="224"/>
      <c r="N200" s="225"/>
      <c r="O200" s="88"/>
      <c r="P200" s="88"/>
      <c r="Q200" s="88"/>
      <c r="R200" s="88"/>
      <c r="S200" s="88"/>
      <c r="T200" s="89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124</v>
      </c>
      <c r="AU200" s="20" t="s">
        <v>84</v>
      </c>
    </row>
    <row r="201" s="13" customFormat="1">
      <c r="A201" s="13"/>
      <c r="B201" s="226"/>
      <c r="C201" s="227"/>
      <c r="D201" s="228" t="s">
        <v>126</v>
      </c>
      <c r="E201" s="229" t="s">
        <v>28</v>
      </c>
      <c r="F201" s="230" t="s">
        <v>277</v>
      </c>
      <c r="G201" s="227"/>
      <c r="H201" s="229" t="s">
        <v>28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126</v>
      </c>
      <c r="AU201" s="236" t="s">
        <v>84</v>
      </c>
      <c r="AV201" s="13" t="s">
        <v>82</v>
      </c>
      <c r="AW201" s="13" t="s">
        <v>35</v>
      </c>
      <c r="AX201" s="13" t="s">
        <v>74</v>
      </c>
      <c r="AY201" s="236" t="s">
        <v>115</v>
      </c>
    </row>
    <row r="202" s="13" customFormat="1">
      <c r="A202" s="13"/>
      <c r="B202" s="226"/>
      <c r="C202" s="227"/>
      <c r="D202" s="228" t="s">
        <v>126</v>
      </c>
      <c r="E202" s="229" t="s">
        <v>28</v>
      </c>
      <c r="F202" s="230" t="s">
        <v>250</v>
      </c>
      <c r="G202" s="227"/>
      <c r="H202" s="229" t="s">
        <v>28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126</v>
      </c>
      <c r="AU202" s="236" t="s">
        <v>84</v>
      </c>
      <c r="AV202" s="13" t="s">
        <v>82</v>
      </c>
      <c r="AW202" s="13" t="s">
        <v>35</v>
      </c>
      <c r="AX202" s="13" t="s">
        <v>74</v>
      </c>
      <c r="AY202" s="236" t="s">
        <v>115</v>
      </c>
    </row>
    <row r="203" s="14" customFormat="1">
      <c r="A203" s="14"/>
      <c r="B203" s="237"/>
      <c r="C203" s="238"/>
      <c r="D203" s="228" t="s">
        <v>126</v>
      </c>
      <c r="E203" s="239" t="s">
        <v>28</v>
      </c>
      <c r="F203" s="240" t="s">
        <v>251</v>
      </c>
      <c r="G203" s="238"/>
      <c r="H203" s="241">
        <v>204.66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126</v>
      </c>
      <c r="AU203" s="247" t="s">
        <v>84</v>
      </c>
      <c r="AV203" s="14" t="s">
        <v>84</v>
      </c>
      <c r="AW203" s="14" t="s">
        <v>35</v>
      </c>
      <c r="AX203" s="14" t="s">
        <v>74</v>
      </c>
      <c r="AY203" s="247" t="s">
        <v>115</v>
      </c>
    </row>
    <row r="204" s="13" customFormat="1">
      <c r="A204" s="13"/>
      <c r="B204" s="226"/>
      <c r="C204" s="227"/>
      <c r="D204" s="228" t="s">
        <v>126</v>
      </c>
      <c r="E204" s="229" t="s">
        <v>28</v>
      </c>
      <c r="F204" s="230" t="s">
        <v>252</v>
      </c>
      <c r="G204" s="227"/>
      <c r="H204" s="229" t="s">
        <v>28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126</v>
      </c>
      <c r="AU204" s="236" t="s">
        <v>84</v>
      </c>
      <c r="AV204" s="13" t="s">
        <v>82</v>
      </c>
      <c r="AW204" s="13" t="s">
        <v>35</v>
      </c>
      <c r="AX204" s="13" t="s">
        <v>74</v>
      </c>
      <c r="AY204" s="236" t="s">
        <v>115</v>
      </c>
    </row>
    <row r="205" s="14" customFormat="1">
      <c r="A205" s="14"/>
      <c r="B205" s="237"/>
      <c r="C205" s="238"/>
      <c r="D205" s="228" t="s">
        <v>126</v>
      </c>
      <c r="E205" s="239" t="s">
        <v>28</v>
      </c>
      <c r="F205" s="240" t="s">
        <v>253</v>
      </c>
      <c r="G205" s="238"/>
      <c r="H205" s="241">
        <v>275.06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126</v>
      </c>
      <c r="AU205" s="247" t="s">
        <v>84</v>
      </c>
      <c r="AV205" s="14" t="s">
        <v>84</v>
      </c>
      <c r="AW205" s="14" t="s">
        <v>35</v>
      </c>
      <c r="AX205" s="14" t="s">
        <v>74</v>
      </c>
      <c r="AY205" s="247" t="s">
        <v>115</v>
      </c>
    </row>
    <row r="206" s="15" customFormat="1">
      <c r="A206" s="15"/>
      <c r="B206" s="248"/>
      <c r="C206" s="249"/>
      <c r="D206" s="228" t="s">
        <v>126</v>
      </c>
      <c r="E206" s="250" t="s">
        <v>28</v>
      </c>
      <c r="F206" s="251" t="s">
        <v>138</v>
      </c>
      <c r="G206" s="249"/>
      <c r="H206" s="252">
        <v>479.72000000000003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126</v>
      </c>
      <c r="AU206" s="258" t="s">
        <v>84</v>
      </c>
      <c r="AV206" s="15" t="s">
        <v>122</v>
      </c>
      <c r="AW206" s="15" t="s">
        <v>35</v>
      </c>
      <c r="AX206" s="15" t="s">
        <v>82</v>
      </c>
      <c r="AY206" s="258" t="s">
        <v>115</v>
      </c>
    </row>
    <row r="207" s="2" customFormat="1" ht="24.15" customHeight="1">
      <c r="A207" s="41"/>
      <c r="B207" s="42"/>
      <c r="C207" s="208" t="s">
        <v>7</v>
      </c>
      <c r="D207" s="208" t="s">
        <v>117</v>
      </c>
      <c r="E207" s="209" t="s">
        <v>278</v>
      </c>
      <c r="F207" s="210" t="s">
        <v>279</v>
      </c>
      <c r="G207" s="211" t="s">
        <v>246</v>
      </c>
      <c r="H207" s="212">
        <v>610.60000000000002</v>
      </c>
      <c r="I207" s="213"/>
      <c r="J207" s="214">
        <f>ROUND(I207*H207,2)</f>
        <v>0</v>
      </c>
      <c r="K207" s="210" t="s">
        <v>121</v>
      </c>
      <c r="L207" s="47"/>
      <c r="M207" s="215" t="s">
        <v>28</v>
      </c>
      <c r="N207" s="216" t="s">
        <v>47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122</v>
      </c>
      <c r="AT207" s="219" t="s">
        <v>117</v>
      </c>
      <c r="AU207" s="219" t="s">
        <v>84</v>
      </c>
      <c r="AY207" s="20" t="s">
        <v>115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122</v>
      </c>
      <c r="BK207" s="220">
        <f>ROUND(I207*H207,2)</f>
        <v>0</v>
      </c>
      <c r="BL207" s="20" t="s">
        <v>122</v>
      </c>
      <c r="BM207" s="219" t="s">
        <v>280</v>
      </c>
    </row>
    <row r="208" s="2" customFormat="1">
      <c r="A208" s="41"/>
      <c r="B208" s="42"/>
      <c r="C208" s="43"/>
      <c r="D208" s="221" t="s">
        <v>124</v>
      </c>
      <c r="E208" s="43"/>
      <c r="F208" s="222" t="s">
        <v>281</v>
      </c>
      <c r="G208" s="43"/>
      <c r="H208" s="43"/>
      <c r="I208" s="223"/>
      <c r="J208" s="43"/>
      <c r="K208" s="43"/>
      <c r="L208" s="47"/>
      <c r="M208" s="224"/>
      <c r="N208" s="225"/>
      <c r="O208" s="88"/>
      <c r="P208" s="88"/>
      <c r="Q208" s="88"/>
      <c r="R208" s="88"/>
      <c r="S208" s="88"/>
      <c r="T208" s="89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124</v>
      </c>
      <c r="AU208" s="20" t="s">
        <v>84</v>
      </c>
    </row>
    <row r="209" s="13" customFormat="1">
      <c r="A209" s="13"/>
      <c r="B209" s="226"/>
      <c r="C209" s="227"/>
      <c r="D209" s="228" t="s">
        <v>126</v>
      </c>
      <c r="E209" s="229" t="s">
        <v>28</v>
      </c>
      <c r="F209" s="230" t="s">
        <v>282</v>
      </c>
      <c r="G209" s="227"/>
      <c r="H209" s="229" t="s">
        <v>28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126</v>
      </c>
      <c r="AU209" s="236" t="s">
        <v>84</v>
      </c>
      <c r="AV209" s="13" t="s">
        <v>82</v>
      </c>
      <c r="AW209" s="13" t="s">
        <v>35</v>
      </c>
      <c r="AX209" s="13" t="s">
        <v>74</v>
      </c>
      <c r="AY209" s="236" t="s">
        <v>115</v>
      </c>
    </row>
    <row r="210" s="13" customFormat="1">
      <c r="A210" s="13"/>
      <c r="B210" s="226"/>
      <c r="C210" s="227"/>
      <c r="D210" s="228" t="s">
        <v>126</v>
      </c>
      <c r="E210" s="229" t="s">
        <v>28</v>
      </c>
      <c r="F210" s="230" t="s">
        <v>252</v>
      </c>
      <c r="G210" s="227"/>
      <c r="H210" s="229" t="s">
        <v>28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126</v>
      </c>
      <c r="AU210" s="236" t="s">
        <v>84</v>
      </c>
      <c r="AV210" s="13" t="s">
        <v>82</v>
      </c>
      <c r="AW210" s="13" t="s">
        <v>35</v>
      </c>
      <c r="AX210" s="13" t="s">
        <v>74</v>
      </c>
      <c r="AY210" s="236" t="s">
        <v>115</v>
      </c>
    </row>
    <row r="211" s="14" customFormat="1">
      <c r="A211" s="14"/>
      <c r="B211" s="237"/>
      <c r="C211" s="238"/>
      <c r="D211" s="228" t="s">
        <v>126</v>
      </c>
      <c r="E211" s="239" t="s">
        <v>28</v>
      </c>
      <c r="F211" s="240" t="s">
        <v>261</v>
      </c>
      <c r="G211" s="238"/>
      <c r="H211" s="241">
        <v>256.43000000000001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126</v>
      </c>
      <c r="AU211" s="247" t="s">
        <v>84</v>
      </c>
      <c r="AV211" s="14" t="s">
        <v>84</v>
      </c>
      <c r="AW211" s="14" t="s">
        <v>35</v>
      </c>
      <c r="AX211" s="14" t="s">
        <v>74</v>
      </c>
      <c r="AY211" s="247" t="s">
        <v>115</v>
      </c>
    </row>
    <row r="212" s="13" customFormat="1">
      <c r="A212" s="13"/>
      <c r="B212" s="226"/>
      <c r="C212" s="227"/>
      <c r="D212" s="228" t="s">
        <v>126</v>
      </c>
      <c r="E212" s="229" t="s">
        <v>28</v>
      </c>
      <c r="F212" s="230" t="s">
        <v>262</v>
      </c>
      <c r="G212" s="227"/>
      <c r="H212" s="229" t="s">
        <v>28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126</v>
      </c>
      <c r="AU212" s="236" t="s">
        <v>84</v>
      </c>
      <c r="AV212" s="13" t="s">
        <v>82</v>
      </c>
      <c r="AW212" s="13" t="s">
        <v>35</v>
      </c>
      <c r="AX212" s="13" t="s">
        <v>74</v>
      </c>
      <c r="AY212" s="236" t="s">
        <v>115</v>
      </c>
    </row>
    <row r="213" s="14" customFormat="1">
      <c r="A213" s="14"/>
      <c r="B213" s="237"/>
      <c r="C213" s="238"/>
      <c r="D213" s="228" t="s">
        <v>126</v>
      </c>
      <c r="E213" s="239" t="s">
        <v>28</v>
      </c>
      <c r="F213" s="240" t="s">
        <v>263</v>
      </c>
      <c r="G213" s="238"/>
      <c r="H213" s="241">
        <v>354.17000000000002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126</v>
      </c>
      <c r="AU213" s="247" t="s">
        <v>84</v>
      </c>
      <c r="AV213" s="14" t="s">
        <v>84</v>
      </c>
      <c r="AW213" s="14" t="s">
        <v>35</v>
      </c>
      <c r="AX213" s="14" t="s">
        <v>74</v>
      </c>
      <c r="AY213" s="247" t="s">
        <v>115</v>
      </c>
    </row>
    <row r="214" s="15" customFormat="1">
      <c r="A214" s="15"/>
      <c r="B214" s="248"/>
      <c r="C214" s="249"/>
      <c r="D214" s="228" t="s">
        <v>126</v>
      </c>
      <c r="E214" s="250" t="s">
        <v>28</v>
      </c>
      <c r="F214" s="251" t="s">
        <v>138</v>
      </c>
      <c r="G214" s="249"/>
      <c r="H214" s="252">
        <v>610.60000000000002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126</v>
      </c>
      <c r="AU214" s="258" t="s">
        <v>84</v>
      </c>
      <c r="AV214" s="15" t="s">
        <v>122</v>
      </c>
      <c r="AW214" s="15" t="s">
        <v>35</v>
      </c>
      <c r="AX214" s="15" t="s">
        <v>82</v>
      </c>
      <c r="AY214" s="258" t="s">
        <v>115</v>
      </c>
    </row>
    <row r="215" s="2" customFormat="1" ht="24.15" customHeight="1">
      <c r="A215" s="41"/>
      <c r="B215" s="42"/>
      <c r="C215" s="208" t="s">
        <v>283</v>
      </c>
      <c r="D215" s="208" t="s">
        <v>117</v>
      </c>
      <c r="E215" s="209" t="s">
        <v>284</v>
      </c>
      <c r="F215" s="210" t="s">
        <v>285</v>
      </c>
      <c r="G215" s="211" t="s">
        <v>246</v>
      </c>
      <c r="H215" s="212">
        <v>398.72000000000003</v>
      </c>
      <c r="I215" s="213"/>
      <c r="J215" s="214">
        <f>ROUND(I215*H215,2)</f>
        <v>0</v>
      </c>
      <c r="K215" s="210" t="s">
        <v>121</v>
      </c>
      <c r="L215" s="47"/>
      <c r="M215" s="215" t="s">
        <v>28</v>
      </c>
      <c r="N215" s="216" t="s">
        <v>47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122</v>
      </c>
      <c r="AT215" s="219" t="s">
        <v>117</v>
      </c>
      <c r="AU215" s="219" t="s">
        <v>84</v>
      </c>
      <c r="AY215" s="20" t="s">
        <v>115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122</v>
      </c>
      <c r="BK215" s="220">
        <f>ROUND(I215*H215,2)</f>
        <v>0</v>
      </c>
      <c r="BL215" s="20" t="s">
        <v>122</v>
      </c>
      <c r="BM215" s="219" t="s">
        <v>286</v>
      </c>
    </row>
    <row r="216" s="2" customFormat="1">
      <c r="A216" s="41"/>
      <c r="B216" s="42"/>
      <c r="C216" s="43"/>
      <c r="D216" s="221" t="s">
        <v>124</v>
      </c>
      <c r="E216" s="43"/>
      <c r="F216" s="222" t="s">
        <v>287</v>
      </c>
      <c r="G216" s="43"/>
      <c r="H216" s="43"/>
      <c r="I216" s="223"/>
      <c r="J216" s="43"/>
      <c r="K216" s="43"/>
      <c r="L216" s="47"/>
      <c r="M216" s="224"/>
      <c r="N216" s="225"/>
      <c r="O216" s="88"/>
      <c r="P216" s="88"/>
      <c r="Q216" s="88"/>
      <c r="R216" s="88"/>
      <c r="S216" s="88"/>
      <c r="T216" s="89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124</v>
      </c>
      <c r="AU216" s="20" t="s">
        <v>84</v>
      </c>
    </row>
    <row r="217" s="13" customFormat="1">
      <c r="A217" s="13"/>
      <c r="B217" s="226"/>
      <c r="C217" s="227"/>
      <c r="D217" s="228" t="s">
        <v>126</v>
      </c>
      <c r="E217" s="229" t="s">
        <v>28</v>
      </c>
      <c r="F217" s="230" t="s">
        <v>282</v>
      </c>
      <c r="G217" s="227"/>
      <c r="H217" s="229" t="s">
        <v>28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126</v>
      </c>
      <c r="AU217" s="236" t="s">
        <v>84</v>
      </c>
      <c r="AV217" s="13" t="s">
        <v>82</v>
      </c>
      <c r="AW217" s="13" t="s">
        <v>35</v>
      </c>
      <c r="AX217" s="13" t="s">
        <v>74</v>
      </c>
      <c r="AY217" s="236" t="s">
        <v>115</v>
      </c>
    </row>
    <row r="218" s="13" customFormat="1">
      <c r="A218" s="13"/>
      <c r="B218" s="226"/>
      <c r="C218" s="227"/>
      <c r="D218" s="228" t="s">
        <v>126</v>
      </c>
      <c r="E218" s="229" t="s">
        <v>28</v>
      </c>
      <c r="F218" s="230" t="s">
        <v>250</v>
      </c>
      <c r="G218" s="227"/>
      <c r="H218" s="229" t="s">
        <v>28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126</v>
      </c>
      <c r="AU218" s="236" t="s">
        <v>84</v>
      </c>
      <c r="AV218" s="13" t="s">
        <v>82</v>
      </c>
      <c r="AW218" s="13" t="s">
        <v>35</v>
      </c>
      <c r="AX218" s="13" t="s">
        <v>74</v>
      </c>
      <c r="AY218" s="236" t="s">
        <v>115</v>
      </c>
    </row>
    <row r="219" s="14" customFormat="1">
      <c r="A219" s="14"/>
      <c r="B219" s="237"/>
      <c r="C219" s="238"/>
      <c r="D219" s="228" t="s">
        <v>126</v>
      </c>
      <c r="E219" s="239" t="s">
        <v>28</v>
      </c>
      <c r="F219" s="240" t="s">
        <v>260</v>
      </c>
      <c r="G219" s="238"/>
      <c r="H219" s="241">
        <v>398.72000000000003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126</v>
      </c>
      <c r="AU219" s="247" t="s">
        <v>84</v>
      </c>
      <c r="AV219" s="14" t="s">
        <v>84</v>
      </c>
      <c r="AW219" s="14" t="s">
        <v>35</v>
      </c>
      <c r="AX219" s="14" t="s">
        <v>82</v>
      </c>
      <c r="AY219" s="247" t="s">
        <v>115</v>
      </c>
    </row>
    <row r="220" s="2" customFormat="1" ht="16.5" customHeight="1">
      <c r="A220" s="41"/>
      <c r="B220" s="42"/>
      <c r="C220" s="208" t="s">
        <v>288</v>
      </c>
      <c r="D220" s="208" t="s">
        <v>117</v>
      </c>
      <c r="E220" s="209" t="s">
        <v>289</v>
      </c>
      <c r="F220" s="210" t="s">
        <v>290</v>
      </c>
      <c r="G220" s="211" t="s">
        <v>246</v>
      </c>
      <c r="H220" s="212">
        <v>205</v>
      </c>
      <c r="I220" s="213"/>
      <c r="J220" s="214">
        <f>ROUND(I220*H220,2)</f>
        <v>0</v>
      </c>
      <c r="K220" s="210" t="s">
        <v>28</v>
      </c>
      <c r="L220" s="47"/>
      <c r="M220" s="215" t="s">
        <v>28</v>
      </c>
      <c r="N220" s="216" t="s">
        <v>47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122</v>
      </c>
      <c r="AT220" s="219" t="s">
        <v>117</v>
      </c>
      <c r="AU220" s="219" t="s">
        <v>84</v>
      </c>
      <c r="AY220" s="20" t="s">
        <v>115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122</v>
      </c>
      <c r="BK220" s="220">
        <f>ROUND(I220*H220,2)</f>
        <v>0</v>
      </c>
      <c r="BL220" s="20" t="s">
        <v>122</v>
      </c>
      <c r="BM220" s="219" t="s">
        <v>291</v>
      </c>
    </row>
    <row r="221" s="13" customFormat="1">
      <c r="A221" s="13"/>
      <c r="B221" s="226"/>
      <c r="C221" s="227"/>
      <c r="D221" s="228" t="s">
        <v>126</v>
      </c>
      <c r="E221" s="229" t="s">
        <v>28</v>
      </c>
      <c r="F221" s="230" t="s">
        <v>292</v>
      </c>
      <c r="G221" s="227"/>
      <c r="H221" s="229" t="s">
        <v>28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126</v>
      </c>
      <c r="AU221" s="236" t="s">
        <v>84</v>
      </c>
      <c r="AV221" s="13" t="s">
        <v>82</v>
      </c>
      <c r="AW221" s="13" t="s">
        <v>35</v>
      </c>
      <c r="AX221" s="13" t="s">
        <v>74</v>
      </c>
      <c r="AY221" s="236" t="s">
        <v>115</v>
      </c>
    </row>
    <row r="222" s="14" customFormat="1">
      <c r="A222" s="14"/>
      <c r="B222" s="237"/>
      <c r="C222" s="238"/>
      <c r="D222" s="228" t="s">
        <v>126</v>
      </c>
      <c r="E222" s="239" t="s">
        <v>28</v>
      </c>
      <c r="F222" s="240" t="s">
        <v>293</v>
      </c>
      <c r="G222" s="238"/>
      <c r="H222" s="241">
        <v>205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126</v>
      </c>
      <c r="AU222" s="247" t="s">
        <v>84</v>
      </c>
      <c r="AV222" s="14" t="s">
        <v>84</v>
      </c>
      <c r="AW222" s="14" t="s">
        <v>35</v>
      </c>
      <c r="AX222" s="14" t="s">
        <v>82</v>
      </c>
      <c r="AY222" s="247" t="s">
        <v>115</v>
      </c>
    </row>
    <row r="223" s="2" customFormat="1" ht="16.5" customHeight="1">
      <c r="A223" s="41"/>
      <c r="B223" s="42"/>
      <c r="C223" s="208" t="s">
        <v>294</v>
      </c>
      <c r="D223" s="208" t="s">
        <v>117</v>
      </c>
      <c r="E223" s="209" t="s">
        <v>295</v>
      </c>
      <c r="F223" s="210" t="s">
        <v>296</v>
      </c>
      <c r="G223" s="211" t="s">
        <v>120</v>
      </c>
      <c r="H223" s="212">
        <v>0.050000000000000003</v>
      </c>
      <c r="I223" s="213"/>
      <c r="J223" s="214">
        <f>ROUND(I223*H223,2)</f>
        <v>0</v>
      </c>
      <c r="K223" s="210" t="s">
        <v>121</v>
      </c>
      <c r="L223" s="47"/>
      <c r="M223" s="215" t="s">
        <v>28</v>
      </c>
      <c r="N223" s="216" t="s">
        <v>47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122</v>
      </c>
      <c r="AT223" s="219" t="s">
        <v>117</v>
      </c>
      <c r="AU223" s="219" t="s">
        <v>84</v>
      </c>
      <c r="AY223" s="20" t="s">
        <v>115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122</v>
      </c>
      <c r="BK223" s="220">
        <f>ROUND(I223*H223,2)</f>
        <v>0</v>
      </c>
      <c r="BL223" s="20" t="s">
        <v>122</v>
      </c>
      <c r="BM223" s="219" t="s">
        <v>297</v>
      </c>
    </row>
    <row r="224" s="2" customFormat="1">
      <c r="A224" s="41"/>
      <c r="B224" s="42"/>
      <c r="C224" s="43"/>
      <c r="D224" s="221" t="s">
        <v>124</v>
      </c>
      <c r="E224" s="43"/>
      <c r="F224" s="222" t="s">
        <v>298</v>
      </c>
      <c r="G224" s="43"/>
      <c r="H224" s="43"/>
      <c r="I224" s="223"/>
      <c r="J224" s="43"/>
      <c r="K224" s="43"/>
      <c r="L224" s="47"/>
      <c r="M224" s="224"/>
      <c r="N224" s="225"/>
      <c r="O224" s="88"/>
      <c r="P224" s="88"/>
      <c r="Q224" s="88"/>
      <c r="R224" s="88"/>
      <c r="S224" s="88"/>
      <c r="T224" s="89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124</v>
      </c>
      <c r="AU224" s="20" t="s">
        <v>84</v>
      </c>
    </row>
    <row r="225" s="13" customFormat="1">
      <c r="A225" s="13"/>
      <c r="B225" s="226"/>
      <c r="C225" s="227"/>
      <c r="D225" s="228" t="s">
        <v>126</v>
      </c>
      <c r="E225" s="229" t="s">
        <v>28</v>
      </c>
      <c r="F225" s="230" t="s">
        <v>127</v>
      </c>
      <c r="G225" s="227"/>
      <c r="H225" s="229" t="s">
        <v>28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126</v>
      </c>
      <c r="AU225" s="236" t="s">
        <v>84</v>
      </c>
      <c r="AV225" s="13" t="s">
        <v>82</v>
      </c>
      <c r="AW225" s="13" t="s">
        <v>35</v>
      </c>
      <c r="AX225" s="13" t="s">
        <v>74</v>
      </c>
      <c r="AY225" s="236" t="s">
        <v>115</v>
      </c>
    </row>
    <row r="226" s="14" customFormat="1">
      <c r="A226" s="14"/>
      <c r="B226" s="237"/>
      <c r="C226" s="238"/>
      <c r="D226" s="228" t="s">
        <v>126</v>
      </c>
      <c r="E226" s="239" t="s">
        <v>28</v>
      </c>
      <c r="F226" s="240" t="s">
        <v>128</v>
      </c>
      <c r="G226" s="238"/>
      <c r="H226" s="241">
        <v>0.050000000000000003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126</v>
      </c>
      <c r="AU226" s="247" t="s">
        <v>84</v>
      </c>
      <c r="AV226" s="14" t="s">
        <v>84</v>
      </c>
      <c r="AW226" s="14" t="s">
        <v>35</v>
      </c>
      <c r="AX226" s="14" t="s">
        <v>82</v>
      </c>
      <c r="AY226" s="247" t="s">
        <v>115</v>
      </c>
    </row>
    <row r="227" s="12" customFormat="1" ht="22.8" customHeight="1">
      <c r="A227" s="12"/>
      <c r="B227" s="192"/>
      <c r="C227" s="193"/>
      <c r="D227" s="194" t="s">
        <v>73</v>
      </c>
      <c r="E227" s="206" t="s">
        <v>122</v>
      </c>
      <c r="F227" s="206" t="s">
        <v>299</v>
      </c>
      <c r="G227" s="193"/>
      <c r="H227" s="193"/>
      <c r="I227" s="196"/>
      <c r="J227" s="207">
        <f>BK227</f>
        <v>0</v>
      </c>
      <c r="K227" s="193"/>
      <c r="L227" s="198"/>
      <c r="M227" s="199"/>
      <c r="N227" s="200"/>
      <c r="O227" s="200"/>
      <c r="P227" s="201">
        <f>SUM(P228:P244)</f>
        <v>0</v>
      </c>
      <c r="Q227" s="200"/>
      <c r="R227" s="201">
        <f>SUM(R228:R244)</f>
        <v>284.57472959999996</v>
      </c>
      <c r="S227" s="200"/>
      <c r="T227" s="202">
        <f>SUM(T228:T244)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82</v>
      </c>
      <c r="AT227" s="204" t="s">
        <v>73</v>
      </c>
      <c r="AU227" s="204" t="s">
        <v>82</v>
      </c>
      <c r="AY227" s="203" t="s">
        <v>115</v>
      </c>
      <c r="BK227" s="205">
        <f>SUM(BK228:BK244)</f>
        <v>0</v>
      </c>
    </row>
    <row r="228" s="2" customFormat="1" ht="24.15" customHeight="1">
      <c r="A228" s="41"/>
      <c r="B228" s="42"/>
      <c r="C228" s="208" t="s">
        <v>300</v>
      </c>
      <c r="D228" s="208" t="s">
        <v>117</v>
      </c>
      <c r="E228" s="209" t="s">
        <v>301</v>
      </c>
      <c r="F228" s="210" t="s">
        <v>302</v>
      </c>
      <c r="G228" s="211" t="s">
        <v>131</v>
      </c>
      <c r="H228" s="212">
        <v>116.62000000000001</v>
      </c>
      <c r="I228" s="213"/>
      <c r="J228" s="214">
        <f>ROUND(I228*H228,2)</f>
        <v>0</v>
      </c>
      <c r="K228" s="210" t="s">
        <v>121</v>
      </c>
      <c r="L228" s="47"/>
      <c r="M228" s="215" t="s">
        <v>28</v>
      </c>
      <c r="N228" s="216" t="s">
        <v>47</v>
      </c>
      <c r="O228" s="88"/>
      <c r="P228" s="217">
        <f>O228*H228</f>
        <v>0</v>
      </c>
      <c r="Q228" s="217">
        <v>2.4340799999999998</v>
      </c>
      <c r="R228" s="217">
        <f>Q228*H228</f>
        <v>283.86240959999998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122</v>
      </c>
      <c r="AT228" s="219" t="s">
        <v>117</v>
      </c>
      <c r="AU228" s="219" t="s">
        <v>84</v>
      </c>
      <c r="AY228" s="20" t="s">
        <v>115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122</v>
      </c>
      <c r="BK228" s="220">
        <f>ROUND(I228*H228,2)</f>
        <v>0</v>
      </c>
      <c r="BL228" s="20" t="s">
        <v>122</v>
      </c>
      <c r="BM228" s="219" t="s">
        <v>303</v>
      </c>
    </row>
    <row r="229" s="2" customFormat="1">
      <c r="A229" s="41"/>
      <c r="B229" s="42"/>
      <c r="C229" s="43"/>
      <c r="D229" s="221" t="s">
        <v>124</v>
      </c>
      <c r="E229" s="43"/>
      <c r="F229" s="222" t="s">
        <v>304</v>
      </c>
      <c r="G229" s="43"/>
      <c r="H229" s="43"/>
      <c r="I229" s="223"/>
      <c r="J229" s="43"/>
      <c r="K229" s="43"/>
      <c r="L229" s="47"/>
      <c r="M229" s="224"/>
      <c r="N229" s="225"/>
      <c r="O229" s="88"/>
      <c r="P229" s="88"/>
      <c r="Q229" s="88"/>
      <c r="R229" s="88"/>
      <c r="S229" s="88"/>
      <c r="T229" s="89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124</v>
      </c>
      <c r="AU229" s="20" t="s">
        <v>84</v>
      </c>
    </row>
    <row r="230" s="13" customFormat="1">
      <c r="A230" s="13"/>
      <c r="B230" s="226"/>
      <c r="C230" s="227"/>
      <c r="D230" s="228" t="s">
        <v>126</v>
      </c>
      <c r="E230" s="229" t="s">
        <v>28</v>
      </c>
      <c r="F230" s="230" t="s">
        <v>305</v>
      </c>
      <c r="G230" s="227"/>
      <c r="H230" s="229" t="s">
        <v>28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126</v>
      </c>
      <c r="AU230" s="236" t="s">
        <v>84</v>
      </c>
      <c r="AV230" s="13" t="s">
        <v>82</v>
      </c>
      <c r="AW230" s="13" t="s">
        <v>35</v>
      </c>
      <c r="AX230" s="13" t="s">
        <v>74</v>
      </c>
      <c r="AY230" s="236" t="s">
        <v>115</v>
      </c>
    </row>
    <row r="231" s="13" customFormat="1">
      <c r="A231" s="13"/>
      <c r="B231" s="226"/>
      <c r="C231" s="227"/>
      <c r="D231" s="228" t="s">
        <v>126</v>
      </c>
      <c r="E231" s="229" t="s">
        <v>28</v>
      </c>
      <c r="F231" s="230" t="s">
        <v>306</v>
      </c>
      <c r="G231" s="227"/>
      <c r="H231" s="229" t="s">
        <v>28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126</v>
      </c>
      <c r="AU231" s="236" t="s">
        <v>84</v>
      </c>
      <c r="AV231" s="13" t="s">
        <v>82</v>
      </c>
      <c r="AW231" s="13" t="s">
        <v>35</v>
      </c>
      <c r="AX231" s="13" t="s">
        <v>74</v>
      </c>
      <c r="AY231" s="236" t="s">
        <v>115</v>
      </c>
    </row>
    <row r="232" s="14" customFormat="1">
      <c r="A232" s="14"/>
      <c r="B232" s="237"/>
      <c r="C232" s="238"/>
      <c r="D232" s="228" t="s">
        <v>126</v>
      </c>
      <c r="E232" s="239" t="s">
        <v>28</v>
      </c>
      <c r="F232" s="240" t="s">
        <v>307</v>
      </c>
      <c r="G232" s="238"/>
      <c r="H232" s="241">
        <v>98.159999999999997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126</v>
      </c>
      <c r="AU232" s="247" t="s">
        <v>84</v>
      </c>
      <c r="AV232" s="14" t="s">
        <v>84</v>
      </c>
      <c r="AW232" s="14" t="s">
        <v>35</v>
      </c>
      <c r="AX232" s="14" t="s">
        <v>74</v>
      </c>
      <c r="AY232" s="247" t="s">
        <v>115</v>
      </c>
    </row>
    <row r="233" s="13" customFormat="1">
      <c r="A233" s="13"/>
      <c r="B233" s="226"/>
      <c r="C233" s="227"/>
      <c r="D233" s="228" t="s">
        <v>126</v>
      </c>
      <c r="E233" s="229" t="s">
        <v>28</v>
      </c>
      <c r="F233" s="230" t="s">
        <v>308</v>
      </c>
      <c r="G233" s="227"/>
      <c r="H233" s="229" t="s">
        <v>28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126</v>
      </c>
      <c r="AU233" s="236" t="s">
        <v>84</v>
      </c>
      <c r="AV233" s="13" t="s">
        <v>82</v>
      </c>
      <c r="AW233" s="13" t="s">
        <v>35</v>
      </c>
      <c r="AX233" s="13" t="s">
        <v>74</v>
      </c>
      <c r="AY233" s="236" t="s">
        <v>115</v>
      </c>
    </row>
    <row r="234" s="14" customFormat="1">
      <c r="A234" s="14"/>
      <c r="B234" s="237"/>
      <c r="C234" s="238"/>
      <c r="D234" s="228" t="s">
        <v>126</v>
      </c>
      <c r="E234" s="239" t="s">
        <v>28</v>
      </c>
      <c r="F234" s="240" t="s">
        <v>309</v>
      </c>
      <c r="G234" s="238"/>
      <c r="H234" s="241">
        <v>18.460000000000001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126</v>
      </c>
      <c r="AU234" s="247" t="s">
        <v>84</v>
      </c>
      <c r="AV234" s="14" t="s">
        <v>84</v>
      </c>
      <c r="AW234" s="14" t="s">
        <v>35</v>
      </c>
      <c r="AX234" s="14" t="s">
        <v>74</v>
      </c>
      <c r="AY234" s="247" t="s">
        <v>115</v>
      </c>
    </row>
    <row r="235" s="15" customFormat="1">
      <c r="A235" s="15"/>
      <c r="B235" s="248"/>
      <c r="C235" s="249"/>
      <c r="D235" s="228" t="s">
        <v>126</v>
      </c>
      <c r="E235" s="250" t="s">
        <v>28</v>
      </c>
      <c r="F235" s="251" t="s">
        <v>138</v>
      </c>
      <c r="G235" s="249"/>
      <c r="H235" s="252">
        <v>116.62000000000001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126</v>
      </c>
      <c r="AU235" s="258" t="s">
        <v>84</v>
      </c>
      <c r="AV235" s="15" t="s">
        <v>122</v>
      </c>
      <c r="AW235" s="15" t="s">
        <v>35</v>
      </c>
      <c r="AX235" s="15" t="s">
        <v>82</v>
      </c>
      <c r="AY235" s="258" t="s">
        <v>115</v>
      </c>
    </row>
    <row r="236" s="2" customFormat="1" ht="24.15" customHeight="1">
      <c r="A236" s="41"/>
      <c r="B236" s="42"/>
      <c r="C236" s="208" t="s">
        <v>310</v>
      </c>
      <c r="D236" s="208" t="s">
        <v>117</v>
      </c>
      <c r="E236" s="209" t="s">
        <v>311</v>
      </c>
      <c r="F236" s="210" t="s">
        <v>312</v>
      </c>
      <c r="G236" s="211" t="s">
        <v>246</v>
      </c>
      <c r="H236" s="212">
        <v>123.68000000000001</v>
      </c>
      <c r="I236" s="213"/>
      <c r="J236" s="214">
        <f>ROUND(I236*H236,2)</f>
        <v>0</v>
      </c>
      <c r="K236" s="210" t="s">
        <v>121</v>
      </c>
      <c r="L236" s="47"/>
      <c r="M236" s="215" t="s">
        <v>28</v>
      </c>
      <c r="N236" s="216" t="s">
        <v>47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122</v>
      </c>
      <c r="AT236" s="219" t="s">
        <v>117</v>
      </c>
      <c r="AU236" s="219" t="s">
        <v>84</v>
      </c>
      <c r="AY236" s="20" t="s">
        <v>115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122</v>
      </c>
      <c r="BK236" s="220">
        <f>ROUND(I236*H236,2)</f>
        <v>0</v>
      </c>
      <c r="BL236" s="20" t="s">
        <v>122</v>
      </c>
      <c r="BM236" s="219" t="s">
        <v>313</v>
      </c>
    </row>
    <row r="237" s="2" customFormat="1">
      <c r="A237" s="41"/>
      <c r="B237" s="42"/>
      <c r="C237" s="43"/>
      <c r="D237" s="221" t="s">
        <v>124</v>
      </c>
      <c r="E237" s="43"/>
      <c r="F237" s="222" t="s">
        <v>314</v>
      </c>
      <c r="G237" s="43"/>
      <c r="H237" s="43"/>
      <c r="I237" s="223"/>
      <c r="J237" s="43"/>
      <c r="K237" s="43"/>
      <c r="L237" s="47"/>
      <c r="M237" s="224"/>
      <c r="N237" s="225"/>
      <c r="O237" s="88"/>
      <c r="P237" s="88"/>
      <c r="Q237" s="88"/>
      <c r="R237" s="88"/>
      <c r="S237" s="88"/>
      <c r="T237" s="89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124</v>
      </c>
      <c r="AU237" s="20" t="s">
        <v>84</v>
      </c>
    </row>
    <row r="238" s="13" customFormat="1">
      <c r="A238" s="13"/>
      <c r="B238" s="226"/>
      <c r="C238" s="227"/>
      <c r="D238" s="228" t="s">
        <v>126</v>
      </c>
      <c r="E238" s="229" t="s">
        <v>28</v>
      </c>
      <c r="F238" s="230" t="s">
        <v>305</v>
      </c>
      <c r="G238" s="227"/>
      <c r="H238" s="229" t="s">
        <v>28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126</v>
      </c>
      <c r="AU238" s="236" t="s">
        <v>84</v>
      </c>
      <c r="AV238" s="13" t="s">
        <v>82</v>
      </c>
      <c r="AW238" s="13" t="s">
        <v>35</v>
      </c>
      <c r="AX238" s="13" t="s">
        <v>74</v>
      </c>
      <c r="AY238" s="236" t="s">
        <v>115</v>
      </c>
    </row>
    <row r="239" s="13" customFormat="1">
      <c r="A239" s="13"/>
      <c r="B239" s="226"/>
      <c r="C239" s="227"/>
      <c r="D239" s="228" t="s">
        <v>126</v>
      </c>
      <c r="E239" s="229" t="s">
        <v>28</v>
      </c>
      <c r="F239" s="230" t="s">
        <v>306</v>
      </c>
      <c r="G239" s="227"/>
      <c r="H239" s="229" t="s">
        <v>28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126</v>
      </c>
      <c r="AU239" s="236" t="s">
        <v>84</v>
      </c>
      <c r="AV239" s="13" t="s">
        <v>82</v>
      </c>
      <c r="AW239" s="13" t="s">
        <v>35</v>
      </c>
      <c r="AX239" s="13" t="s">
        <v>74</v>
      </c>
      <c r="AY239" s="236" t="s">
        <v>115</v>
      </c>
    </row>
    <row r="240" s="14" customFormat="1">
      <c r="A240" s="14"/>
      <c r="B240" s="237"/>
      <c r="C240" s="238"/>
      <c r="D240" s="228" t="s">
        <v>126</v>
      </c>
      <c r="E240" s="239" t="s">
        <v>28</v>
      </c>
      <c r="F240" s="240" t="s">
        <v>315</v>
      </c>
      <c r="G240" s="238"/>
      <c r="H240" s="241">
        <v>123.68000000000001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126</v>
      </c>
      <c r="AU240" s="247" t="s">
        <v>84</v>
      </c>
      <c r="AV240" s="14" t="s">
        <v>84</v>
      </c>
      <c r="AW240" s="14" t="s">
        <v>35</v>
      </c>
      <c r="AX240" s="14" t="s">
        <v>82</v>
      </c>
      <c r="AY240" s="247" t="s">
        <v>115</v>
      </c>
    </row>
    <row r="241" s="2" customFormat="1" ht="37.8" customHeight="1">
      <c r="A241" s="41"/>
      <c r="B241" s="42"/>
      <c r="C241" s="208" t="s">
        <v>316</v>
      </c>
      <c r="D241" s="208" t="s">
        <v>117</v>
      </c>
      <c r="E241" s="209" t="s">
        <v>317</v>
      </c>
      <c r="F241" s="210" t="s">
        <v>318</v>
      </c>
      <c r="G241" s="211" t="s">
        <v>246</v>
      </c>
      <c r="H241" s="212">
        <v>16</v>
      </c>
      <c r="I241" s="213"/>
      <c r="J241" s="214">
        <f>ROUND(I241*H241,2)</f>
        <v>0</v>
      </c>
      <c r="K241" s="210" t="s">
        <v>121</v>
      </c>
      <c r="L241" s="47"/>
      <c r="M241" s="215" t="s">
        <v>28</v>
      </c>
      <c r="N241" s="216" t="s">
        <v>47</v>
      </c>
      <c r="O241" s="88"/>
      <c r="P241" s="217">
        <f>O241*H241</f>
        <v>0</v>
      </c>
      <c r="Q241" s="217">
        <v>0.044519999999999997</v>
      </c>
      <c r="R241" s="217">
        <f>Q241*H241</f>
        <v>0.71231999999999995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122</v>
      </c>
      <c r="AT241" s="219" t="s">
        <v>117</v>
      </c>
      <c r="AU241" s="219" t="s">
        <v>84</v>
      </c>
      <c r="AY241" s="20" t="s">
        <v>115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122</v>
      </c>
      <c r="BK241" s="220">
        <f>ROUND(I241*H241,2)</f>
        <v>0</v>
      </c>
      <c r="BL241" s="20" t="s">
        <v>122</v>
      </c>
      <c r="BM241" s="219" t="s">
        <v>319</v>
      </c>
    </row>
    <row r="242" s="2" customFormat="1">
      <c r="A242" s="41"/>
      <c r="B242" s="42"/>
      <c r="C242" s="43"/>
      <c r="D242" s="221" t="s">
        <v>124</v>
      </c>
      <c r="E242" s="43"/>
      <c r="F242" s="222" t="s">
        <v>320</v>
      </c>
      <c r="G242" s="43"/>
      <c r="H242" s="43"/>
      <c r="I242" s="223"/>
      <c r="J242" s="43"/>
      <c r="K242" s="43"/>
      <c r="L242" s="47"/>
      <c r="M242" s="224"/>
      <c r="N242" s="225"/>
      <c r="O242" s="88"/>
      <c r="P242" s="88"/>
      <c r="Q242" s="88"/>
      <c r="R242" s="88"/>
      <c r="S242" s="88"/>
      <c r="T242" s="89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124</v>
      </c>
      <c r="AU242" s="20" t="s">
        <v>84</v>
      </c>
    </row>
    <row r="243" s="13" customFormat="1">
      <c r="A243" s="13"/>
      <c r="B243" s="226"/>
      <c r="C243" s="227"/>
      <c r="D243" s="228" t="s">
        <v>126</v>
      </c>
      <c r="E243" s="229" t="s">
        <v>28</v>
      </c>
      <c r="F243" s="230" t="s">
        <v>321</v>
      </c>
      <c r="G243" s="227"/>
      <c r="H243" s="229" t="s">
        <v>28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126</v>
      </c>
      <c r="AU243" s="236" t="s">
        <v>84</v>
      </c>
      <c r="AV243" s="13" t="s">
        <v>82</v>
      </c>
      <c r="AW243" s="13" t="s">
        <v>35</v>
      </c>
      <c r="AX243" s="13" t="s">
        <v>74</v>
      </c>
      <c r="AY243" s="236" t="s">
        <v>115</v>
      </c>
    </row>
    <row r="244" s="14" customFormat="1">
      <c r="A244" s="14"/>
      <c r="B244" s="237"/>
      <c r="C244" s="238"/>
      <c r="D244" s="228" t="s">
        <v>126</v>
      </c>
      <c r="E244" s="239" t="s">
        <v>28</v>
      </c>
      <c r="F244" s="240" t="s">
        <v>322</v>
      </c>
      <c r="G244" s="238"/>
      <c r="H244" s="241">
        <v>16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126</v>
      </c>
      <c r="AU244" s="247" t="s">
        <v>84</v>
      </c>
      <c r="AV244" s="14" t="s">
        <v>84</v>
      </c>
      <c r="AW244" s="14" t="s">
        <v>35</v>
      </c>
      <c r="AX244" s="14" t="s">
        <v>82</v>
      </c>
      <c r="AY244" s="247" t="s">
        <v>115</v>
      </c>
    </row>
    <row r="245" s="12" customFormat="1" ht="22.8" customHeight="1">
      <c r="A245" s="12"/>
      <c r="B245" s="192"/>
      <c r="C245" s="193"/>
      <c r="D245" s="194" t="s">
        <v>73</v>
      </c>
      <c r="E245" s="206" t="s">
        <v>323</v>
      </c>
      <c r="F245" s="206" t="s">
        <v>324</v>
      </c>
      <c r="G245" s="193"/>
      <c r="H245" s="193"/>
      <c r="I245" s="196"/>
      <c r="J245" s="207">
        <f>BK245</f>
        <v>0</v>
      </c>
      <c r="K245" s="193"/>
      <c r="L245" s="198"/>
      <c r="M245" s="199"/>
      <c r="N245" s="200"/>
      <c r="O245" s="200"/>
      <c r="P245" s="201">
        <f>SUM(P246:P251)</f>
        <v>0</v>
      </c>
      <c r="Q245" s="200"/>
      <c r="R245" s="201">
        <f>SUM(R246:R251)</f>
        <v>0</v>
      </c>
      <c r="S245" s="200"/>
      <c r="T245" s="202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3" t="s">
        <v>82</v>
      </c>
      <c r="AT245" s="204" t="s">
        <v>73</v>
      </c>
      <c r="AU245" s="204" t="s">
        <v>82</v>
      </c>
      <c r="AY245" s="203" t="s">
        <v>115</v>
      </c>
      <c r="BK245" s="205">
        <f>SUM(BK246:BK251)</f>
        <v>0</v>
      </c>
    </row>
    <row r="246" s="2" customFormat="1" ht="16.5" customHeight="1">
      <c r="A246" s="41"/>
      <c r="B246" s="42"/>
      <c r="C246" s="208" t="s">
        <v>325</v>
      </c>
      <c r="D246" s="208" t="s">
        <v>117</v>
      </c>
      <c r="E246" s="209" t="s">
        <v>326</v>
      </c>
      <c r="F246" s="210" t="s">
        <v>327</v>
      </c>
      <c r="G246" s="211" t="s">
        <v>328</v>
      </c>
      <c r="H246" s="212">
        <v>39.060000000000002</v>
      </c>
      <c r="I246" s="213"/>
      <c r="J246" s="214">
        <f>ROUND(I246*H246,2)</f>
        <v>0</v>
      </c>
      <c r="K246" s="210" t="s">
        <v>28</v>
      </c>
      <c r="L246" s="47"/>
      <c r="M246" s="215" t="s">
        <v>28</v>
      </c>
      <c r="N246" s="216" t="s">
        <v>47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122</v>
      </c>
      <c r="AT246" s="219" t="s">
        <v>117</v>
      </c>
      <c r="AU246" s="219" t="s">
        <v>84</v>
      </c>
      <c r="AY246" s="20" t="s">
        <v>115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122</v>
      </c>
      <c r="BK246" s="220">
        <f>ROUND(I246*H246,2)</f>
        <v>0</v>
      </c>
      <c r="BL246" s="20" t="s">
        <v>122</v>
      </c>
      <c r="BM246" s="219" t="s">
        <v>329</v>
      </c>
    </row>
    <row r="247" s="13" customFormat="1">
      <c r="A247" s="13"/>
      <c r="B247" s="226"/>
      <c r="C247" s="227"/>
      <c r="D247" s="228" t="s">
        <v>126</v>
      </c>
      <c r="E247" s="229" t="s">
        <v>28</v>
      </c>
      <c r="F247" s="230" t="s">
        <v>330</v>
      </c>
      <c r="G247" s="227"/>
      <c r="H247" s="229" t="s">
        <v>28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126</v>
      </c>
      <c r="AU247" s="236" t="s">
        <v>84</v>
      </c>
      <c r="AV247" s="13" t="s">
        <v>82</v>
      </c>
      <c r="AW247" s="13" t="s">
        <v>35</v>
      </c>
      <c r="AX247" s="13" t="s">
        <v>74</v>
      </c>
      <c r="AY247" s="236" t="s">
        <v>115</v>
      </c>
    </row>
    <row r="248" s="14" customFormat="1">
      <c r="A248" s="14"/>
      <c r="B248" s="237"/>
      <c r="C248" s="238"/>
      <c r="D248" s="228" t="s">
        <v>126</v>
      </c>
      <c r="E248" s="239" t="s">
        <v>28</v>
      </c>
      <c r="F248" s="240" t="s">
        <v>331</v>
      </c>
      <c r="G248" s="238"/>
      <c r="H248" s="241">
        <v>39.060000000000002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126</v>
      </c>
      <c r="AU248" s="247" t="s">
        <v>84</v>
      </c>
      <c r="AV248" s="14" t="s">
        <v>84</v>
      </c>
      <c r="AW248" s="14" t="s">
        <v>35</v>
      </c>
      <c r="AX248" s="14" t="s">
        <v>82</v>
      </c>
      <c r="AY248" s="247" t="s">
        <v>115</v>
      </c>
    </row>
    <row r="249" s="2" customFormat="1" ht="16.5" customHeight="1">
      <c r="A249" s="41"/>
      <c r="B249" s="42"/>
      <c r="C249" s="208" t="s">
        <v>332</v>
      </c>
      <c r="D249" s="208" t="s">
        <v>117</v>
      </c>
      <c r="E249" s="209" t="s">
        <v>333</v>
      </c>
      <c r="F249" s="210" t="s">
        <v>334</v>
      </c>
      <c r="G249" s="211" t="s">
        <v>328</v>
      </c>
      <c r="H249" s="212">
        <v>0.34999999999999998</v>
      </c>
      <c r="I249" s="213"/>
      <c r="J249" s="214">
        <f>ROUND(I249*H249,2)</f>
        <v>0</v>
      </c>
      <c r="K249" s="210" t="s">
        <v>28</v>
      </c>
      <c r="L249" s="47"/>
      <c r="M249" s="215" t="s">
        <v>28</v>
      </c>
      <c r="N249" s="216" t="s">
        <v>47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122</v>
      </c>
      <c r="AT249" s="219" t="s">
        <v>117</v>
      </c>
      <c r="AU249" s="219" t="s">
        <v>84</v>
      </c>
      <c r="AY249" s="20" t="s">
        <v>115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122</v>
      </c>
      <c r="BK249" s="220">
        <f>ROUND(I249*H249,2)</f>
        <v>0</v>
      </c>
      <c r="BL249" s="20" t="s">
        <v>122</v>
      </c>
      <c r="BM249" s="219" t="s">
        <v>335</v>
      </c>
    </row>
    <row r="250" s="13" customFormat="1">
      <c r="A250" s="13"/>
      <c r="B250" s="226"/>
      <c r="C250" s="227"/>
      <c r="D250" s="228" t="s">
        <v>126</v>
      </c>
      <c r="E250" s="229" t="s">
        <v>28</v>
      </c>
      <c r="F250" s="230" t="s">
        <v>336</v>
      </c>
      <c r="G250" s="227"/>
      <c r="H250" s="229" t="s">
        <v>28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126</v>
      </c>
      <c r="AU250" s="236" t="s">
        <v>84</v>
      </c>
      <c r="AV250" s="13" t="s">
        <v>82</v>
      </c>
      <c r="AW250" s="13" t="s">
        <v>35</v>
      </c>
      <c r="AX250" s="13" t="s">
        <v>74</v>
      </c>
      <c r="AY250" s="236" t="s">
        <v>115</v>
      </c>
    </row>
    <row r="251" s="14" customFormat="1">
      <c r="A251" s="14"/>
      <c r="B251" s="237"/>
      <c r="C251" s="238"/>
      <c r="D251" s="228" t="s">
        <v>126</v>
      </c>
      <c r="E251" s="239" t="s">
        <v>28</v>
      </c>
      <c r="F251" s="240" t="s">
        <v>337</v>
      </c>
      <c r="G251" s="238"/>
      <c r="H251" s="241">
        <v>0.34999999999999998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126</v>
      </c>
      <c r="AU251" s="247" t="s">
        <v>84</v>
      </c>
      <c r="AV251" s="14" t="s">
        <v>84</v>
      </c>
      <c r="AW251" s="14" t="s">
        <v>35</v>
      </c>
      <c r="AX251" s="14" t="s">
        <v>82</v>
      </c>
      <c r="AY251" s="247" t="s">
        <v>115</v>
      </c>
    </row>
    <row r="252" s="12" customFormat="1" ht="22.8" customHeight="1">
      <c r="A252" s="12"/>
      <c r="B252" s="192"/>
      <c r="C252" s="193"/>
      <c r="D252" s="194" t="s">
        <v>73</v>
      </c>
      <c r="E252" s="206" t="s">
        <v>338</v>
      </c>
      <c r="F252" s="206" t="s">
        <v>339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SUM(P253:P254)</f>
        <v>0</v>
      </c>
      <c r="Q252" s="200"/>
      <c r="R252" s="201">
        <f>SUM(R253:R254)</f>
        <v>0</v>
      </c>
      <c r="S252" s="200"/>
      <c r="T252" s="202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3" t="s">
        <v>82</v>
      </c>
      <c r="AT252" s="204" t="s">
        <v>73</v>
      </c>
      <c r="AU252" s="204" t="s">
        <v>82</v>
      </c>
      <c r="AY252" s="203" t="s">
        <v>115</v>
      </c>
      <c r="BK252" s="205">
        <f>SUM(BK253:BK254)</f>
        <v>0</v>
      </c>
    </row>
    <row r="253" s="2" customFormat="1" ht="21.75" customHeight="1">
      <c r="A253" s="41"/>
      <c r="B253" s="42"/>
      <c r="C253" s="208" t="s">
        <v>340</v>
      </c>
      <c r="D253" s="208" t="s">
        <v>117</v>
      </c>
      <c r="E253" s="209" t="s">
        <v>341</v>
      </c>
      <c r="F253" s="210" t="s">
        <v>342</v>
      </c>
      <c r="G253" s="211" t="s">
        <v>328</v>
      </c>
      <c r="H253" s="212">
        <v>293.64699999999999</v>
      </c>
      <c r="I253" s="213"/>
      <c r="J253" s="214">
        <f>ROUND(I253*H253,2)</f>
        <v>0</v>
      </c>
      <c r="K253" s="210" t="s">
        <v>121</v>
      </c>
      <c r="L253" s="47"/>
      <c r="M253" s="215" t="s">
        <v>28</v>
      </c>
      <c r="N253" s="216" t="s">
        <v>47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122</v>
      </c>
      <c r="AT253" s="219" t="s">
        <v>117</v>
      </c>
      <c r="AU253" s="219" t="s">
        <v>84</v>
      </c>
      <c r="AY253" s="20" t="s">
        <v>115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122</v>
      </c>
      <c r="BK253" s="220">
        <f>ROUND(I253*H253,2)</f>
        <v>0</v>
      </c>
      <c r="BL253" s="20" t="s">
        <v>122</v>
      </c>
      <c r="BM253" s="219" t="s">
        <v>343</v>
      </c>
    </row>
    <row r="254" s="2" customFormat="1">
      <c r="A254" s="41"/>
      <c r="B254" s="42"/>
      <c r="C254" s="43"/>
      <c r="D254" s="221" t="s">
        <v>124</v>
      </c>
      <c r="E254" s="43"/>
      <c r="F254" s="222" t="s">
        <v>344</v>
      </c>
      <c r="G254" s="43"/>
      <c r="H254" s="43"/>
      <c r="I254" s="223"/>
      <c r="J254" s="43"/>
      <c r="K254" s="43"/>
      <c r="L254" s="47"/>
      <c r="M254" s="280"/>
      <c r="N254" s="281"/>
      <c r="O254" s="282"/>
      <c r="P254" s="282"/>
      <c r="Q254" s="282"/>
      <c r="R254" s="282"/>
      <c r="S254" s="282"/>
      <c r="T254" s="283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124</v>
      </c>
      <c r="AU254" s="20" t="s">
        <v>84</v>
      </c>
    </row>
    <row r="255" s="2" customFormat="1" ht="6.96" customHeight="1">
      <c r="A255" s="41"/>
      <c r="B255" s="63"/>
      <c r="C255" s="64"/>
      <c r="D255" s="64"/>
      <c r="E255" s="64"/>
      <c r="F255" s="64"/>
      <c r="G255" s="64"/>
      <c r="H255" s="64"/>
      <c r="I255" s="64"/>
      <c r="J255" s="64"/>
      <c r="K255" s="64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kvw+8EBW3RQCBhBdmv3clYQe0nw359g6f61nOZ3Ro2x6h+gXJCGs5oI7BW2DpBGrecD0ukaFOXRkfEQJXNxuXg==" hashValue="fnhUPavRrUxgSP2wZvmOt1SAVc7M0ISfVpybx2KZ7O0JnmmsJ9g77lrZrJWwDJNPIHmRDE9grcrboXLz7nhoIg==" algorithmName="SHA-512" password="CC35"/>
  <autoFilter ref="C83:K2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03213"/>
    <hyperlink ref="F92" r:id="rId2" display="https://podminky.urs.cz/item/CS_URS_2024_02/114203201"/>
    <hyperlink ref="F99" r:id="rId3" display="https://podminky.urs.cz/item/CS_URS_2024_02/114203301"/>
    <hyperlink ref="F103" r:id="rId4" display="https://podminky.urs.cz/item/CS_URS_2024_02/11420330R"/>
    <hyperlink ref="F111" r:id="rId5" display="https://podminky.urs.cz/item/CS_URS_2024_02/124253101"/>
    <hyperlink ref="F115" r:id="rId6" display="https://podminky.urs.cz/item/CS_URS_2024_02/127451111"/>
    <hyperlink ref="F119" r:id="rId7" display="https://podminky.urs.cz/item/CS_URS_2024_02/162251102"/>
    <hyperlink ref="F126" r:id="rId8" display="https://podminky.urs.cz/item/CS_URS_2024_02/162251122"/>
    <hyperlink ref="F133" r:id="rId9" display="https://podminky.urs.cz/item/CS_URS_2024_02/162751115"/>
    <hyperlink ref="F137" r:id="rId10" display="https://podminky.urs.cz/item/CS_URS_2024_02/162751137"/>
    <hyperlink ref="F141" r:id="rId11" display="https://podminky.urs.cz/item/CS_URS_2024_02/162751139"/>
    <hyperlink ref="F145" r:id="rId12" display="https://podminky.urs.cz/item/CS_URS_2024_02/167151102"/>
    <hyperlink ref="F149" r:id="rId13" display="https://podminky.urs.cz/item/CS_URS_2024_02/167151101"/>
    <hyperlink ref="F159" r:id="rId14" display="https://podminky.urs.cz/item/CS_URS_2024_02/171151111"/>
    <hyperlink ref="F163" r:id="rId15" display="https://podminky.urs.cz/item/CS_URS_2024_02/171153101"/>
    <hyperlink ref="F167" r:id="rId16" display="https://podminky.urs.cz/item/CS_URS_2024_02/171251201"/>
    <hyperlink ref="F179" r:id="rId17" display="https://podminky.urs.cz/item/CS_URS_2024_02/181411121"/>
    <hyperlink ref="F187" r:id="rId18" display="https://podminky.urs.cz/item/CS_URS_2024_02/181411122"/>
    <hyperlink ref="F200" r:id="rId19" display="https://podminky.urs.cz/item/CS_URS_2024_02/181951112"/>
    <hyperlink ref="F208" r:id="rId20" display="https://podminky.urs.cz/item/CS_URS_2024_02/182151111"/>
    <hyperlink ref="F216" r:id="rId21" display="https://podminky.urs.cz/item/CS_URS_2024_02/182251101"/>
    <hyperlink ref="F224" r:id="rId22" display="https://podminky.urs.cz/item/CS_URS_2024_02/185803106"/>
    <hyperlink ref="F229" r:id="rId23" display="https://podminky.urs.cz/item/CS_URS_2024_02/462512370"/>
    <hyperlink ref="F237" r:id="rId24" display="https://podminky.urs.cz/item/CS_URS_2024_02/462519003"/>
    <hyperlink ref="F242" r:id="rId25" display="https://podminky.urs.cz/item/CS_URS_2024_02/465516217"/>
    <hyperlink ref="F254" r:id="rId26" display="https://podminky.urs.cz/item/CS_URS_2024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88</v>
      </c>
      <c r="L4" s="23"/>
      <c r="M4" s="135" t="s">
        <v>10</v>
      </c>
      <c r="AT4" s="20" t="s">
        <v>35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Mrlina, Budiměřice, oprava nátrží, ř. km 3,100 - 3,200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89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345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28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21. 10. 2021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">
        <v>28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30</v>
      </c>
      <c r="J24" s="140" t="s">
        <v>28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ROUND((SUM(BE84:BE155)),  2)</f>
        <v>0</v>
      </c>
      <c r="G33" s="41"/>
      <c r="H33" s="41"/>
      <c r="I33" s="152">
        <v>0.20999999999999999</v>
      </c>
      <c r="J33" s="151">
        <f>ROUND(((SUM(BE84:BE155))*I33),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6" t="s">
        <v>46</v>
      </c>
      <c r="F34" s="151">
        <f>ROUND((SUM(BF84:BF155)),  2)</f>
        <v>0</v>
      </c>
      <c r="G34" s="41"/>
      <c r="H34" s="41"/>
      <c r="I34" s="152">
        <v>0.14999999999999999</v>
      </c>
      <c r="J34" s="151">
        <f>ROUND(((SUM(BF84:BF155))*I34),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36" t="s">
        <v>44</v>
      </c>
      <c r="E35" s="136" t="s">
        <v>47</v>
      </c>
      <c r="F35" s="151">
        <f>ROUND((SUM(BG84:BG155)),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36" t="s">
        <v>48</v>
      </c>
      <c r="F36" s="151">
        <f>ROUND((SUM(BH84:BH155)),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ROUND((SUM(BI84:BI155)),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Mrlina, Budiměřice, oprava nátrží, ř. km 3,100 - 3,200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3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Budiměřice</v>
      </c>
      <c r="G52" s="43"/>
      <c r="H52" s="43"/>
      <c r="I52" s="35" t="s">
        <v>24</v>
      </c>
      <c r="J52" s="76" t="str">
        <f>IF(J12="","",J12)</f>
        <v>21. 10. 2021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26</v>
      </c>
      <c r="D54" s="43"/>
      <c r="E54" s="43"/>
      <c r="F54" s="30" t="str">
        <f>E15</f>
        <v>Povodí Labe, státní podnik, závod Jablonec n/N.</v>
      </c>
      <c r="G54" s="43"/>
      <c r="H54" s="43"/>
      <c r="I54" s="35" t="s">
        <v>33</v>
      </c>
      <c r="J54" s="39" t="str">
        <f>E21</f>
        <v>Povodí Labe, státní podnik, OIČ, Hradec Králové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Eva Morkesová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92</v>
      </c>
      <c r="D57" s="166"/>
      <c r="E57" s="166"/>
      <c r="F57" s="166"/>
      <c r="G57" s="166"/>
      <c r="H57" s="166"/>
      <c r="I57" s="166"/>
      <c r="J57" s="167" t="s">
        <v>93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6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9"/>
      <c r="C60" s="170"/>
      <c r="D60" s="171" t="s">
        <v>346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347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348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349</v>
      </c>
      <c r="E63" s="178"/>
      <c r="F63" s="178"/>
      <c r="G63" s="178"/>
      <c r="H63" s="178"/>
      <c r="I63" s="178"/>
      <c r="J63" s="179">
        <f>J118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350</v>
      </c>
      <c r="E64" s="178"/>
      <c r="F64" s="178"/>
      <c r="G64" s="178"/>
      <c r="H64" s="178"/>
      <c r="I64" s="178"/>
      <c r="J64" s="179">
        <f>J123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100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Mrlina, Budiměřice, oprava nátrží, ř. km 3,100 - 3,200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89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3" t="str">
        <f>E9</f>
        <v>VON - Vedlejší a ostatní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22</v>
      </c>
      <c r="D78" s="43"/>
      <c r="E78" s="43"/>
      <c r="F78" s="30" t="str">
        <f>F12</f>
        <v>Budiměřice</v>
      </c>
      <c r="G78" s="43"/>
      <c r="H78" s="43"/>
      <c r="I78" s="35" t="s">
        <v>24</v>
      </c>
      <c r="J78" s="76" t="str">
        <f>IF(J12="","",J12)</f>
        <v>21. 10. 2021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26</v>
      </c>
      <c r="D80" s="43"/>
      <c r="E80" s="43"/>
      <c r="F80" s="30" t="str">
        <f>E15</f>
        <v>Povodí Labe, státní podnik, závod Jablonec n/N.</v>
      </c>
      <c r="G80" s="43"/>
      <c r="H80" s="43"/>
      <c r="I80" s="35" t="s">
        <v>33</v>
      </c>
      <c r="J80" s="39" t="str">
        <f>E21</f>
        <v>Povodí Labe, státní podnik, OIČ, Hradec Králové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>Ing. Eva Morkesová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101</v>
      </c>
      <c r="D83" s="184" t="s">
        <v>59</v>
      </c>
      <c r="E83" s="184" t="s">
        <v>55</v>
      </c>
      <c r="F83" s="184" t="s">
        <v>56</v>
      </c>
      <c r="G83" s="184" t="s">
        <v>102</v>
      </c>
      <c r="H83" s="184" t="s">
        <v>103</v>
      </c>
      <c r="I83" s="184" t="s">
        <v>104</v>
      </c>
      <c r="J83" s="184" t="s">
        <v>93</v>
      </c>
      <c r="K83" s="185" t="s">
        <v>105</v>
      </c>
      <c r="L83" s="186"/>
      <c r="M83" s="96" t="s">
        <v>28</v>
      </c>
      <c r="N83" s="97" t="s">
        <v>44</v>
      </c>
      <c r="O83" s="97" t="s">
        <v>106</v>
      </c>
      <c r="P83" s="97" t="s">
        <v>107</v>
      </c>
      <c r="Q83" s="97" t="s">
        <v>108</v>
      </c>
      <c r="R83" s="97" t="s">
        <v>109</v>
      </c>
      <c r="S83" s="97" t="s">
        <v>110</v>
      </c>
      <c r="T83" s="98" t="s">
        <v>111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3" t="s">
        <v>112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9"/>
      <c r="N84" s="188"/>
      <c r="O84" s="100"/>
      <c r="P84" s="189">
        <f>P85</f>
        <v>0</v>
      </c>
      <c r="Q84" s="100"/>
      <c r="R84" s="189">
        <f>R85</f>
        <v>0</v>
      </c>
      <c r="S84" s="100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94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73</v>
      </c>
      <c r="E85" s="195" t="s">
        <v>351</v>
      </c>
      <c r="F85" s="195" t="s">
        <v>352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P86+P112+P118+P123</f>
        <v>0</v>
      </c>
      <c r="Q85" s="200"/>
      <c r="R85" s="201">
        <f>R86+R112+R118+R123</f>
        <v>0</v>
      </c>
      <c r="S85" s="200"/>
      <c r="T85" s="202">
        <f>T86+T112+T118+T123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122</v>
      </c>
      <c r="AT85" s="204" t="s">
        <v>73</v>
      </c>
      <c r="AU85" s="204" t="s">
        <v>74</v>
      </c>
      <c r="AY85" s="203" t="s">
        <v>115</v>
      </c>
      <c r="BK85" s="205">
        <f>BK86+BK112+BK118+BK123</f>
        <v>0</v>
      </c>
    </row>
    <row r="86" s="12" customFormat="1" ht="22.8" customHeight="1">
      <c r="A86" s="12"/>
      <c r="B86" s="192"/>
      <c r="C86" s="193"/>
      <c r="D86" s="194" t="s">
        <v>73</v>
      </c>
      <c r="E86" s="206" t="s">
        <v>353</v>
      </c>
      <c r="F86" s="206" t="s">
        <v>354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SUM(P87:P111)</f>
        <v>0</v>
      </c>
      <c r="Q86" s="200"/>
      <c r="R86" s="201">
        <f>SUM(R87:R111)</f>
        <v>0</v>
      </c>
      <c r="S86" s="200"/>
      <c r="T86" s="202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122</v>
      </c>
      <c r="AT86" s="204" t="s">
        <v>73</v>
      </c>
      <c r="AU86" s="204" t="s">
        <v>82</v>
      </c>
      <c r="AY86" s="203" t="s">
        <v>115</v>
      </c>
      <c r="BK86" s="205">
        <f>SUM(BK87:BK111)</f>
        <v>0</v>
      </c>
    </row>
    <row r="87" s="2" customFormat="1" ht="16.5" customHeight="1">
      <c r="A87" s="41"/>
      <c r="B87" s="42"/>
      <c r="C87" s="208" t="s">
        <v>82</v>
      </c>
      <c r="D87" s="208" t="s">
        <v>117</v>
      </c>
      <c r="E87" s="209" t="s">
        <v>355</v>
      </c>
      <c r="F87" s="210" t="s">
        <v>356</v>
      </c>
      <c r="G87" s="211" t="s">
        <v>357</v>
      </c>
      <c r="H87" s="212">
        <v>1</v>
      </c>
      <c r="I87" s="213"/>
      <c r="J87" s="214">
        <f>ROUND(I87*H87,2)</f>
        <v>0</v>
      </c>
      <c r="K87" s="210" t="s">
        <v>28</v>
      </c>
      <c r="L87" s="47"/>
      <c r="M87" s="215" t="s">
        <v>28</v>
      </c>
      <c r="N87" s="216" t="s">
        <v>47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358</v>
      </c>
      <c r="AT87" s="219" t="s">
        <v>117</v>
      </c>
      <c r="AU87" s="219" t="s">
        <v>84</v>
      </c>
      <c r="AY87" s="20" t="s">
        <v>115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122</v>
      </c>
      <c r="BK87" s="220">
        <f>ROUND(I87*H87,2)</f>
        <v>0</v>
      </c>
      <c r="BL87" s="20" t="s">
        <v>358</v>
      </c>
      <c r="BM87" s="219" t="s">
        <v>359</v>
      </c>
    </row>
    <row r="88" s="13" customFormat="1">
      <c r="A88" s="13"/>
      <c r="B88" s="226"/>
      <c r="C88" s="227"/>
      <c r="D88" s="228" t="s">
        <v>126</v>
      </c>
      <c r="E88" s="229" t="s">
        <v>28</v>
      </c>
      <c r="F88" s="230" t="s">
        <v>360</v>
      </c>
      <c r="G88" s="227"/>
      <c r="H88" s="229" t="s">
        <v>28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126</v>
      </c>
      <c r="AU88" s="236" t="s">
        <v>84</v>
      </c>
      <c r="AV88" s="13" t="s">
        <v>82</v>
      </c>
      <c r="AW88" s="13" t="s">
        <v>35</v>
      </c>
      <c r="AX88" s="13" t="s">
        <v>74</v>
      </c>
      <c r="AY88" s="236" t="s">
        <v>115</v>
      </c>
    </row>
    <row r="89" s="13" customFormat="1">
      <c r="A89" s="13"/>
      <c r="B89" s="226"/>
      <c r="C89" s="227"/>
      <c r="D89" s="228" t="s">
        <v>126</v>
      </c>
      <c r="E89" s="229" t="s">
        <v>28</v>
      </c>
      <c r="F89" s="230" t="s">
        <v>361</v>
      </c>
      <c r="G89" s="227"/>
      <c r="H89" s="229" t="s">
        <v>28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126</v>
      </c>
      <c r="AU89" s="236" t="s">
        <v>84</v>
      </c>
      <c r="AV89" s="13" t="s">
        <v>82</v>
      </c>
      <c r="AW89" s="13" t="s">
        <v>35</v>
      </c>
      <c r="AX89" s="13" t="s">
        <v>74</v>
      </c>
      <c r="AY89" s="236" t="s">
        <v>115</v>
      </c>
    </row>
    <row r="90" s="13" customFormat="1">
      <c r="A90" s="13"/>
      <c r="B90" s="226"/>
      <c r="C90" s="227"/>
      <c r="D90" s="228" t="s">
        <v>126</v>
      </c>
      <c r="E90" s="229" t="s">
        <v>28</v>
      </c>
      <c r="F90" s="230" t="s">
        <v>362</v>
      </c>
      <c r="G90" s="227"/>
      <c r="H90" s="229" t="s">
        <v>28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126</v>
      </c>
      <c r="AU90" s="236" t="s">
        <v>84</v>
      </c>
      <c r="AV90" s="13" t="s">
        <v>82</v>
      </c>
      <c r="AW90" s="13" t="s">
        <v>35</v>
      </c>
      <c r="AX90" s="13" t="s">
        <v>74</v>
      </c>
      <c r="AY90" s="236" t="s">
        <v>115</v>
      </c>
    </row>
    <row r="91" s="13" customFormat="1">
      <c r="A91" s="13"/>
      <c r="B91" s="226"/>
      <c r="C91" s="227"/>
      <c r="D91" s="228" t="s">
        <v>126</v>
      </c>
      <c r="E91" s="229" t="s">
        <v>28</v>
      </c>
      <c r="F91" s="230" t="s">
        <v>363</v>
      </c>
      <c r="G91" s="227"/>
      <c r="H91" s="229" t="s">
        <v>28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126</v>
      </c>
      <c r="AU91" s="236" t="s">
        <v>84</v>
      </c>
      <c r="AV91" s="13" t="s">
        <v>82</v>
      </c>
      <c r="AW91" s="13" t="s">
        <v>35</v>
      </c>
      <c r="AX91" s="13" t="s">
        <v>74</v>
      </c>
      <c r="AY91" s="236" t="s">
        <v>115</v>
      </c>
    </row>
    <row r="92" s="13" customFormat="1">
      <c r="A92" s="13"/>
      <c r="B92" s="226"/>
      <c r="C92" s="227"/>
      <c r="D92" s="228" t="s">
        <v>126</v>
      </c>
      <c r="E92" s="229" t="s">
        <v>28</v>
      </c>
      <c r="F92" s="230" t="s">
        <v>364</v>
      </c>
      <c r="G92" s="227"/>
      <c r="H92" s="229" t="s">
        <v>28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126</v>
      </c>
      <c r="AU92" s="236" t="s">
        <v>84</v>
      </c>
      <c r="AV92" s="13" t="s">
        <v>82</v>
      </c>
      <c r="AW92" s="13" t="s">
        <v>35</v>
      </c>
      <c r="AX92" s="13" t="s">
        <v>74</v>
      </c>
      <c r="AY92" s="236" t="s">
        <v>115</v>
      </c>
    </row>
    <row r="93" s="13" customFormat="1">
      <c r="A93" s="13"/>
      <c r="B93" s="226"/>
      <c r="C93" s="227"/>
      <c r="D93" s="228" t="s">
        <v>126</v>
      </c>
      <c r="E93" s="229" t="s">
        <v>28</v>
      </c>
      <c r="F93" s="230" t="s">
        <v>365</v>
      </c>
      <c r="G93" s="227"/>
      <c r="H93" s="229" t="s">
        <v>28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126</v>
      </c>
      <c r="AU93" s="236" t="s">
        <v>84</v>
      </c>
      <c r="AV93" s="13" t="s">
        <v>82</v>
      </c>
      <c r="AW93" s="13" t="s">
        <v>35</v>
      </c>
      <c r="AX93" s="13" t="s">
        <v>74</v>
      </c>
      <c r="AY93" s="236" t="s">
        <v>115</v>
      </c>
    </row>
    <row r="94" s="13" customFormat="1">
      <c r="A94" s="13"/>
      <c r="B94" s="226"/>
      <c r="C94" s="227"/>
      <c r="D94" s="228" t="s">
        <v>126</v>
      </c>
      <c r="E94" s="229" t="s">
        <v>28</v>
      </c>
      <c r="F94" s="230" t="s">
        <v>366</v>
      </c>
      <c r="G94" s="227"/>
      <c r="H94" s="229" t="s">
        <v>28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126</v>
      </c>
      <c r="AU94" s="236" t="s">
        <v>84</v>
      </c>
      <c r="AV94" s="13" t="s">
        <v>82</v>
      </c>
      <c r="AW94" s="13" t="s">
        <v>35</v>
      </c>
      <c r="AX94" s="13" t="s">
        <v>74</v>
      </c>
      <c r="AY94" s="236" t="s">
        <v>115</v>
      </c>
    </row>
    <row r="95" s="13" customFormat="1">
      <c r="A95" s="13"/>
      <c r="B95" s="226"/>
      <c r="C95" s="227"/>
      <c r="D95" s="228" t="s">
        <v>126</v>
      </c>
      <c r="E95" s="229" t="s">
        <v>28</v>
      </c>
      <c r="F95" s="230" t="s">
        <v>367</v>
      </c>
      <c r="G95" s="227"/>
      <c r="H95" s="229" t="s">
        <v>28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126</v>
      </c>
      <c r="AU95" s="236" t="s">
        <v>84</v>
      </c>
      <c r="AV95" s="13" t="s">
        <v>82</v>
      </c>
      <c r="AW95" s="13" t="s">
        <v>35</v>
      </c>
      <c r="AX95" s="13" t="s">
        <v>74</v>
      </c>
      <c r="AY95" s="236" t="s">
        <v>115</v>
      </c>
    </row>
    <row r="96" s="13" customFormat="1">
      <c r="A96" s="13"/>
      <c r="B96" s="226"/>
      <c r="C96" s="227"/>
      <c r="D96" s="228" t="s">
        <v>126</v>
      </c>
      <c r="E96" s="229" t="s">
        <v>28</v>
      </c>
      <c r="F96" s="230" t="s">
        <v>368</v>
      </c>
      <c r="G96" s="227"/>
      <c r="H96" s="229" t="s">
        <v>28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126</v>
      </c>
      <c r="AU96" s="236" t="s">
        <v>84</v>
      </c>
      <c r="AV96" s="13" t="s">
        <v>82</v>
      </c>
      <c r="AW96" s="13" t="s">
        <v>35</v>
      </c>
      <c r="AX96" s="13" t="s">
        <v>74</v>
      </c>
      <c r="AY96" s="236" t="s">
        <v>115</v>
      </c>
    </row>
    <row r="97" s="13" customFormat="1">
      <c r="A97" s="13"/>
      <c r="B97" s="226"/>
      <c r="C97" s="227"/>
      <c r="D97" s="228" t="s">
        <v>126</v>
      </c>
      <c r="E97" s="229" t="s">
        <v>28</v>
      </c>
      <c r="F97" s="230" t="s">
        <v>369</v>
      </c>
      <c r="G97" s="227"/>
      <c r="H97" s="229" t="s">
        <v>28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126</v>
      </c>
      <c r="AU97" s="236" t="s">
        <v>84</v>
      </c>
      <c r="AV97" s="13" t="s">
        <v>82</v>
      </c>
      <c r="AW97" s="13" t="s">
        <v>35</v>
      </c>
      <c r="AX97" s="13" t="s">
        <v>74</v>
      </c>
      <c r="AY97" s="236" t="s">
        <v>115</v>
      </c>
    </row>
    <row r="98" s="13" customFormat="1">
      <c r="A98" s="13"/>
      <c r="B98" s="226"/>
      <c r="C98" s="227"/>
      <c r="D98" s="228" t="s">
        <v>126</v>
      </c>
      <c r="E98" s="229" t="s">
        <v>28</v>
      </c>
      <c r="F98" s="230" t="s">
        <v>370</v>
      </c>
      <c r="G98" s="227"/>
      <c r="H98" s="229" t="s">
        <v>28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126</v>
      </c>
      <c r="AU98" s="236" t="s">
        <v>84</v>
      </c>
      <c r="AV98" s="13" t="s">
        <v>82</v>
      </c>
      <c r="AW98" s="13" t="s">
        <v>35</v>
      </c>
      <c r="AX98" s="13" t="s">
        <v>74</v>
      </c>
      <c r="AY98" s="236" t="s">
        <v>115</v>
      </c>
    </row>
    <row r="99" s="13" customFormat="1">
      <c r="A99" s="13"/>
      <c r="B99" s="226"/>
      <c r="C99" s="227"/>
      <c r="D99" s="228" t="s">
        <v>126</v>
      </c>
      <c r="E99" s="229" t="s">
        <v>28</v>
      </c>
      <c r="F99" s="230" t="s">
        <v>371</v>
      </c>
      <c r="G99" s="227"/>
      <c r="H99" s="229" t="s">
        <v>28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126</v>
      </c>
      <c r="AU99" s="236" t="s">
        <v>84</v>
      </c>
      <c r="AV99" s="13" t="s">
        <v>82</v>
      </c>
      <c r="AW99" s="13" t="s">
        <v>35</v>
      </c>
      <c r="AX99" s="13" t="s">
        <v>74</v>
      </c>
      <c r="AY99" s="236" t="s">
        <v>115</v>
      </c>
    </row>
    <row r="100" s="14" customFormat="1">
      <c r="A100" s="14"/>
      <c r="B100" s="237"/>
      <c r="C100" s="238"/>
      <c r="D100" s="228" t="s">
        <v>126</v>
      </c>
      <c r="E100" s="239" t="s">
        <v>28</v>
      </c>
      <c r="F100" s="240" t="s">
        <v>82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126</v>
      </c>
      <c r="AU100" s="247" t="s">
        <v>84</v>
      </c>
      <c r="AV100" s="14" t="s">
        <v>84</v>
      </c>
      <c r="AW100" s="14" t="s">
        <v>35</v>
      </c>
      <c r="AX100" s="14" t="s">
        <v>82</v>
      </c>
      <c r="AY100" s="247" t="s">
        <v>115</v>
      </c>
    </row>
    <row r="101" s="2" customFormat="1" ht="16.5" customHeight="1">
      <c r="A101" s="41"/>
      <c r="B101" s="42"/>
      <c r="C101" s="208" t="s">
        <v>84</v>
      </c>
      <c r="D101" s="208" t="s">
        <v>117</v>
      </c>
      <c r="E101" s="209" t="s">
        <v>372</v>
      </c>
      <c r="F101" s="210" t="s">
        <v>373</v>
      </c>
      <c r="G101" s="211" t="s">
        <v>357</v>
      </c>
      <c r="H101" s="212">
        <v>1</v>
      </c>
      <c r="I101" s="213"/>
      <c r="J101" s="214">
        <f>ROUND(I101*H101,2)</f>
        <v>0</v>
      </c>
      <c r="K101" s="210" t="s">
        <v>28</v>
      </c>
      <c r="L101" s="47"/>
      <c r="M101" s="215" t="s">
        <v>28</v>
      </c>
      <c r="N101" s="216" t="s">
        <v>47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358</v>
      </c>
      <c r="AT101" s="219" t="s">
        <v>117</v>
      </c>
      <c r="AU101" s="219" t="s">
        <v>84</v>
      </c>
      <c r="AY101" s="20" t="s">
        <v>115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122</v>
      </c>
      <c r="BK101" s="220">
        <f>ROUND(I101*H101,2)</f>
        <v>0</v>
      </c>
      <c r="BL101" s="20" t="s">
        <v>358</v>
      </c>
      <c r="BM101" s="219" t="s">
        <v>374</v>
      </c>
    </row>
    <row r="102" s="13" customFormat="1">
      <c r="A102" s="13"/>
      <c r="B102" s="226"/>
      <c r="C102" s="227"/>
      <c r="D102" s="228" t="s">
        <v>126</v>
      </c>
      <c r="E102" s="229" t="s">
        <v>28</v>
      </c>
      <c r="F102" s="230" t="s">
        <v>375</v>
      </c>
      <c r="G102" s="227"/>
      <c r="H102" s="229" t="s">
        <v>28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126</v>
      </c>
      <c r="AU102" s="236" t="s">
        <v>84</v>
      </c>
      <c r="AV102" s="13" t="s">
        <v>82</v>
      </c>
      <c r="AW102" s="13" t="s">
        <v>35</v>
      </c>
      <c r="AX102" s="13" t="s">
        <v>74</v>
      </c>
      <c r="AY102" s="236" t="s">
        <v>115</v>
      </c>
    </row>
    <row r="103" s="14" customFormat="1">
      <c r="A103" s="14"/>
      <c r="B103" s="237"/>
      <c r="C103" s="238"/>
      <c r="D103" s="228" t="s">
        <v>126</v>
      </c>
      <c r="E103" s="239" t="s">
        <v>28</v>
      </c>
      <c r="F103" s="240" t="s">
        <v>82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126</v>
      </c>
      <c r="AU103" s="247" t="s">
        <v>84</v>
      </c>
      <c r="AV103" s="14" t="s">
        <v>84</v>
      </c>
      <c r="AW103" s="14" t="s">
        <v>35</v>
      </c>
      <c r="AX103" s="14" t="s">
        <v>82</v>
      </c>
      <c r="AY103" s="247" t="s">
        <v>115</v>
      </c>
    </row>
    <row r="104" s="2" customFormat="1" ht="16.5" customHeight="1">
      <c r="A104" s="41"/>
      <c r="B104" s="42"/>
      <c r="C104" s="208" t="s">
        <v>139</v>
      </c>
      <c r="D104" s="208" t="s">
        <v>117</v>
      </c>
      <c r="E104" s="209" t="s">
        <v>376</v>
      </c>
      <c r="F104" s="210" t="s">
        <v>377</v>
      </c>
      <c r="G104" s="211" t="s">
        <v>357</v>
      </c>
      <c r="H104" s="212">
        <v>1</v>
      </c>
      <c r="I104" s="213"/>
      <c r="J104" s="214">
        <f>ROUND(I104*H104,2)</f>
        <v>0</v>
      </c>
      <c r="K104" s="210" t="s">
        <v>28</v>
      </c>
      <c r="L104" s="47"/>
      <c r="M104" s="215" t="s">
        <v>28</v>
      </c>
      <c r="N104" s="216" t="s">
        <v>47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358</v>
      </c>
      <c r="AT104" s="219" t="s">
        <v>117</v>
      </c>
      <c r="AU104" s="219" t="s">
        <v>84</v>
      </c>
      <c r="AY104" s="20" t="s">
        <v>115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122</v>
      </c>
      <c r="BK104" s="220">
        <f>ROUND(I104*H104,2)</f>
        <v>0</v>
      </c>
      <c r="BL104" s="20" t="s">
        <v>358</v>
      </c>
      <c r="BM104" s="219" t="s">
        <v>378</v>
      </c>
    </row>
    <row r="105" s="13" customFormat="1">
      <c r="A105" s="13"/>
      <c r="B105" s="226"/>
      <c r="C105" s="227"/>
      <c r="D105" s="228" t="s">
        <v>126</v>
      </c>
      <c r="E105" s="229" t="s">
        <v>28</v>
      </c>
      <c r="F105" s="230" t="s">
        <v>379</v>
      </c>
      <c r="G105" s="227"/>
      <c r="H105" s="229" t="s">
        <v>28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126</v>
      </c>
      <c r="AU105" s="236" t="s">
        <v>84</v>
      </c>
      <c r="AV105" s="13" t="s">
        <v>82</v>
      </c>
      <c r="AW105" s="13" t="s">
        <v>35</v>
      </c>
      <c r="AX105" s="13" t="s">
        <v>74</v>
      </c>
      <c r="AY105" s="236" t="s">
        <v>115</v>
      </c>
    </row>
    <row r="106" s="13" customFormat="1">
      <c r="A106" s="13"/>
      <c r="B106" s="226"/>
      <c r="C106" s="227"/>
      <c r="D106" s="228" t="s">
        <v>126</v>
      </c>
      <c r="E106" s="229" t="s">
        <v>28</v>
      </c>
      <c r="F106" s="230" t="s">
        <v>380</v>
      </c>
      <c r="G106" s="227"/>
      <c r="H106" s="229" t="s">
        <v>28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126</v>
      </c>
      <c r="AU106" s="236" t="s">
        <v>84</v>
      </c>
      <c r="AV106" s="13" t="s">
        <v>82</v>
      </c>
      <c r="AW106" s="13" t="s">
        <v>35</v>
      </c>
      <c r="AX106" s="13" t="s">
        <v>74</v>
      </c>
      <c r="AY106" s="236" t="s">
        <v>115</v>
      </c>
    </row>
    <row r="107" s="13" customFormat="1">
      <c r="A107" s="13"/>
      <c r="B107" s="226"/>
      <c r="C107" s="227"/>
      <c r="D107" s="228" t="s">
        <v>126</v>
      </c>
      <c r="E107" s="229" t="s">
        <v>28</v>
      </c>
      <c r="F107" s="230" t="s">
        <v>381</v>
      </c>
      <c r="G107" s="227"/>
      <c r="H107" s="229" t="s">
        <v>28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126</v>
      </c>
      <c r="AU107" s="236" t="s">
        <v>84</v>
      </c>
      <c r="AV107" s="13" t="s">
        <v>82</v>
      </c>
      <c r="AW107" s="13" t="s">
        <v>35</v>
      </c>
      <c r="AX107" s="13" t="s">
        <v>74</v>
      </c>
      <c r="AY107" s="236" t="s">
        <v>115</v>
      </c>
    </row>
    <row r="108" s="14" customFormat="1">
      <c r="A108" s="14"/>
      <c r="B108" s="237"/>
      <c r="C108" s="238"/>
      <c r="D108" s="228" t="s">
        <v>126</v>
      </c>
      <c r="E108" s="239" t="s">
        <v>28</v>
      </c>
      <c r="F108" s="240" t="s">
        <v>82</v>
      </c>
      <c r="G108" s="238"/>
      <c r="H108" s="241">
        <v>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126</v>
      </c>
      <c r="AU108" s="247" t="s">
        <v>84</v>
      </c>
      <c r="AV108" s="14" t="s">
        <v>84</v>
      </c>
      <c r="AW108" s="14" t="s">
        <v>35</v>
      </c>
      <c r="AX108" s="14" t="s">
        <v>82</v>
      </c>
      <c r="AY108" s="247" t="s">
        <v>115</v>
      </c>
    </row>
    <row r="109" s="2" customFormat="1" ht="16.5" customHeight="1">
      <c r="A109" s="41"/>
      <c r="B109" s="42"/>
      <c r="C109" s="208" t="s">
        <v>122</v>
      </c>
      <c r="D109" s="208" t="s">
        <v>117</v>
      </c>
      <c r="E109" s="209" t="s">
        <v>382</v>
      </c>
      <c r="F109" s="210" t="s">
        <v>383</v>
      </c>
      <c r="G109" s="211" t="s">
        <v>357</v>
      </c>
      <c r="H109" s="212">
        <v>1</v>
      </c>
      <c r="I109" s="213"/>
      <c r="J109" s="214">
        <f>ROUND(I109*H109,2)</f>
        <v>0</v>
      </c>
      <c r="K109" s="210" t="s">
        <v>28</v>
      </c>
      <c r="L109" s="47"/>
      <c r="M109" s="215" t="s">
        <v>28</v>
      </c>
      <c r="N109" s="216" t="s">
        <v>47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358</v>
      </c>
      <c r="AT109" s="219" t="s">
        <v>117</v>
      </c>
      <c r="AU109" s="219" t="s">
        <v>84</v>
      </c>
      <c r="AY109" s="20" t="s">
        <v>115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122</v>
      </c>
      <c r="BK109" s="220">
        <f>ROUND(I109*H109,2)</f>
        <v>0</v>
      </c>
      <c r="BL109" s="20" t="s">
        <v>358</v>
      </c>
      <c r="BM109" s="219" t="s">
        <v>384</v>
      </c>
    </row>
    <row r="110" s="13" customFormat="1">
      <c r="A110" s="13"/>
      <c r="B110" s="226"/>
      <c r="C110" s="227"/>
      <c r="D110" s="228" t="s">
        <v>126</v>
      </c>
      <c r="E110" s="229" t="s">
        <v>28</v>
      </c>
      <c r="F110" s="230" t="s">
        <v>385</v>
      </c>
      <c r="G110" s="227"/>
      <c r="H110" s="229" t="s">
        <v>28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126</v>
      </c>
      <c r="AU110" s="236" t="s">
        <v>84</v>
      </c>
      <c r="AV110" s="13" t="s">
        <v>82</v>
      </c>
      <c r="AW110" s="13" t="s">
        <v>35</v>
      </c>
      <c r="AX110" s="13" t="s">
        <v>74</v>
      </c>
      <c r="AY110" s="236" t="s">
        <v>115</v>
      </c>
    </row>
    <row r="111" s="14" customFormat="1">
      <c r="A111" s="14"/>
      <c r="B111" s="237"/>
      <c r="C111" s="238"/>
      <c r="D111" s="228" t="s">
        <v>126</v>
      </c>
      <c r="E111" s="239" t="s">
        <v>28</v>
      </c>
      <c r="F111" s="240" t="s">
        <v>82</v>
      </c>
      <c r="G111" s="238"/>
      <c r="H111" s="241">
        <v>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126</v>
      </c>
      <c r="AU111" s="247" t="s">
        <v>84</v>
      </c>
      <c r="AV111" s="14" t="s">
        <v>84</v>
      </c>
      <c r="AW111" s="14" t="s">
        <v>35</v>
      </c>
      <c r="AX111" s="14" t="s">
        <v>82</v>
      </c>
      <c r="AY111" s="247" t="s">
        <v>115</v>
      </c>
    </row>
    <row r="112" s="12" customFormat="1" ht="22.8" customHeight="1">
      <c r="A112" s="12"/>
      <c r="B112" s="192"/>
      <c r="C112" s="193"/>
      <c r="D112" s="194" t="s">
        <v>73</v>
      </c>
      <c r="E112" s="206" t="s">
        <v>386</v>
      </c>
      <c r="F112" s="206" t="s">
        <v>387</v>
      </c>
      <c r="G112" s="193"/>
      <c r="H112" s="193"/>
      <c r="I112" s="196"/>
      <c r="J112" s="207">
        <f>BK112</f>
        <v>0</v>
      </c>
      <c r="K112" s="193"/>
      <c r="L112" s="198"/>
      <c r="M112" s="199"/>
      <c r="N112" s="200"/>
      <c r="O112" s="200"/>
      <c r="P112" s="201">
        <f>SUM(P113:P117)</f>
        <v>0</v>
      </c>
      <c r="Q112" s="200"/>
      <c r="R112" s="201">
        <f>SUM(R113:R117)</f>
        <v>0</v>
      </c>
      <c r="S112" s="200"/>
      <c r="T112" s="202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122</v>
      </c>
      <c r="AT112" s="204" t="s">
        <v>73</v>
      </c>
      <c r="AU112" s="204" t="s">
        <v>82</v>
      </c>
      <c r="AY112" s="203" t="s">
        <v>115</v>
      </c>
      <c r="BK112" s="205">
        <f>SUM(BK113:BK117)</f>
        <v>0</v>
      </c>
    </row>
    <row r="113" s="2" customFormat="1" ht="24.15" customHeight="1">
      <c r="A113" s="41"/>
      <c r="B113" s="42"/>
      <c r="C113" s="208" t="s">
        <v>154</v>
      </c>
      <c r="D113" s="208" t="s">
        <v>117</v>
      </c>
      <c r="E113" s="209" t="s">
        <v>388</v>
      </c>
      <c r="F113" s="210" t="s">
        <v>389</v>
      </c>
      <c r="G113" s="211" t="s">
        <v>390</v>
      </c>
      <c r="H113" s="212">
        <v>1</v>
      </c>
      <c r="I113" s="213"/>
      <c r="J113" s="214">
        <f>ROUND(I113*H113,2)</f>
        <v>0</v>
      </c>
      <c r="K113" s="210" t="s">
        <v>28</v>
      </c>
      <c r="L113" s="47"/>
      <c r="M113" s="215" t="s">
        <v>28</v>
      </c>
      <c r="N113" s="216" t="s">
        <v>47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358</v>
      </c>
      <c r="AT113" s="219" t="s">
        <v>117</v>
      </c>
      <c r="AU113" s="219" t="s">
        <v>84</v>
      </c>
      <c r="AY113" s="20" t="s">
        <v>115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122</v>
      </c>
      <c r="BK113" s="220">
        <f>ROUND(I113*H113,2)</f>
        <v>0</v>
      </c>
      <c r="BL113" s="20" t="s">
        <v>358</v>
      </c>
      <c r="BM113" s="219" t="s">
        <v>391</v>
      </c>
    </row>
    <row r="114" s="2" customFormat="1" ht="24.15" customHeight="1">
      <c r="A114" s="41"/>
      <c r="B114" s="42"/>
      <c r="C114" s="208" t="s">
        <v>160</v>
      </c>
      <c r="D114" s="208" t="s">
        <v>117</v>
      </c>
      <c r="E114" s="209" t="s">
        <v>392</v>
      </c>
      <c r="F114" s="210" t="s">
        <v>393</v>
      </c>
      <c r="G114" s="211" t="s">
        <v>390</v>
      </c>
      <c r="H114" s="212">
        <v>1</v>
      </c>
      <c r="I114" s="213"/>
      <c r="J114" s="214">
        <f>ROUND(I114*H114,2)</f>
        <v>0</v>
      </c>
      <c r="K114" s="210" t="s">
        <v>28</v>
      </c>
      <c r="L114" s="47"/>
      <c r="M114" s="215" t="s">
        <v>28</v>
      </c>
      <c r="N114" s="216" t="s">
        <v>47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358</v>
      </c>
      <c r="AT114" s="219" t="s">
        <v>117</v>
      </c>
      <c r="AU114" s="219" t="s">
        <v>84</v>
      </c>
      <c r="AY114" s="20" t="s">
        <v>115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122</v>
      </c>
      <c r="BK114" s="220">
        <f>ROUND(I114*H114,2)</f>
        <v>0</v>
      </c>
      <c r="BL114" s="20" t="s">
        <v>358</v>
      </c>
      <c r="BM114" s="219" t="s">
        <v>394</v>
      </c>
    </row>
    <row r="115" s="2" customFormat="1" ht="16.5" customHeight="1">
      <c r="A115" s="41"/>
      <c r="B115" s="42"/>
      <c r="C115" s="208" t="s">
        <v>167</v>
      </c>
      <c r="D115" s="208" t="s">
        <v>117</v>
      </c>
      <c r="E115" s="209" t="s">
        <v>395</v>
      </c>
      <c r="F115" s="210" t="s">
        <v>396</v>
      </c>
      <c r="G115" s="211" t="s">
        <v>357</v>
      </c>
      <c r="H115" s="212">
        <v>1</v>
      </c>
      <c r="I115" s="213"/>
      <c r="J115" s="214">
        <f>ROUND(I115*H115,2)</f>
        <v>0</v>
      </c>
      <c r="K115" s="210" t="s">
        <v>28</v>
      </c>
      <c r="L115" s="47"/>
      <c r="M115" s="215" t="s">
        <v>28</v>
      </c>
      <c r="N115" s="216" t="s">
        <v>47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358</v>
      </c>
      <c r="AT115" s="219" t="s">
        <v>117</v>
      </c>
      <c r="AU115" s="219" t="s">
        <v>84</v>
      </c>
      <c r="AY115" s="20" t="s">
        <v>115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122</v>
      </c>
      <c r="BK115" s="220">
        <f>ROUND(I115*H115,2)</f>
        <v>0</v>
      </c>
      <c r="BL115" s="20" t="s">
        <v>358</v>
      </c>
      <c r="BM115" s="219" t="s">
        <v>397</v>
      </c>
    </row>
    <row r="116" s="13" customFormat="1">
      <c r="A116" s="13"/>
      <c r="B116" s="226"/>
      <c r="C116" s="227"/>
      <c r="D116" s="228" t="s">
        <v>126</v>
      </c>
      <c r="E116" s="229" t="s">
        <v>28</v>
      </c>
      <c r="F116" s="230" t="s">
        <v>398</v>
      </c>
      <c r="G116" s="227"/>
      <c r="H116" s="229" t="s">
        <v>28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126</v>
      </c>
      <c r="AU116" s="236" t="s">
        <v>84</v>
      </c>
      <c r="AV116" s="13" t="s">
        <v>82</v>
      </c>
      <c r="AW116" s="13" t="s">
        <v>35</v>
      </c>
      <c r="AX116" s="13" t="s">
        <v>74</v>
      </c>
      <c r="AY116" s="236" t="s">
        <v>115</v>
      </c>
    </row>
    <row r="117" s="14" customFormat="1">
      <c r="A117" s="14"/>
      <c r="B117" s="237"/>
      <c r="C117" s="238"/>
      <c r="D117" s="228" t="s">
        <v>126</v>
      </c>
      <c r="E117" s="239" t="s">
        <v>28</v>
      </c>
      <c r="F117" s="240" t="s">
        <v>82</v>
      </c>
      <c r="G117" s="238"/>
      <c r="H117" s="241">
        <v>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126</v>
      </c>
      <c r="AU117" s="247" t="s">
        <v>84</v>
      </c>
      <c r="AV117" s="14" t="s">
        <v>84</v>
      </c>
      <c r="AW117" s="14" t="s">
        <v>35</v>
      </c>
      <c r="AX117" s="14" t="s">
        <v>82</v>
      </c>
      <c r="AY117" s="247" t="s">
        <v>115</v>
      </c>
    </row>
    <row r="118" s="12" customFormat="1" ht="22.8" customHeight="1">
      <c r="A118" s="12"/>
      <c r="B118" s="192"/>
      <c r="C118" s="193"/>
      <c r="D118" s="194" t="s">
        <v>73</v>
      </c>
      <c r="E118" s="206" t="s">
        <v>399</v>
      </c>
      <c r="F118" s="206" t="s">
        <v>400</v>
      </c>
      <c r="G118" s="193"/>
      <c r="H118" s="193"/>
      <c r="I118" s="196"/>
      <c r="J118" s="207">
        <f>BK118</f>
        <v>0</v>
      </c>
      <c r="K118" s="193"/>
      <c r="L118" s="198"/>
      <c r="M118" s="199"/>
      <c r="N118" s="200"/>
      <c r="O118" s="200"/>
      <c r="P118" s="201">
        <f>SUM(P119:P122)</f>
        <v>0</v>
      </c>
      <c r="Q118" s="200"/>
      <c r="R118" s="201">
        <f>SUM(R119:R122)</f>
        <v>0</v>
      </c>
      <c r="S118" s="200"/>
      <c r="T118" s="202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122</v>
      </c>
      <c r="AT118" s="204" t="s">
        <v>73</v>
      </c>
      <c r="AU118" s="204" t="s">
        <v>82</v>
      </c>
      <c r="AY118" s="203" t="s">
        <v>115</v>
      </c>
      <c r="BK118" s="205">
        <f>SUM(BK119:BK122)</f>
        <v>0</v>
      </c>
    </row>
    <row r="119" s="2" customFormat="1" ht="16.5" customHeight="1">
      <c r="A119" s="41"/>
      <c r="B119" s="42"/>
      <c r="C119" s="208" t="s">
        <v>175</v>
      </c>
      <c r="D119" s="208" t="s">
        <v>117</v>
      </c>
      <c r="E119" s="209" t="s">
        <v>401</v>
      </c>
      <c r="F119" s="210" t="s">
        <v>402</v>
      </c>
      <c r="G119" s="211" t="s">
        <v>357</v>
      </c>
      <c r="H119" s="212">
        <v>1</v>
      </c>
      <c r="I119" s="213"/>
      <c r="J119" s="214">
        <f>ROUND(I119*H119,2)</f>
        <v>0</v>
      </c>
      <c r="K119" s="210" t="s">
        <v>28</v>
      </c>
      <c r="L119" s="47"/>
      <c r="M119" s="215" t="s">
        <v>28</v>
      </c>
      <c r="N119" s="216" t="s">
        <v>47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403</v>
      </c>
      <c r="AT119" s="219" t="s">
        <v>117</v>
      </c>
      <c r="AU119" s="219" t="s">
        <v>84</v>
      </c>
      <c r="AY119" s="20" t="s">
        <v>115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122</v>
      </c>
      <c r="BK119" s="220">
        <f>ROUND(I119*H119,2)</f>
        <v>0</v>
      </c>
      <c r="BL119" s="20" t="s">
        <v>403</v>
      </c>
      <c r="BM119" s="219" t="s">
        <v>404</v>
      </c>
    </row>
    <row r="120" s="13" customFormat="1">
      <c r="A120" s="13"/>
      <c r="B120" s="226"/>
      <c r="C120" s="227"/>
      <c r="D120" s="228" t="s">
        <v>126</v>
      </c>
      <c r="E120" s="229" t="s">
        <v>28</v>
      </c>
      <c r="F120" s="230" t="s">
        <v>405</v>
      </c>
      <c r="G120" s="227"/>
      <c r="H120" s="229" t="s">
        <v>28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126</v>
      </c>
      <c r="AU120" s="236" t="s">
        <v>84</v>
      </c>
      <c r="AV120" s="13" t="s">
        <v>82</v>
      </c>
      <c r="AW120" s="13" t="s">
        <v>35</v>
      </c>
      <c r="AX120" s="13" t="s">
        <v>74</v>
      </c>
      <c r="AY120" s="236" t="s">
        <v>115</v>
      </c>
    </row>
    <row r="121" s="14" customFormat="1">
      <c r="A121" s="14"/>
      <c r="B121" s="237"/>
      <c r="C121" s="238"/>
      <c r="D121" s="228" t="s">
        <v>126</v>
      </c>
      <c r="E121" s="239" t="s">
        <v>28</v>
      </c>
      <c r="F121" s="240" t="s">
        <v>82</v>
      </c>
      <c r="G121" s="238"/>
      <c r="H121" s="241">
        <v>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126</v>
      </c>
      <c r="AU121" s="247" t="s">
        <v>84</v>
      </c>
      <c r="AV121" s="14" t="s">
        <v>84</v>
      </c>
      <c r="AW121" s="14" t="s">
        <v>35</v>
      </c>
      <c r="AX121" s="14" t="s">
        <v>82</v>
      </c>
      <c r="AY121" s="247" t="s">
        <v>115</v>
      </c>
    </row>
    <row r="122" s="2" customFormat="1" ht="16.5" customHeight="1">
      <c r="A122" s="41"/>
      <c r="B122" s="42"/>
      <c r="C122" s="208" t="s">
        <v>183</v>
      </c>
      <c r="D122" s="208" t="s">
        <v>117</v>
      </c>
      <c r="E122" s="209" t="s">
        <v>406</v>
      </c>
      <c r="F122" s="210" t="s">
        <v>407</v>
      </c>
      <c r="G122" s="211" t="s">
        <v>357</v>
      </c>
      <c r="H122" s="212">
        <v>1</v>
      </c>
      <c r="I122" s="213"/>
      <c r="J122" s="214">
        <f>ROUND(I122*H122,2)</f>
        <v>0</v>
      </c>
      <c r="K122" s="210" t="s">
        <v>28</v>
      </c>
      <c r="L122" s="47"/>
      <c r="M122" s="215" t="s">
        <v>28</v>
      </c>
      <c r="N122" s="216" t="s">
        <v>47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403</v>
      </c>
      <c r="AT122" s="219" t="s">
        <v>117</v>
      </c>
      <c r="AU122" s="219" t="s">
        <v>84</v>
      </c>
      <c r="AY122" s="20" t="s">
        <v>115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122</v>
      </c>
      <c r="BK122" s="220">
        <f>ROUND(I122*H122,2)</f>
        <v>0</v>
      </c>
      <c r="BL122" s="20" t="s">
        <v>403</v>
      </c>
      <c r="BM122" s="219" t="s">
        <v>408</v>
      </c>
    </row>
    <row r="123" s="12" customFormat="1" ht="22.8" customHeight="1">
      <c r="A123" s="12"/>
      <c r="B123" s="192"/>
      <c r="C123" s="193"/>
      <c r="D123" s="194" t="s">
        <v>73</v>
      </c>
      <c r="E123" s="206" t="s">
        <v>409</v>
      </c>
      <c r="F123" s="206" t="s">
        <v>410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SUM(P124:P155)</f>
        <v>0</v>
      </c>
      <c r="Q123" s="200"/>
      <c r="R123" s="201">
        <f>SUM(R124:R155)</f>
        <v>0</v>
      </c>
      <c r="S123" s="200"/>
      <c r="T123" s="202">
        <f>SUM(T124:T155)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122</v>
      </c>
      <c r="AT123" s="204" t="s">
        <v>73</v>
      </c>
      <c r="AU123" s="204" t="s">
        <v>82</v>
      </c>
      <c r="AY123" s="203" t="s">
        <v>115</v>
      </c>
      <c r="BK123" s="205">
        <f>SUM(BK124:BK155)</f>
        <v>0</v>
      </c>
    </row>
    <row r="124" s="2" customFormat="1" ht="24.15" customHeight="1">
      <c r="A124" s="41"/>
      <c r="B124" s="42"/>
      <c r="C124" s="208" t="s">
        <v>190</v>
      </c>
      <c r="D124" s="208" t="s">
        <v>117</v>
      </c>
      <c r="E124" s="209" t="s">
        <v>411</v>
      </c>
      <c r="F124" s="210" t="s">
        <v>412</v>
      </c>
      <c r="G124" s="211" t="s">
        <v>357</v>
      </c>
      <c r="H124" s="212">
        <v>1</v>
      </c>
      <c r="I124" s="213"/>
      <c r="J124" s="214">
        <f>ROUND(I124*H124,2)</f>
        <v>0</v>
      </c>
      <c r="K124" s="210" t="s">
        <v>28</v>
      </c>
      <c r="L124" s="47"/>
      <c r="M124" s="215" t="s">
        <v>28</v>
      </c>
      <c r="N124" s="216" t="s">
        <v>47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403</v>
      </c>
      <c r="AT124" s="219" t="s">
        <v>117</v>
      </c>
      <c r="AU124" s="219" t="s">
        <v>84</v>
      </c>
      <c r="AY124" s="20" t="s">
        <v>115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122</v>
      </c>
      <c r="BK124" s="220">
        <f>ROUND(I124*H124,2)</f>
        <v>0</v>
      </c>
      <c r="BL124" s="20" t="s">
        <v>403</v>
      </c>
      <c r="BM124" s="219" t="s">
        <v>413</v>
      </c>
    </row>
    <row r="125" s="13" customFormat="1">
      <c r="A125" s="13"/>
      <c r="B125" s="226"/>
      <c r="C125" s="227"/>
      <c r="D125" s="228" t="s">
        <v>126</v>
      </c>
      <c r="E125" s="229" t="s">
        <v>28</v>
      </c>
      <c r="F125" s="230" t="s">
        <v>414</v>
      </c>
      <c r="G125" s="227"/>
      <c r="H125" s="229" t="s">
        <v>28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126</v>
      </c>
      <c r="AU125" s="236" t="s">
        <v>84</v>
      </c>
      <c r="AV125" s="13" t="s">
        <v>82</v>
      </c>
      <c r="AW125" s="13" t="s">
        <v>35</v>
      </c>
      <c r="AX125" s="13" t="s">
        <v>74</v>
      </c>
      <c r="AY125" s="236" t="s">
        <v>115</v>
      </c>
    </row>
    <row r="126" s="14" customFormat="1">
      <c r="A126" s="14"/>
      <c r="B126" s="237"/>
      <c r="C126" s="238"/>
      <c r="D126" s="228" t="s">
        <v>126</v>
      </c>
      <c r="E126" s="239" t="s">
        <v>28</v>
      </c>
      <c r="F126" s="240" t="s">
        <v>82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126</v>
      </c>
      <c r="AU126" s="247" t="s">
        <v>84</v>
      </c>
      <c r="AV126" s="14" t="s">
        <v>84</v>
      </c>
      <c r="AW126" s="14" t="s">
        <v>35</v>
      </c>
      <c r="AX126" s="14" t="s">
        <v>82</v>
      </c>
      <c r="AY126" s="247" t="s">
        <v>115</v>
      </c>
    </row>
    <row r="127" s="2" customFormat="1" ht="16.5" customHeight="1">
      <c r="A127" s="41"/>
      <c r="B127" s="42"/>
      <c r="C127" s="208" t="s">
        <v>196</v>
      </c>
      <c r="D127" s="208" t="s">
        <v>117</v>
      </c>
      <c r="E127" s="209" t="s">
        <v>415</v>
      </c>
      <c r="F127" s="210" t="s">
        <v>416</v>
      </c>
      <c r="G127" s="211" t="s">
        <v>357</v>
      </c>
      <c r="H127" s="212">
        <v>1</v>
      </c>
      <c r="I127" s="213"/>
      <c r="J127" s="214">
        <f>ROUND(I127*H127,2)</f>
        <v>0</v>
      </c>
      <c r="K127" s="210" t="s">
        <v>28</v>
      </c>
      <c r="L127" s="47"/>
      <c r="M127" s="215" t="s">
        <v>28</v>
      </c>
      <c r="N127" s="216" t="s">
        <v>47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403</v>
      </c>
      <c r="AT127" s="219" t="s">
        <v>117</v>
      </c>
      <c r="AU127" s="219" t="s">
        <v>84</v>
      </c>
      <c r="AY127" s="20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122</v>
      </c>
      <c r="BK127" s="220">
        <f>ROUND(I127*H127,2)</f>
        <v>0</v>
      </c>
      <c r="BL127" s="20" t="s">
        <v>403</v>
      </c>
      <c r="BM127" s="219" t="s">
        <v>417</v>
      </c>
    </row>
    <row r="128" s="13" customFormat="1">
      <c r="A128" s="13"/>
      <c r="B128" s="226"/>
      <c r="C128" s="227"/>
      <c r="D128" s="228" t="s">
        <v>126</v>
      </c>
      <c r="E128" s="229" t="s">
        <v>28</v>
      </c>
      <c r="F128" s="230" t="s">
        <v>418</v>
      </c>
      <c r="G128" s="227"/>
      <c r="H128" s="229" t="s">
        <v>28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126</v>
      </c>
      <c r="AU128" s="236" t="s">
        <v>84</v>
      </c>
      <c r="AV128" s="13" t="s">
        <v>82</v>
      </c>
      <c r="AW128" s="13" t="s">
        <v>35</v>
      </c>
      <c r="AX128" s="13" t="s">
        <v>74</v>
      </c>
      <c r="AY128" s="236" t="s">
        <v>115</v>
      </c>
    </row>
    <row r="129" s="13" customFormat="1">
      <c r="A129" s="13"/>
      <c r="B129" s="226"/>
      <c r="C129" s="227"/>
      <c r="D129" s="228" t="s">
        <v>126</v>
      </c>
      <c r="E129" s="229" t="s">
        <v>28</v>
      </c>
      <c r="F129" s="230" t="s">
        <v>419</v>
      </c>
      <c r="G129" s="227"/>
      <c r="H129" s="229" t="s">
        <v>28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126</v>
      </c>
      <c r="AU129" s="236" t="s">
        <v>84</v>
      </c>
      <c r="AV129" s="13" t="s">
        <v>82</v>
      </c>
      <c r="AW129" s="13" t="s">
        <v>35</v>
      </c>
      <c r="AX129" s="13" t="s">
        <v>74</v>
      </c>
      <c r="AY129" s="236" t="s">
        <v>115</v>
      </c>
    </row>
    <row r="130" s="14" customFormat="1">
      <c r="A130" s="14"/>
      <c r="B130" s="237"/>
      <c r="C130" s="238"/>
      <c r="D130" s="228" t="s">
        <v>126</v>
      </c>
      <c r="E130" s="239" t="s">
        <v>28</v>
      </c>
      <c r="F130" s="240" t="s">
        <v>82</v>
      </c>
      <c r="G130" s="238"/>
      <c r="H130" s="241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126</v>
      </c>
      <c r="AU130" s="247" t="s">
        <v>84</v>
      </c>
      <c r="AV130" s="14" t="s">
        <v>84</v>
      </c>
      <c r="AW130" s="14" t="s">
        <v>35</v>
      </c>
      <c r="AX130" s="14" t="s">
        <v>82</v>
      </c>
      <c r="AY130" s="247" t="s">
        <v>115</v>
      </c>
    </row>
    <row r="131" s="2" customFormat="1" ht="24.15" customHeight="1">
      <c r="A131" s="41"/>
      <c r="B131" s="42"/>
      <c r="C131" s="208" t="s">
        <v>203</v>
      </c>
      <c r="D131" s="208" t="s">
        <v>117</v>
      </c>
      <c r="E131" s="209" t="s">
        <v>420</v>
      </c>
      <c r="F131" s="210" t="s">
        <v>421</v>
      </c>
      <c r="G131" s="211" t="s">
        <v>357</v>
      </c>
      <c r="H131" s="212">
        <v>1</v>
      </c>
      <c r="I131" s="213"/>
      <c r="J131" s="214">
        <f>ROUND(I131*H131,2)</f>
        <v>0</v>
      </c>
      <c r="K131" s="210" t="s">
        <v>28</v>
      </c>
      <c r="L131" s="47"/>
      <c r="M131" s="215" t="s">
        <v>28</v>
      </c>
      <c r="N131" s="216" t="s">
        <v>47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403</v>
      </c>
      <c r="AT131" s="219" t="s">
        <v>117</v>
      </c>
      <c r="AU131" s="219" t="s">
        <v>84</v>
      </c>
      <c r="AY131" s="20" t="s">
        <v>115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122</v>
      </c>
      <c r="BK131" s="220">
        <f>ROUND(I131*H131,2)</f>
        <v>0</v>
      </c>
      <c r="BL131" s="20" t="s">
        <v>403</v>
      </c>
      <c r="BM131" s="219" t="s">
        <v>422</v>
      </c>
    </row>
    <row r="132" s="13" customFormat="1">
      <c r="A132" s="13"/>
      <c r="B132" s="226"/>
      <c r="C132" s="227"/>
      <c r="D132" s="228" t="s">
        <v>126</v>
      </c>
      <c r="E132" s="229" t="s">
        <v>28</v>
      </c>
      <c r="F132" s="230" t="s">
        <v>414</v>
      </c>
      <c r="G132" s="227"/>
      <c r="H132" s="229" t="s">
        <v>28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126</v>
      </c>
      <c r="AU132" s="236" t="s">
        <v>84</v>
      </c>
      <c r="AV132" s="13" t="s">
        <v>82</v>
      </c>
      <c r="AW132" s="13" t="s">
        <v>35</v>
      </c>
      <c r="AX132" s="13" t="s">
        <v>74</v>
      </c>
      <c r="AY132" s="236" t="s">
        <v>115</v>
      </c>
    </row>
    <row r="133" s="14" customFormat="1">
      <c r="A133" s="14"/>
      <c r="B133" s="237"/>
      <c r="C133" s="238"/>
      <c r="D133" s="228" t="s">
        <v>126</v>
      </c>
      <c r="E133" s="239" t="s">
        <v>28</v>
      </c>
      <c r="F133" s="240" t="s">
        <v>82</v>
      </c>
      <c r="G133" s="238"/>
      <c r="H133" s="241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126</v>
      </c>
      <c r="AU133" s="247" t="s">
        <v>84</v>
      </c>
      <c r="AV133" s="14" t="s">
        <v>84</v>
      </c>
      <c r="AW133" s="14" t="s">
        <v>35</v>
      </c>
      <c r="AX133" s="14" t="s">
        <v>82</v>
      </c>
      <c r="AY133" s="247" t="s">
        <v>115</v>
      </c>
    </row>
    <row r="134" s="2" customFormat="1" ht="16.5" customHeight="1">
      <c r="A134" s="41"/>
      <c r="B134" s="42"/>
      <c r="C134" s="208" t="s">
        <v>209</v>
      </c>
      <c r="D134" s="208" t="s">
        <v>117</v>
      </c>
      <c r="E134" s="209" t="s">
        <v>423</v>
      </c>
      <c r="F134" s="210" t="s">
        <v>424</v>
      </c>
      <c r="G134" s="211" t="s">
        <v>357</v>
      </c>
      <c r="H134" s="212">
        <v>1</v>
      </c>
      <c r="I134" s="213"/>
      <c r="J134" s="214">
        <f>ROUND(I134*H134,2)</f>
        <v>0</v>
      </c>
      <c r="K134" s="210" t="s">
        <v>28</v>
      </c>
      <c r="L134" s="47"/>
      <c r="M134" s="215" t="s">
        <v>28</v>
      </c>
      <c r="N134" s="216" t="s">
        <v>47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403</v>
      </c>
      <c r="AT134" s="219" t="s">
        <v>117</v>
      </c>
      <c r="AU134" s="219" t="s">
        <v>84</v>
      </c>
      <c r="AY134" s="20" t="s">
        <v>115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122</v>
      </c>
      <c r="BK134" s="220">
        <f>ROUND(I134*H134,2)</f>
        <v>0</v>
      </c>
      <c r="BL134" s="20" t="s">
        <v>403</v>
      </c>
      <c r="BM134" s="219" t="s">
        <v>425</v>
      </c>
    </row>
    <row r="135" s="13" customFormat="1">
      <c r="A135" s="13"/>
      <c r="B135" s="226"/>
      <c r="C135" s="227"/>
      <c r="D135" s="228" t="s">
        <v>126</v>
      </c>
      <c r="E135" s="229" t="s">
        <v>28</v>
      </c>
      <c r="F135" s="230" t="s">
        <v>414</v>
      </c>
      <c r="G135" s="227"/>
      <c r="H135" s="229" t="s">
        <v>28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126</v>
      </c>
      <c r="AU135" s="236" t="s">
        <v>84</v>
      </c>
      <c r="AV135" s="13" t="s">
        <v>82</v>
      </c>
      <c r="AW135" s="13" t="s">
        <v>35</v>
      </c>
      <c r="AX135" s="13" t="s">
        <v>74</v>
      </c>
      <c r="AY135" s="236" t="s">
        <v>115</v>
      </c>
    </row>
    <row r="136" s="14" customFormat="1">
      <c r="A136" s="14"/>
      <c r="B136" s="237"/>
      <c r="C136" s="238"/>
      <c r="D136" s="228" t="s">
        <v>126</v>
      </c>
      <c r="E136" s="239" t="s">
        <v>28</v>
      </c>
      <c r="F136" s="240" t="s">
        <v>82</v>
      </c>
      <c r="G136" s="238"/>
      <c r="H136" s="241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126</v>
      </c>
      <c r="AU136" s="247" t="s">
        <v>84</v>
      </c>
      <c r="AV136" s="14" t="s">
        <v>84</v>
      </c>
      <c r="AW136" s="14" t="s">
        <v>35</v>
      </c>
      <c r="AX136" s="14" t="s">
        <v>82</v>
      </c>
      <c r="AY136" s="247" t="s">
        <v>115</v>
      </c>
    </row>
    <row r="137" s="2" customFormat="1" ht="21.75" customHeight="1">
      <c r="A137" s="41"/>
      <c r="B137" s="42"/>
      <c r="C137" s="208" t="s">
        <v>219</v>
      </c>
      <c r="D137" s="208" t="s">
        <v>117</v>
      </c>
      <c r="E137" s="209" t="s">
        <v>426</v>
      </c>
      <c r="F137" s="210" t="s">
        <v>427</v>
      </c>
      <c r="G137" s="211" t="s">
        <v>357</v>
      </c>
      <c r="H137" s="212">
        <v>1</v>
      </c>
      <c r="I137" s="213"/>
      <c r="J137" s="214">
        <f>ROUND(I137*H137,2)</f>
        <v>0</v>
      </c>
      <c r="K137" s="210" t="s">
        <v>28</v>
      </c>
      <c r="L137" s="47"/>
      <c r="M137" s="215" t="s">
        <v>28</v>
      </c>
      <c r="N137" s="216" t="s">
        <v>47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403</v>
      </c>
      <c r="AT137" s="219" t="s">
        <v>117</v>
      </c>
      <c r="AU137" s="219" t="s">
        <v>84</v>
      </c>
      <c r="AY137" s="20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122</v>
      </c>
      <c r="BK137" s="220">
        <f>ROUND(I137*H137,2)</f>
        <v>0</v>
      </c>
      <c r="BL137" s="20" t="s">
        <v>403</v>
      </c>
      <c r="BM137" s="219" t="s">
        <v>428</v>
      </c>
    </row>
    <row r="138" s="2" customFormat="1" ht="16.5" customHeight="1">
      <c r="A138" s="41"/>
      <c r="B138" s="42"/>
      <c r="C138" s="208" t="s">
        <v>8</v>
      </c>
      <c r="D138" s="208" t="s">
        <v>117</v>
      </c>
      <c r="E138" s="209" t="s">
        <v>429</v>
      </c>
      <c r="F138" s="210" t="s">
        <v>430</v>
      </c>
      <c r="G138" s="211" t="s">
        <v>357</v>
      </c>
      <c r="H138" s="212">
        <v>1</v>
      </c>
      <c r="I138" s="213"/>
      <c r="J138" s="214">
        <f>ROUND(I138*H138,2)</f>
        <v>0</v>
      </c>
      <c r="K138" s="210" t="s">
        <v>28</v>
      </c>
      <c r="L138" s="47"/>
      <c r="M138" s="215" t="s">
        <v>28</v>
      </c>
      <c r="N138" s="216" t="s">
        <v>47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403</v>
      </c>
      <c r="AT138" s="219" t="s">
        <v>117</v>
      </c>
      <c r="AU138" s="219" t="s">
        <v>84</v>
      </c>
      <c r="AY138" s="20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122</v>
      </c>
      <c r="BK138" s="220">
        <f>ROUND(I138*H138,2)</f>
        <v>0</v>
      </c>
      <c r="BL138" s="20" t="s">
        <v>403</v>
      </c>
      <c r="BM138" s="219" t="s">
        <v>431</v>
      </c>
    </row>
    <row r="139" s="2" customFormat="1" ht="16.5" customHeight="1">
      <c r="A139" s="41"/>
      <c r="B139" s="42"/>
      <c r="C139" s="208" t="s">
        <v>232</v>
      </c>
      <c r="D139" s="208" t="s">
        <v>117</v>
      </c>
      <c r="E139" s="209" t="s">
        <v>432</v>
      </c>
      <c r="F139" s="210" t="s">
        <v>433</v>
      </c>
      <c r="G139" s="211" t="s">
        <v>357</v>
      </c>
      <c r="H139" s="212">
        <v>1</v>
      </c>
      <c r="I139" s="213"/>
      <c r="J139" s="214">
        <f>ROUND(I139*H139,2)</f>
        <v>0</v>
      </c>
      <c r="K139" s="210" t="s">
        <v>28</v>
      </c>
      <c r="L139" s="47"/>
      <c r="M139" s="215" t="s">
        <v>28</v>
      </c>
      <c r="N139" s="216" t="s">
        <v>47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403</v>
      </c>
      <c r="AT139" s="219" t="s">
        <v>117</v>
      </c>
      <c r="AU139" s="219" t="s">
        <v>84</v>
      </c>
      <c r="AY139" s="20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122</v>
      </c>
      <c r="BK139" s="220">
        <f>ROUND(I139*H139,2)</f>
        <v>0</v>
      </c>
      <c r="BL139" s="20" t="s">
        <v>403</v>
      </c>
      <c r="BM139" s="219" t="s">
        <v>434</v>
      </c>
    </row>
    <row r="140" s="13" customFormat="1">
      <c r="A140" s="13"/>
      <c r="B140" s="226"/>
      <c r="C140" s="227"/>
      <c r="D140" s="228" t="s">
        <v>126</v>
      </c>
      <c r="E140" s="229" t="s">
        <v>28</v>
      </c>
      <c r="F140" s="230" t="s">
        <v>414</v>
      </c>
      <c r="G140" s="227"/>
      <c r="H140" s="229" t="s">
        <v>28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126</v>
      </c>
      <c r="AU140" s="236" t="s">
        <v>84</v>
      </c>
      <c r="AV140" s="13" t="s">
        <v>82</v>
      </c>
      <c r="AW140" s="13" t="s">
        <v>35</v>
      </c>
      <c r="AX140" s="13" t="s">
        <v>74</v>
      </c>
      <c r="AY140" s="236" t="s">
        <v>115</v>
      </c>
    </row>
    <row r="141" s="13" customFormat="1">
      <c r="A141" s="13"/>
      <c r="B141" s="226"/>
      <c r="C141" s="227"/>
      <c r="D141" s="228" t="s">
        <v>126</v>
      </c>
      <c r="E141" s="229" t="s">
        <v>28</v>
      </c>
      <c r="F141" s="230" t="s">
        <v>435</v>
      </c>
      <c r="G141" s="227"/>
      <c r="H141" s="229" t="s">
        <v>28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126</v>
      </c>
      <c r="AU141" s="236" t="s">
        <v>84</v>
      </c>
      <c r="AV141" s="13" t="s">
        <v>82</v>
      </c>
      <c r="AW141" s="13" t="s">
        <v>35</v>
      </c>
      <c r="AX141" s="13" t="s">
        <v>74</v>
      </c>
      <c r="AY141" s="236" t="s">
        <v>115</v>
      </c>
    </row>
    <row r="142" s="13" customFormat="1">
      <c r="A142" s="13"/>
      <c r="B142" s="226"/>
      <c r="C142" s="227"/>
      <c r="D142" s="228" t="s">
        <v>126</v>
      </c>
      <c r="E142" s="229" t="s">
        <v>28</v>
      </c>
      <c r="F142" s="230" t="s">
        <v>436</v>
      </c>
      <c r="G142" s="227"/>
      <c r="H142" s="229" t="s">
        <v>28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126</v>
      </c>
      <c r="AU142" s="236" t="s">
        <v>84</v>
      </c>
      <c r="AV142" s="13" t="s">
        <v>82</v>
      </c>
      <c r="AW142" s="13" t="s">
        <v>35</v>
      </c>
      <c r="AX142" s="13" t="s">
        <v>74</v>
      </c>
      <c r="AY142" s="236" t="s">
        <v>115</v>
      </c>
    </row>
    <row r="143" s="13" customFormat="1">
      <c r="A143" s="13"/>
      <c r="B143" s="226"/>
      <c r="C143" s="227"/>
      <c r="D143" s="228" t="s">
        <v>126</v>
      </c>
      <c r="E143" s="229" t="s">
        <v>28</v>
      </c>
      <c r="F143" s="230" t="s">
        <v>437</v>
      </c>
      <c r="G143" s="227"/>
      <c r="H143" s="229" t="s">
        <v>28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126</v>
      </c>
      <c r="AU143" s="236" t="s">
        <v>84</v>
      </c>
      <c r="AV143" s="13" t="s">
        <v>82</v>
      </c>
      <c r="AW143" s="13" t="s">
        <v>35</v>
      </c>
      <c r="AX143" s="13" t="s">
        <v>74</v>
      </c>
      <c r="AY143" s="236" t="s">
        <v>115</v>
      </c>
    </row>
    <row r="144" s="13" customFormat="1">
      <c r="A144" s="13"/>
      <c r="B144" s="226"/>
      <c r="C144" s="227"/>
      <c r="D144" s="228" t="s">
        <v>126</v>
      </c>
      <c r="E144" s="229" t="s">
        <v>28</v>
      </c>
      <c r="F144" s="230" t="s">
        <v>438</v>
      </c>
      <c r="G144" s="227"/>
      <c r="H144" s="229" t="s">
        <v>28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126</v>
      </c>
      <c r="AU144" s="236" t="s">
        <v>84</v>
      </c>
      <c r="AV144" s="13" t="s">
        <v>82</v>
      </c>
      <c r="AW144" s="13" t="s">
        <v>35</v>
      </c>
      <c r="AX144" s="13" t="s">
        <v>74</v>
      </c>
      <c r="AY144" s="236" t="s">
        <v>115</v>
      </c>
    </row>
    <row r="145" s="13" customFormat="1">
      <c r="A145" s="13"/>
      <c r="B145" s="226"/>
      <c r="C145" s="227"/>
      <c r="D145" s="228" t="s">
        <v>126</v>
      </c>
      <c r="E145" s="229" t="s">
        <v>28</v>
      </c>
      <c r="F145" s="230" t="s">
        <v>439</v>
      </c>
      <c r="G145" s="227"/>
      <c r="H145" s="229" t="s">
        <v>28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126</v>
      </c>
      <c r="AU145" s="236" t="s">
        <v>84</v>
      </c>
      <c r="AV145" s="13" t="s">
        <v>82</v>
      </c>
      <c r="AW145" s="13" t="s">
        <v>35</v>
      </c>
      <c r="AX145" s="13" t="s">
        <v>74</v>
      </c>
      <c r="AY145" s="236" t="s">
        <v>115</v>
      </c>
    </row>
    <row r="146" s="14" customFormat="1">
      <c r="A146" s="14"/>
      <c r="B146" s="237"/>
      <c r="C146" s="238"/>
      <c r="D146" s="228" t="s">
        <v>126</v>
      </c>
      <c r="E146" s="239" t="s">
        <v>28</v>
      </c>
      <c r="F146" s="240" t="s">
        <v>82</v>
      </c>
      <c r="G146" s="238"/>
      <c r="H146" s="241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126</v>
      </c>
      <c r="AU146" s="247" t="s">
        <v>84</v>
      </c>
      <c r="AV146" s="14" t="s">
        <v>84</v>
      </c>
      <c r="AW146" s="14" t="s">
        <v>35</v>
      </c>
      <c r="AX146" s="14" t="s">
        <v>82</v>
      </c>
      <c r="AY146" s="247" t="s">
        <v>115</v>
      </c>
    </row>
    <row r="147" s="2" customFormat="1" ht="21.75" customHeight="1">
      <c r="A147" s="41"/>
      <c r="B147" s="42"/>
      <c r="C147" s="208" t="s">
        <v>243</v>
      </c>
      <c r="D147" s="208" t="s">
        <v>117</v>
      </c>
      <c r="E147" s="209" t="s">
        <v>440</v>
      </c>
      <c r="F147" s="210" t="s">
        <v>441</v>
      </c>
      <c r="G147" s="211" t="s">
        <v>357</v>
      </c>
      <c r="H147" s="212">
        <v>1</v>
      </c>
      <c r="I147" s="213"/>
      <c r="J147" s="214">
        <f>ROUND(I147*H147,2)</f>
        <v>0</v>
      </c>
      <c r="K147" s="210" t="s">
        <v>28</v>
      </c>
      <c r="L147" s="47"/>
      <c r="M147" s="215" t="s">
        <v>28</v>
      </c>
      <c r="N147" s="216" t="s">
        <v>47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403</v>
      </c>
      <c r="AT147" s="219" t="s">
        <v>117</v>
      </c>
      <c r="AU147" s="219" t="s">
        <v>84</v>
      </c>
      <c r="AY147" s="20" t="s">
        <v>115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122</v>
      </c>
      <c r="BK147" s="220">
        <f>ROUND(I147*H147,2)</f>
        <v>0</v>
      </c>
      <c r="BL147" s="20" t="s">
        <v>403</v>
      </c>
      <c r="BM147" s="219" t="s">
        <v>442</v>
      </c>
    </row>
    <row r="148" s="13" customFormat="1">
      <c r="A148" s="13"/>
      <c r="B148" s="226"/>
      <c r="C148" s="227"/>
      <c r="D148" s="228" t="s">
        <v>126</v>
      </c>
      <c r="E148" s="229" t="s">
        <v>28</v>
      </c>
      <c r="F148" s="230" t="s">
        <v>443</v>
      </c>
      <c r="G148" s="227"/>
      <c r="H148" s="229" t="s">
        <v>28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126</v>
      </c>
      <c r="AU148" s="236" t="s">
        <v>84</v>
      </c>
      <c r="AV148" s="13" t="s">
        <v>82</v>
      </c>
      <c r="AW148" s="13" t="s">
        <v>35</v>
      </c>
      <c r="AX148" s="13" t="s">
        <v>74</v>
      </c>
      <c r="AY148" s="236" t="s">
        <v>115</v>
      </c>
    </row>
    <row r="149" s="14" customFormat="1">
      <c r="A149" s="14"/>
      <c r="B149" s="237"/>
      <c r="C149" s="238"/>
      <c r="D149" s="228" t="s">
        <v>126</v>
      </c>
      <c r="E149" s="239" t="s">
        <v>28</v>
      </c>
      <c r="F149" s="240" t="s">
        <v>82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126</v>
      </c>
      <c r="AU149" s="247" t="s">
        <v>84</v>
      </c>
      <c r="AV149" s="14" t="s">
        <v>84</v>
      </c>
      <c r="AW149" s="14" t="s">
        <v>35</v>
      </c>
      <c r="AX149" s="14" t="s">
        <v>82</v>
      </c>
      <c r="AY149" s="247" t="s">
        <v>115</v>
      </c>
    </row>
    <row r="150" s="2" customFormat="1" ht="16.5" customHeight="1">
      <c r="A150" s="41"/>
      <c r="B150" s="42"/>
      <c r="C150" s="208" t="s">
        <v>254</v>
      </c>
      <c r="D150" s="208" t="s">
        <v>117</v>
      </c>
      <c r="E150" s="209" t="s">
        <v>444</v>
      </c>
      <c r="F150" s="210" t="s">
        <v>445</v>
      </c>
      <c r="G150" s="211" t="s">
        <v>357</v>
      </c>
      <c r="H150" s="212">
        <v>1</v>
      </c>
      <c r="I150" s="213"/>
      <c r="J150" s="214">
        <f>ROUND(I150*H150,2)</f>
        <v>0</v>
      </c>
      <c r="K150" s="210" t="s">
        <v>28</v>
      </c>
      <c r="L150" s="47"/>
      <c r="M150" s="215" t="s">
        <v>28</v>
      </c>
      <c r="N150" s="216" t="s">
        <v>47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403</v>
      </c>
      <c r="AT150" s="219" t="s">
        <v>117</v>
      </c>
      <c r="AU150" s="219" t="s">
        <v>84</v>
      </c>
      <c r="AY150" s="20" t="s">
        <v>115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122</v>
      </c>
      <c r="BK150" s="220">
        <f>ROUND(I150*H150,2)</f>
        <v>0</v>
      </c>
      <c r="BL150" s="20" t="s">
        <v>403</v>
      </c>
      <c r="BM150" s="219" t="s">
        <v>446</v>
      </c>
    </row>
    <row r="151" s="2" customFormat="1" ht="16.5" customHeight="1">
      <c r="A151" s="41"/>
      <c r="B151" s="42"/>
      <c r="C151" s="208" t="s">
        <v>264</v>
      </c>
      <c r="D151" s="208" t="s">
        <v>117</v>
      </c>
      <c r="E151" s="209" t="s">
        <v>447</v>
      </c>
      <c r="F151" s="210" t="s">
        <v>448</v>
      </c>
      <c r="G151" s="211" t="s">
        <v>357</v>
      </c>
      <c r="H151" s="212">
        <v>1</v>
      </c>
      <c r="I151" s="213"/>
      <c r="J151" s="214">
        <f>ROUND(I151*H151,2)</f>
        <v>0</v>
      </c>
      <c r="K151" s="210" t="s">
        <v>28</v>
      </c>
      <c r="L151" s="47"/>
      <c r="M151" s="215" t="s">
        <v>28</v>
      </c>
      <c r="N151" s="216" t="s">
        <v>47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403</v>
      </c>
      <c r="AT151" s="219" t="s">
        <v>117</v>
      </c>
      <c r="AU151" s="219" t="s">
        <v>84</v>
      </c>
      <c r="AY151" s="20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122</v>
      </c>
      <c r="BK151" s="220">
        <f>ROUND(I151*H151,2)</f>
        <v>0</v>
      </c>
      <c r="BL151" s="20" t="s">
        <v>403</v>
      </c>
      <c r="BM151" s="219" t="s">
        <v>449</v>
      </c>
    </row>
    <row r="152" s="14" customFormat="1">
      <c r="A152" s="14"/>
      <c r="B152" s="237"/>
      <c r="C152" s="238"/>
      <c r="D152" s="228" t="s">
        <v>126</v>
      </c>
      <c r="E152" s="239" t="s">
        <v>28</v>
      </c>
      <c r="F152" s="240" t="s">
        <v>82</v>
      </c>
      <c r="G152" s="238"/>
      <c r="H152" s="241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126</v>
      </c>
      <c r="AU152" s="247" t="s">
        <v>84</v>
      </c>
      <c r="AV152" s="14" t="s">
        <v>84</v>
      </c>
      <c r="AW152" s="14" t="s">
        <v>35</v>
      </c>
      <c r="AX152" s="14" t="s">
        <v>82</v>
      </c>
      <c r="AY152" s="247" t="s">
        <v>115</v>
      </c>
    </row>
    <row r="153" s="2" customFormat="1" ht="16.5" customHeight="1">
      <c r="A153" s="41"/>
      <c r="B153" s="42"/>
      <c r="C153" s="208" t="s">
        <v>272</v>
      </c>
      <c r="D153" s="208" t="s">
        <v>117</v>
      </c>
      <c r="E153" s="209" t="s">
        <v>450</v>
      </c>
      <c r="F153" s="210" t="s">
        <v>451</v>
      </c>
      <c r="G153" s="211" t="s">
        <v>357</v>
      </c>
      <c r="H153" s="212">
        <v>1</v>
      </c>
      <c r="I153" s="213"/>
      <c r="J153" s="214">
        <f>ROUND(I153*H153,2)</f>
        <v>0</v>
      </c>
      <c r="K153" s="210" t="s">
        <v>28</v>
      </c>
      <c r="L153" s="47"/>
      <c r="M153" s="215" t="s">
        <v>28</v>
      </c>
      <c r="N153" s="216" t="s">
        <v>47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403</v>
      </c>
      <c r="AT153" s="219" t="s">
        <v>117</v>
      </c>
      <c r="AU153" s="219" t="s">
        <v>84</v>
      </c>
      <c r="AY153" s="20" t="s">
        <v>115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122</v>
      </c>
      <c r="BK153" s="220">
        <f>ROUND(I153*H153,2)</f>
        <v>0</v>
      </c>
      <c r="BL153" s="20" t="s">
        <v>403</v>
      </c>
      <c r="BM153" s="219" t="s">
        <v>452</v>
      </c>
    </row>
    <row r="154" s="13" customFormat="1">
      <c r="A154" s="13"/>
      <c r="B154" s="226"/>
      <c r="C154" s="227"/>
      <c r="D154" s="228" t="s">
        <v>126</v>
      </c>
      <c r="E154" s="229" t="s">
        <v>28</v>
      </c>
      <c r="F154" s="230" t="s">
        <v>453</v>
      </c>
      <c r="G154" s="227"/>
      <c r="H154" s="229" t="s">
        <v>28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126</v>
      </c>
      <c r="AU154" s="236" t="s">
        <v>84</v>
      </c>
      <c r="AV154" s="13" t="s">
        <v>82</v>
      </c>
      <c r="AW154" s="13" t="s">
        <v>35</v>
      </c>
      <c r="AX154" s="13" t="s">
        <v>74</v>
      </c>
      <c r="AY154" s="236" t="s">
        <v>115</v>
      </c>
    </row>
    <row r="155" s="14" customFormat="1">
      <c r="A155" s="14"/>
      <c r="B155" s="237"/>
      <c r="C155" s="238"/>
      <c r="D155" s="228" t="s">
        <v>126</v>
      </c>
      <c r="E155" s="239" t="s">
        <v>28</v>
      </c>
      <c r="F155" s="240" t="s">
        <v>82</v>
      </c>
      <c r="G155" s="238"/>
      <c r="H155" s="241">
        <v>1</v>
      </c>
      <c r="I155" s="242"/>
      <c r="J155" s="238"/>
      <c r="K155" s="238"/>
      <c r="L155" s="24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126</v>
      </c>
      <c r="AU155" s="247" t="s">
        <v>84</v>
      </c>
      <c r="AV155" s="14" t="s">
        <v>84</v>
      </c>
      <c r="AW155" s="14" t="s">
        <v>35</v>
      </c>
      <c r="AX155" s="14" t="s">
        <v>82</v>
      </c>
      <c r="AY155" s="247" t="s">
        <v>115</v>
      </c>
    </row>
    <row r="156" s="2" customFormat="1" ht="6.96" customHeight="1">
      <c r="A156" s="41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XX13iDSdScI1271UZqXqH0648RMzUg3iUduBRFncBVydpI7CPMoOILsI4dufSYN85NgRfud5kEkUGPWFqKo5CQ==" hashValue="KBcKhG1ZMxGiVxS5eX8T5ksoDY9U89ZdJ3sRGHy4zzdYIMBNIl7snqawajd5OV3AtBMVWl2ALFP+Im9TZR5TBQ==" algorithmName="SHA-512" password="CC35"/>
  <autoFilter ref="C83:K1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454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455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456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457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458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459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460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461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462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463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464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81</v>
      </c>
      <c r="F18" s="298" t="s">
        <v>465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466</v>
      </c>
      <c r="F19" s="298" t="s">
        <v>467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468</v>
      </c>
      <c r="F20" s="298" t="s">
        <v>469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85</v>
      </c>
      <c r="F21" s="298" t="s">
        <v>86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351</v>
      </c>
      <c r="F22" s="298" t="s">
        <v>470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471</v>
      </c>
      <c r="F23" s="298" t="s">
        <v>472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473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474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475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476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477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478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479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480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481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101</v>
      </c>
      <c r="F36" s="298"/>
      <c r="G36" s="298" t="s">
        <v>482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483</v>
      </c>
      <c r="F37" s="298"/>
      <c r="G37" s="298" t="s">
        <v>484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55</v>
      </c>
      <c r="F38" s="298"/>
      <c r="G38" s="298" t="s">
        <v>485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56</v>
      </c>
      <c r="F39" s="298"/>
      <c r="G39" s="298" t="s">
        <v>486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102</v>
      </c>
      <c r="F40" s="298"/>
      <c r="G40" s="298" t="s">
        <v>487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103</v>
      </c>
      <c r="F41" s="298"/>
      <c r="G41" s="298" t="s">
        <v>488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489</v>
      </c>
      <c r="F42" s="298"/>
      <c r="G42" s="298" t="s">
        <v>490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491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492</v>
      </c>
      <c r="F44" s="298"/>
      <c r="G44" s="298" t="s">
        <v>493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105</v>
      </c>
      <c r="F45" s="298"/>
      <c r="G45" s="298" t="s">
        <v>494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495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496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497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498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499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500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501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502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503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504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505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506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507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508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509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510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511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512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513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514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515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516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517</v>
      </c>
      <c r="D76" s="316"/>
      <c r="E76" s="316"/>
      <c r="F76" s="316" t="s">
        <v>518</v>
      </c>
      <c r="G76" s="317"/>
      <c r="H76" s="316" t="s">
        <v>56</v>
      </c>
      <c r="I76" s="316" t="s">
        <v>59</v>
      </c>
      <c r="J76" s="316" t="s">
        <v>519</v>
      </c>
      <c r="K76" s="315"/>
    </row>
    <row r="77" s="1" customFormat="1" ht="17.25" customHeight="1">
      <c r="B77" s="313"/>
      <c r="C77" s="318" t="s">
        <v>520</v>
      </c>
      <c r="D77" s="318"/>
      <c r="E77" s="318"/>
      <c r="F77" s="319" t="s">
        <v>521</v>
      </c>
      <c r="G77" s="320"/>
      <c r="H77" s="318"/>
      <c r="I77" s="318"/>
      <c r="J77" s="318" t="s">
        <v>522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55</v>
      </c>
      <c r="D79" s="323"/>
      <c r="E79" s="323"/>
      <c r="F79" s="324" t="s">
        <v>523</v>
      </c>
      <c r="G79" s="325"/>
      <c r="H79" s="301" t="s">
        <v>524</v>
      </c>
      <c r="I79" s="301" t="s">
        <v>525</v>
      </c>
      <c r="J79" s="301">
        <v>20</v>
      </c>
      <c r="K79" s="315"/>
    </row>
    <row r="80" s="1" customFormat="1" ht="15" customHeight="1">
      <c r="B80" s="313"/>
      <c r="C80" s="301" t="s">
        <v>526</v>
      </c>
      <c r="D80" s="301"/>
      <c r="E80" s="301"/>
      <c r="F80" s="324" t="s">
        <v>523</v>
      </c>
      <c r="G80" s="325"/>
      <c r="H80" s="301" t="s">
        <v>527</v>
      </c>
      <c r="I80" s="301" t="s">
        <v>525</v>
      </c>
      <c r="J80" s="301">
        <v>120</v>
      </c>
      <c r="K80" s="315"/>
    </row>
    <row r="81" s="1" customFormat="1" ht="15" customHeight="1">
      <c r="B81" s="326"/>
      <c r="C81" s="301" t="s">
        <v>528</v>
      </c>
      <c r="D81" s="301"/>
      <c r="E81" s="301"/>
      <c r="F81" s="324" t="s">
        <v>529</v>
      </c>
      <c r="G81" s="325"/>
      <c r="H81" s="301" t="s">
        <v>530</v>
      </c>
      <c r="I81" s="301" t="s">
        <v>525</v>
      </c>
      <c r="J81" s="301">
        <v>50</v>
      </c>
      <c r="K81" s="315"/>
    </row>
    <row r="82" s="1" customFormat="1" ht="15" customHeight="1">
      <c r="B82" s="326"/>
      <c r="C82" s="301" t="s">
        <v>531</v>
      </c>
      <c r="D82" s="301"/>
      <c r="E82" s="301"/>
      <c r="F82" s="324" t="s">
        <v>523</v>
      </c>
      <c r="G82" s="325"/>
      <c r="H82" s="301" t="s">
        <v>532</v>
      </c>
      <c r="I82" s="301" t="s">
        <v>533</v>
      </c>
      <c r="J82" s="301"/>
      <c r="K82" s="315"/>
    </row>
    <row r="83" s="1" customFormat="1" ht="15" customHeight="1">
      <c r="B83" s="326"/>
      <c r="C83" s="327" t="s">
        <v>534</v>
      </c>
      <c r="D83" s="327"/>
      <c r="E83" s="327"/>
      <c r="F83" s="328" t="s">
        <v>529</v>
      </c>
      <c r="G83" s="327"/>
      <c r="H83" s="327" t="s">
        <v>535</v>
      </c>
      <c r="I83" s="327" t="s">
        <v>525</v>
      </c>
      <c r="J83" s="327">
        <v>15</v>
      </c>
      <c r="K83" s="315"/>
    </row>
    <row r="84" s="1" customFormat="1" ht="15" customHeight="1">
      <c r="B84" s="326"/>
      <c r="C84" s="327" t="s">
        <v>536</v>
      </c>
      <c r="D84" s="327"/>
      <c r="E84" s="327"/>
      <c r="F84" s="328" t="s">
        <v>529</v>
      </c>
      <c r="G84" s="327"/>
      <c r="H84" s="327" t="s">
        <v>537</v>
      </c>
      <c r="I84" s="327" t="s">
        <v>525</v>
      </c>
      <c r="J84" s="327">
        <v>15</v>
      </c>
      <c r="K84" s="315"/>
    </row>
    <row r="85" s="1" customFormat="1" ht="15" customHeight="1">
      <c r="B85" s="326"/>
      <c r="C85" s="327" t="s">
        <v>538</v>
      </c>
      <c r="D85" s="327"/>
      <c r="E85" s="327"/>
      <c r="F85" s="328" t="s">
        <v>529</v>
      </c>
      <c r="G85" s="327"/>
      <c r="H85" s="327" t="s">
        <v>539</v>
      </c>
      <c r="I85" s="327" t="s">
        <v>525</v>
      </c>
      <c r="J85" s="327">
        <v>20</v>
      </c>
      <c r="K85" s="315"/>
    </row>
    <row r="86" s="1" customFormat="1" ht="15" customHeight="1">
      <c r="B86" s="326"/>
      <c r="C86" s="327" t="s">
        <v>540</v>
      </c>
      <c r="D86" s="327"/>
      <c r="E86" s="327"/>
      <c r="F86" s="328" t="s">
        <v>529</v>
      </c>
      <c r="G86" s="327"/>
      <c r="H86" s="327" t="s">
        <v>541</v>
      </c>
      <c r="I86" s="327" t="s">
        <v>525</v>
      </c>
      <c r="J86" s="327">
        <v>20</v>
      </c>
      <c r="K86" s="315"/>
    </row>
    <row r="87" s="1" customFormat="1" ht="15" customHeight="1">
      <c r="B87" s="326"/>
      <c r="C87" s="301" t="s">
        <v>542</v>
      </c>
      <c r="D87" s="301"/>
      <c r="E87" s="301"/>
      <c r="F87" s="324" t="s">
        <v>529</v>
      </c>
      <c r="G87" s="325"/>
      <c r="H87" s="301" t="s">
        <v>543</v>
      </c>
      <c r="I87" s="301" t="s">
        <v>525</v>
      </c>
      <c r="J87" s="301">
        <v>50</v>
      </c>
      <c r="K87" s="315"/>
    </row>
    <row r="88" s="1" customFormat="1" ht="15" customHeight="1">
      <c r="B88" s="326"/>
      <c r="C88" s="301" t="s">
        <v>544</v>
      </c>
      <c r="D88" s="301"/>
      <c r="E88" s="301"/>
      <c r="F88" s="324" t="s">
        <v>529</v>
      </c>
      <c r="G88" s="325"/>
      <c r="H88" s="301" t="s">
        <v>545</v>
      </c>
      <c r="I88" s="301" t="s">
        <v>525</v>
      </c>
      <c r="J88" s="301">
        <v>20</v>
      </c>
      <c r="K88" s="315"/>
    </row>
    <row r="89" s="1" customFormat="1" ht="15" customHeight="1">
      <c r="B89" s="326"/>
      <c r="C89" s="301" t="s">
        <v>546</v>
      </c>
      <c r="D89" s="301"/>
      <c r="E89" s="301"/>
      <c r="F89" s="324" t="s">
        <v>529</v>
      </c>
      <c r="G89" s="325"/>
      <c r="H89" s="301" t="s">
        <v>547</v>
      </c>
      <c r="I89" s="301" t="s">
        <v>525</v>
      </c>
      <c r="J89" s="301">
        <v>20</v>
      </c>
      <c r="K89" s="315"/>
    </row>
    <row r="90" s="1" customFormat="1" ht="15" customHeight="1">
      <c r="B90" s="326"/>
      <c r="C90" s="301" t="s">
        <v>548</v>
      </c>
      <c r="D90" s="301"/>
      <c r="E90" s="301"/>
      <c r="F90" s="324" t="s">
        <v>529</v>
      </c>
      <c r="G90" s="325"/>
      <c r="H90" s="301" t="s">
        <v>549</v>
      </c>
      <c r="I90" s="301" t="s">
        <v>525</v>
      </c>
      <c r="J90" s="301">
        <v>50</v>
      </c>
      <c r="K90" s="315"/>
    </row>
    <row r="91" s="1" customFormat="1" ht="15" customHeight="1">
      <c r="B91" s="326"/>
      <c r="C91" s="301" t="s">
        <v>550</v>
      </c>
      <c r="D91" s="301"/>
      <c r="E91" s="301"/>
      <c r="F91" s="324" t="s">
        <v>529</v>
      </c>
      <c r="G91" s="325"/>
      <c r="H91" s="301" t="s">
        <v>550</v>
      </c>
      <c r="I91" s="301" t="s">
        <v>525</v>
      </c>
      <c r="J91" s="301">
        <v>50</v>
      </c>
      <c r="K91" s="315"/>
    </row>
    <row r="92" s="1" customFormat="1" ht="15" customHeight="1">
      <c r="B92" s="326"/>
      <c r="C92" s="301" t="s">
        <v>551</v>
      </c>
      <c r="D92" s="301"/>
      <c r="E92" s="301"/>
      <c r="F92" s="324" t="s">
        <v>529</v>
      </c>
      <c r="G92" s="325"/>
      <c r="H92" s="301" t="s">
        <v>552</v>
      </c>
      <c r="I92" s="301" t="s">
        <v>525</v>
      </c>
      <c r="J92" s="301">
        <v>255</v>
      </c>
      <c r="K92" s="315"/>
    </row>
    <row r="93" s="1" customFormat="1" ht="15" customHeight="1">
      <c r="B93" s="326"/>
      <c r="C93" s="301" t="s">
        <v>553</v>
      </c>
      <c r="D93" s="301"/>
      <c r="E93" s="301"/>
      <c r="F93" s="324" t="s">
        <v>523</v>
      </c>
      <c r="G93" s="325"/>
      <c r="H93" s="301" t="s">
        <v>554</v>
      </c>
      <c r="I93" s="301" t="s">
        <v>555</v>
      </c>
      <c r="J93" s="301"/>
      <c r="K93" s="315"/>
    </row>
    <row r="94" s="1" customFormat="1" ht="15" customHeight="1">
      <c r="B94" s="326"/>
      <c r="C94" s="301" t="s">
        <v>556</v>
      </c>
      <c r="D94" s="301"/>
      <c r="E94" s="301"/>
      <c r="F94" s="324" t="s">
        <v>523</v>
      </c>
      <c r="G94" s="325"/>
      <c r="H94" s="301" t="s">
        <v>557</v>
      </c>
      <c r="I94" s="301" t="s">
        <v>558</v>
      </c>
      <c r="J94" s="301"/>
      <c r="K94" s="315"/>
    </row>
    <row r="95" s="1" customFormat="1" ht="15" customHeight="1">
      <c r="B95" s="326"/>
      <c r="C95" s="301" t="s">
        <v>559</v>
      </c>
      <c r="D95" s="301"/>
      <c r="E95" s="301"/>
      <c r="F95" s="324" t="s">
        <v>523</v>
      </c>
      <c r="G95" s="325"/>
      <c r="H95" s="301" t="s">
        <v>559</v>
      </c>
      <c r="I95" s="301" t="s">
        <v>558</v>
      </c>
      <c r="J95" s="301"/>
      <c r="K95" s="315"/>
    </row>
    <row r="96" s="1" customFormat="1" ht="15" customHeight="1">
      <c r="B96" s="326"/>
      <c r="C96" s="301" t="s">
        <v>40</v>
      </c>
      <c r="D96" s="301"/>
      <c r="E96" s="301"/>
      <c r="F96" s="324" t="s">
        <v>523</v>
      </c>
      <c r="G96" s="325"/>
      <c r="H96" s="301" t="s">
        <v>560</v>
      </c>
      <c r="I96" s="301" t="s">
        <v>558</v>
      </c>
      <c r="J96" s="301"/>
      <c r="K96" s="315"/>
    </row>
    <row r="97" s="1" customFormat="1" ht="15" customHeight="1">
      <c r="B97" s="326"/>
      <c r="C97" s="301" t="s">
        <v>50</v>
      </c>
      <c r="D97" s="301"/>
      <c r="E97" s="301"/>
      <c r="F97" s="324" t="s">
        <v>523</v>
      </c>
      <c r="G97" s="325"/>
      <c r="H97" s="301" t="s">
        <v>561</v>
      </c>
      <c r="I97" s="301" t="s">
        <v>558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562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517</v>
      </c>
      <c r="D103" s="316"/>
      <c r="E103" s="316"/>
      <c r="F103" s="316" t="s">
        <v>518</v>
      </c>
      <c r="G103" s="317"/>
      <c r="H103" s="316" t="s">
        <v>56</v>
      </c>
      <c r="I103" s="316" t="s">
        <v>59</v>
      </c>
      <c r="J103" s="316" t="s">
        <v>519</v>
      </c>
      <c r="K103" s="315"/>
    </row>
    <row r="104" s="1" customFormat="1" ht="17.25" customHeight="1">
      <c r="B104" s="313"/>
      <c r="C104" s="318" t="s">
        <v>520</v>
      </c>
      <c r="D104" s="318"/>
      <c r="E104" s="318"/>
      <c r="F104" s="319" t="s">
        <v>521</v>
      </c>
      <c r="G104" s="320"/>
      <c r="H104" s="318"/>
      <c r="I104" s="318"/>
      <c r="J104" s="318" t="s">
        <v>522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55</v>
      </c>
      <c r="D106" s="323"/>
      <c r="E106" s="323"/>
      <c r="F106" s="324" t="s">
        <v>523</v>
      </c>
      <c r="G106" s="301"/>
      <c r="H106" s="301" t="s">
        <v>563</v>
      </c>
      <c r="I106" s="301" t="s">
        <v>525</v>
      </c>
      <c r="J106" s="301">
        <v>20</v>
      </c>
      <c r="K106" s="315"/>
    </row>
    <row r="107" s="1" customFormat="1" ht="15" customHeight="1">
      <c r="B107" s="313"/>
      <c r="C107" s="301" t="s">
        <v>526</v>
      </c>
      <c r="D107" s="301"/>
      <c r="E107" s="301"/>
      <c r="F107" s="324" t="s">
        <v>523</v>
      </c>
      <c r="G107" s="301"/>
      <c r="H107" s="301" t="s">
        <v>563</v>
      </c>
      <c r="I107" s="301" t="s">
        <v>525</v>
      </c>
      <c r="J107" s="301">
        <v>120</v>
      </c>
      <c r="K107" s="315"/>
    </row>
    <row r="108" s="1" customFormat="1" ht="15" customHeight="1">
      <c r="B108" s="326"/>
      <c r="C108" s="301" t="s">
        <v>528</v>
      </c>
      <c r="D108" s="301"/>
      <c r="E108" s="301"/>
      <c r="F108" s="324" t="s">
        <v>529</v>
      </c>
      <c r="G108" s="301"/>
      <c r="H108" s="301" t="s">
        <v>563</v>
      </c>
      <c r="I108" s="301" t="s">
        <v>525</v>
      </c>
      <c r="J108" s="301">
        <v>50</v>
      </c>
      <c r="K108" s="315"/>
    </row>
    <row r="109" s="1" customFormat="1" ht="15" customHeight="1">
      <c r="B109" s="326"/>
      <c r="C109" s="301" t="s">
        <v>531</v>
      </c>
      <c r="D109" s="301"/>
      <c r="E109" s="301"/>
      <c r="F109" s="324" t="s">
        <v>523</v>
      </c>
      <c r="G109" s="301"/>
      <c r="H109" s="301" t="s">
        <v>563</v>
      </c>
      <c r="I109" s="301" t="s">
        <v>533</v>
      </c>
      <c r="J109" s="301"/>
      <c r="K109" s="315"/>
    </row>
    <row r="110" s="1" customFormat="1" ht="15" customHeight="1">
      <c r="B110" s="326"/>
      <c r="C110" s="301" t="s">
        <v>542</v>
      </c>
      <c r="D110" s="301"/>
      <c r="E110" s="301"/>
      <c r="F110" s="324" t="s">
        <v>529</v>
      </c>
      <c r="G110" s="301"/>
      <c r="H110" s="301" t="s">
        <v>563</v>
      </c>
      <c r="I110" s="301" t="s">
        <v>525</v>
      </c>
      <c r="J110" s="301">
        <v>50</v>
      </c>
      <c r="K110" s="315"/>
    </row>
    <row r="111" s="1" customFormat="1" ht="15" customHeight="1">
      <c r="B111" s="326"/>
      <c r="C111" s="301" t="s">
        <v>550</v>
      </c>
      <c r="D111" s="301"/>
      <c r="E111" s="301"/>
      <c r="F111" s="324" t="s">
        <v>529</v>
      </c>
      <c r="G111" s="301"/>
      <c r="H111" s="301" t="s">
        <v>563</v>
      </c>
      <c r="I111" s="301" t="s">
        <v>525</v>
      </c>
      <c r="J111" s="301">
        <v>50</v>
      </c>
      <c r="K111" s="315"/>
    </row>
    <row r="112" s="1" customFormat="1" ht="15" customHeight="1">
      <c r="B112" s="326"/>
      <c r="C112" s="301" t="s">
        <v>548</v>
      </c>
      <c r="D112" s="301"/>
      <c r="E112" s="301"/>
      <c r="F112" s="324" t="s">
        <v>529</v>
      </c>
      <c r="G112" s="301"/>
      <c r="H112" s="301" t="s">
        <v>563</v>
      </c>
      <c r="I112" s="301" t="s">
        <v>525</v>
      </c>
      <c r="J112" s="301">
        <v>50</v>
      </c>
      <c r="K112" s="315"/>
    </row>
    <row r="113" s="1" customFormat="1" ht="15" customHeight="1">
      <c r="B113" s="326"/>
      <c r="C113" s="301" t="s">
        <v>55</v>
      </c>
      <c r="D113" s="301"/>
      <c r="E113" s="301"/>
      <c r="F113" s="324" t="s">
        <v>523</v>
      </c>
      <c r="G113" s="301"/>
      <c r="H113" s="301" t="s">
        <v>564</v>
      </c>
      <c r="I113" s="301" t="s">
        <v>525</v>
      </c>
      <c r="J113" s="301">
        <v>20</v>
      </c>
      <c r="K113" s="315"/>
    </row>
    <row r="114" s="1" customFormat="1" ht="15" customHeight="1">
      <c r="B114" s="326"/>
      <c r="C114" s="301" t="s">
        <v>565</v>
      </c>
      <c r="D114" s="301"/>
      <c r="E114" s="301"/>
      <c r="F114" s="324" t="s">
        <v>523</v>
      </c>
      <c r="G114" s="301"/>
      <c r="H114" s="301" t="s">
        <v>566</v>
      </c>
      <c r="I114" s="301" t="s">
        <v>525</v>
      </c>
      <c r="J114" s="301">
        <v>120</v>
      </c>
      <c r="K114" s="315"/>
    </row>
    <row r="115" s="1" customFormat="1" ht="15" customHeight="1">
      <c r="B115" s="326"/>
      <c r="C115" s="301" t="s">
        <v>40</v>
      </c>
      <c r="D115" s="301"/>
      <c r="E115" s="301"/>
      <c r="F115" s="324" t="s">
        <v>523</v>
      </c>
      <c r="G115" s="301"/>
      <c r="H115" s="301" t="s">
        <v>567</v>
      </c>
      <c r="I115" s="301" t="s">
        <v>558</v>
      </c>
      <c r="J115" s="301"/>
      <c r="K115" s="315"/>
    </row>
    <row r="116" s="1" customFormat="1" ht="15" customHeight="1">
      <c r="B116" s="326"/>
      <c r="C116" s="301" t="s">
        <v>50</v>
      </c>
      <c r="D116" s="301"/>
      <c r="E116" s="301"/>
      <c r="F116" s="324" t="s">
        <v>523</v>
      </c>
      <c r="G116" s="301"/>
      <c r="H116" s="301" t="s">
        <v>568</v>
      </c>
      <c r="I116" s="301" t="s">
        <v>558</v>
      </c>
      <c r="J116" s="301"/>
      <c r="K116" s="315"/>
    </row>
    <row r="117" s="1" customFormat="1" ht="15" customHeight="1">
      <c r="B117" s="326"/>
      <c r="C117" s="301" t="s">
        <v>59</v>
      </c>
      <c r="D117" s="301"/>
      <c r="E117" s="301"/>
      <c r="F117" s="324" t="s">
        <v>523</v>
      </c>
      <c r="G117" s="301"/>
      <c r="H117" s="301" t="s">
        <v>569</v>
      </c>
      <c r="I117" s="301" t="s">
        <v>570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571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517</v>
      </c>
      <c r="D123" s="316"/>
      <c r="E123" s="316"/>
      <c r="F123" s="316" t="s">
        <v>518</v>
      </c>
      <c r="G123" s="317"/>
      <c r="H123" s="316" t="s">
        <v>56</v>
      </c>
      <c r="I123" s="316" t="s">
        <v>59</v>
      </c>
      <c r="J123" s="316" t="s">
        <v>519</v>
      </c>
      <c r="K123" s="345"/>
    </row>
    <row r="124" s="1" customFormat="1" ht="17.25" customHeight="1">
      <c r="B124" s="344"/>
      <c r="C124" s="318" t="s">
        <v>520</v>
      </c>
      <c r="D124" s="318"/>
      <c r="E124" s="318"/>
      <c r="F124" s="319" t="s">
        <v>521</v>
      </c>
      <c r="G124" s="320"/>
      <c r="H124" s="318"/>
      <c r="I124" s="318"/>
      <c r="J124" s="318" t="s">
        <v>522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526</v>
      </c>
      <c r="D126" s="323"/>
      <c r="E126" s="323"/>
      <c r="F126" s="324" t="s">
        <v>523</v>
      </c>
      <c r="G126" s="301"/>
      <c r="H126" s="301" t="s">
        <v>563</v>
      </c>
      <c r="I126" s="301" t="s">
        <v>525</v>
      </c>
      <c r="J126" s="301">
        <v>120</v>
      </c>
      <c r="K126" s="349"/>
    </row>
    <row r="127" s="1" customFormat="1" ht="15" customHeight="1">
      <c r="B127" s="346"/>
      <c r="C127" s="301" t="s">
        <v>572</v>
      </c>
      <c r="D127" s="301"/>
      <c r="E127" s="301"/>
      <c r="F127" s="324" t="s">
        <v>523</v>
      </c>
      <c r="G127" s="301"/>
      <c r="H127" s="301" t="s">
        <v>573</v>
      </c>
      <c r="I127" s="301" t="s">
        <v>525</v>
      </c>
      <c r="J127" s="301" t="s">
        <v>574</v>
      </c>
      <c r="K127" s="349"/>
    </row>
    <row r="128" s="1" customFormat="1" ht="15" customHeight="1">
      <c r="B128" s="346"/>
      <c r="C128" s="301" t="s">
        <v>471</v>
      </c>
      <c r="D128" s="301"/>
      <c r="E128" s="301"/>
      <c r="F128" s="324" t="s">
        <v>523</v>
      </c>
      <c r="G128" s="301"/>
      <c r="H128" s="301" t="s">
        <v>575</v>
      </c>
      <c r="I128" s="301" t="s">
        <v>525</v>
      </c>
      <c r="J128" s="301" t="s">
        <v>574</v>
      </c>
      <c r="K128" s="349"/>
    </row>
    <row r="129" s="1" customFormat="1" ht="15" customHeight="1">
      <c r="B129" s="346"/>
      <c r="C129" s="301" t="s">
        <v>534</v>
      </c>
      <c r="D129" s="301"/>
      <c r="E129" s="301"/>
      <c r="F129" s="324" t="s">
        <v>529</v>
      </c>
      <c r="G129" s="301"/>
      <c r="H129" s="301" t="s">
        <v>535</v>
      </c>
      <c r="I129" s="301" t="s">
        <v>525</v>
      </c>
      <c r="J129" s="301">
        <v>15</v>
      </c>
      <c r="K129" s="349"/>
    </row>
    <row r="130" s="1" customFormat="1" ht="15" customHeight="1">
      <c r="B130" s="346"/>
      <c r="C130" s="327" t="s">
        <v>536</v>
      </c>
      <c r="D130" s="327"/>
      <c r="E130" s="327"/>
      <c r="F130" s="328" t="s">
        <v>529</v>
      </c>
      <c r="G130" s="327"/>
      <c r="H130" s="327" t="s">
        <v>537</v>
      </c>
      <c r="I130" s="327" t="s">
        <v>525</v>
      </c>
      <c r="J130" s="327">
        <v>15</v>
      </c>
      <c r="K130" s="349"/>
    </row>
    <row r="131" s="1" customFormat="1" ht="15" customHeight="1">
      <c r="B131" s="346"/>
      <c r="C131" s="327" t="s">
        <v>538</v>
      </c>
      <c r="D131" s="327"/>
      <c r="E131" s="327"/>
      <c r="F131" s="328" t="s">
        <v>529</v>
      </c>
      <c r="G131" s="327"/>
      <c r="H131" s="327" t="s">
        <v>539</v>
      </c>
      <c r="I131" s="327" t="s">
        <v>525</v>
      </c>
      <c r="J131" s="327">
        <v>20</v>
      </c>
      <c r="K131" s="349"/>
    </row>
    <row r="132" s="1" customFormat="1" ht="15" customHeight="1">
      <c r="B132" s="346"/>
      <c r="C132" s="327" t="s">
        <v>540</v>
      </c>
      <c r="D132" s="327"/>
      <c r="E132" s="327"/>
      <c r="F132" s="328" t="s">
        <v>529</v>
      </c>
      <c r="G132" s="327"/>
      <c r="H132" s="327" t="s">
        <v>541</v>
      </c>
      <c r="I132" s="327" t="s">
        <v>525</v>
      </c>
      <c r="J132" s="327">
        <v>20</v>
      </c>
      <c r="K132" s="349"/>
    </row>
    <row r="133" s="1" customFormat="1" ht="15" customHeight="1">
      <c r="B133" s="346"/>
      <c r="C133" s="301" t="s">
        <v>528</v>
      </c>
      <c r="D133" s="301"/>
      <c r="E133" s="301"/>
      <c r="F133" s="324" t="s">
        <v>529</v>
      </c>
      <c r="G133" s="301"/>
      <c r="H133" s="301" t="s">
        <v>563</v>
      </c>
      <c r="I133" s="301" t="s">
        <v>525</v>
      </c>
      <c r="J133" s="301">
        <v>50</v>
      </c>
      <c r="K133" s="349"/>
    </row>
    <row r="134" s="1" customFormat="1" ht="15" customHeight="1">
      <c r="B134" s="346"/>
      <c r="C134" s="301" t="s">
        <v>542</v>
      </c>
      <c r="D134" s="301"/>
      <c r="E134" s="301"/>
      <c r="F134" s="324" t="s">
        <v>529</v>
      </c>
      <c r="G134" s="301"/>
      <c r="H134" s="301" t="s">
        <v>563</v>
      </c>
      <c r="I134" s="301" t="s">
        <v>525</v>
      </c>
      <c r="J134" s="301">
        <v>50</v>
      </c>
      <c r="K134" s="349"/>
    </row>
    <row r="135" s="1" customFormat="1" ht="15" customHeight="1">
      <c r="B135" s="346"/>
      <c r="C135" s="301" t="s">
        <v>548</v>
      </c>
      <c r="D135" s="301"/>
      <c r="E135" s="301"/>
      <c r="F135" s="324" t="s">
        <v>529</v>
      </c>
      <c r="G135" s="301"/>
      <c r="H135" s="301" t="s">
        <v>563</v>
      </c>
      <c r="I135" s="301" t="s">
        <v>525</v>
      </c>
      <c r="J135" s="301">
        <v>50</v>
      </c>
      <c r="K135" s="349"/>
    </row>
    <row r="136" s="1" customFormat="1" ht="15" customHeight="1">
      <c r="B136" s="346"/>
      <c r="C136" s="301" t="s">
        <v>550</v>
      </c>
      <c r="D136" s="301"/>
      <c r="E136" s="301"/>
      <c r="F136" s="324" t="s">
        <v>529</v>
      </c>
      <c r="G136" s="301"/>
      <c r="H136" s="301" t="s">
        <v>563</v>
      </c>
      <c r="I136" s="301" t="s">
        <v>525</v>
      </c>
      <c r="J136" s="301">
        <v>50</v>
      </c>
      <c r="K136" s="349"/>
    </row>
    <row r="137" s="1" customFormat="1" ht="15" customHeight="1">
      <c r="B137" s="346"/>
      <c r="C137" s="301" t="s">
        <v>551</v>
      </c>
      <c r="D137" s="301"/>
      <c r="E137" s="301"/>
      <c r="F137" s="324" t="s">
        <v>529</v>
      </c>
      <c r="G137" s="301"/>
      <c r="H137" s="301" t="s">
        <v>576</v>
      </c>
      <c r="I137" s="301" t="s">
        <v>525</v>
      </c>
      <c r="J137" s="301">
        <v>255</v>
      </c>
      <c r="K137" s="349"/>
    </row>
    <row r="138" s="1" customFormat="1" ht="15" customHeight="1">
      <c r="B138" s="346"/>
      <c r="C138" s="301" t="s">
        <v>553</v>
      </c>
      <c r="D138" s="301"/>
      <c r="E138" s="301"/>
      <c r="F138" s="324" t="s">
        <v>523</v>
      </c>
      <c r="G138" s="301"/>
      <c r="H138" s="301" t="s">
        <v>577</v>
      </c>
      <c r="I138" s="301" t="s">
        <v>555</v>
      </c>
      <c r="J138" s="301"/>
      <c r="K138" s="349"/>
    </row>
    <row r="139" s="1" customFormat="1" ht="15" customHeight="1">
      <c r="B139" s="346"/>
      <c r="C139" s="301" t="s">
        <v>556</v>
      </c>
      <c r="D139" s="301"/>
      <c r="E139" s="301"/>
      <c r="F139" s="324" t="s">
        <v>523</v>
      </c>
      <c r="G139" s="301"/>
      <c r="H139" s="301" t="s">
        <v>578</v>
      </c>
      <c r="I139" s="301" t="s">
        <v>558</v>
      </c>
      <c r="J139" s="301"/>
      <c r="K139" s="349"/>
    </row>
    <row r="140" s="1" customFormat="1" ht="15" customHeight="1">
      <c r="B140" s="346"/>
      <c r="C140" s="301" t="s">
        <v>559</v>
      </c>
      <c r="D140" s="301"/>
      <c r="E140" s="301"/>
      <c r="F140" s="324" t="s">
        <v>523</v>
      </c>
      <c r="G140" s="301"/>
      <c r="H140" s="301" t="s">
        <v>559</v>
      </c>
      <c r="I140" s="301" t="s">
        <v>558</v>
      </c>
      <c r="J140" s="301"/>
      <c r="K140" s="349"/>
    </row>
    <row r="141" s="1" customFormat="1" ht="15" customHeight="1">
      <c r="B141" s="346"/>
      <c r="C141" s="301" t="s">
        <v>40</v>
      </c>
      <c r="D141" s="301"/>
      <c r="E141" s="301"/>
      <c r="F141" s="324" t="s">
        <v>523</v>
      </c>
      <c r="G141" s="301"/>
      <c r="H141" s="301" t="s">
        <v>579</v>
      </c>
      <c r="I141" s="301" t="s">
        <v>558</v>
      </c>
      <c r="J141" s="301"/>
      <c r="K141" s="349"/>
    </row>
    <row r="142" s="1" customFormat="1" ht="15" customHeight="1">
      <c r="B142" s="346"/>
      <c r="C142" s="301" t="s">
        <v>580</v>
      </c>
      <c r="D142" s="301"/>
      <c r="E142" s="301"/>
      <c r="F142" s="324" t="s">
        <v>523</v>
      </c>
      <c r="G142" s="301"/>
      <c r="H142" s="301" t="s">
        <v>581</v>
      </c>
      <c r="I142" s="301" t="s">
        <v>558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582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517</v>
      </c>
      <c r="D148" s="316"/>
      <c r="E148" s="316"/>
      <c r="F148" s="316" t="s">
        <v>518</v>
      </c>
      <c r="G148" s="317"/>
      <c r="H148" s="316" t="s">
        <v>56</v>
      </c>
      <c r="I148" s="316" t="s">
        <v>59</v>
      </c>
      <c r="J148" s="316" t="s">
        <v>519</v>
      </c>
      <c r="K148" s="315"/>
    </row>
    <row r="149" s="1" customFormat="1" ht="17.25" customHeight="1">
      <c r="B149" s="313"/>
      <c r="C149" s="318" t="s">
        <v>520</v>
      </c>
      <c r="D149" s="318"/>
      <c r="E149" s="318"/>
      <c r="F149" s="319" t="s">
        <v>521</v>
      </c>
      <c r="G149" s="320"/>
      <c r="H149" s="318"/>
      <c r="I149" s="318"/>
      <c r="J149" s="318" t="s">
        <v>522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526</v>
      </c>
      <c r="D151" s="301"/>
      <c r="E151" s="301"/>
      <c r="F151" s="354" t="s">
        <v>523</v>
      </c>
      <c r="G151" s="301"/>
      <c r="H151" s="353" t="s">
        <v>563</v>
      </c>
      <c r="I151" s="353" t="s">
        <v>525</v>
      </c>
      <c r="J151" s="353">
        <v>120</v>
      </c>
      <c r="K151" s="349"/>
    </row>
    <row r="152" s="1" customFormat="1" ht="15" customHeight="1">
      <c r="B152" s="326"/>
      <c r="C152" s="353" t="s">
        <v>572</v>
      </c>
      <c r="D152" s="301"/>
      <c r="E152" s="301"/>
      <c r="F152" s="354" t="s">
        <v>523</v>
      </c>
      <c r="G152" s="301"/>
      <c r="H152" s="353" t="s">
        <v>583</v>
      </c>
      <c r="I152" s="353" t="s">
        <v>525</v>
      </c>
      <c r="J152" s="353" t="s">
        <v>574</v>
      </c>
      <c r="K152" s="349"/>
    </row>
    <row r="153" s="1" customFormat="1" ht="15" customHeight="1">
      <c r="B153" s="326"/>
      <c r="C153" s="353" t="s">
        <v>471</v>
      </c>
      <c r="D153" s="301"/>
      <c r="E153" s="301"/>
      <c r="F153" s="354" t="s">
        <v>523</v>
      </c>
      <c r="G153" s="301"/>
      <c r="H153" s="353" t="s">
        <v>584</v>
      </c>
      <c r="I153" s="353" t="s">
        <v>525</v>
      </c>
      <c r="J153" s="353" t="s">
        <v>574</v>
      </c>
      <c r="K153" s="349"/>
    </row>
    <row r="154" s="1" customFormat="1" ht="15" customHeight="1">
      <c r="B154" s="326"/>
      <c r="C154" s="353" t="s">
        <v>528</v>
      </c>
      <c r="D154" s="301"/>
      <c r="E154" s="301"/>
      <c r="F154" s="354" t="s">
        <v>529</v>
      </c>
      <c r="G154" s="301"/>
      <c r="H154" s="353" t="s">
        <v>563</v>
      </c>
      <c r="I154" s="353" t="s">
        <v>525</v>
      </c>
      <c r="J154" s="353">
        <v>50</v>
      </c>
      <c r="K154" s="349"/>
    </row>
    <row r="155" s="1" customFormat="1" ht="15" customHeight="1">
      <c r="B155" s="326"/>
      <c r="C155" s="353" t="s">
        <v>531</v>
      </c>
      <c r="D155" s="301"/>
      <c r="E155" s="301"/>
      <c r="F155" s="354" t="s">
        <v>523</v>
      </c>
      <c r="G155" s="301"/>
      <c r="H155" s="353" t="s">
        <v>563</v>
      </c>
      <c r="I155" s="353" t="s">
        <v>533</v>
      </c>
      <c r="J155" s="353"/>
      <c r="K155" s="349"/>
    </row>
    <row r="156" s="1" customFormat="1" ht="15" customHeight="1">
      <c r="B156" s="326"/>
      <c r="C156" s="353" t="s">
        <v>542</v>
      </c>
      <c r="D156" s="301"/>
      <c r="E156" s="301"/>
      <c r="F156" s="354" t="s">
        <v>529</v>
      </c>
      <c r="G156" s="301"/>
      <c r="H156" s="353" t="s">
        <v>563</v>
      </c>
      <c r="I156" s="353" t="s">
        <v>525</v>
      </c>
      <c r="J156" s="353">
        <v>50</v>
      </c>
      <c r="K156" s="349"/>
    </row>
    <row r="157" s="1" customFormat="1" ht="15" customHeight="1">
      <c r="B157" s="326"/>
      <c r="C157" s="353" t="s">
        <v>550</v>
      </c>
      <c r="D157" s="301"/>
      <c r="E157" s="301"/>
      <c r="F157" s="354" t="s">
        <v>529</v>
      </c>
      <c r="G157" s="301"/>
      <c r="H157" s="353" t="s">
        <v>563</v>
      </c>
      <c r="I157" s="353" t="s">
        <v>525</v>
      </c>
      <c r="J157" s="353">
        <v>50</v>
      </c>
      <c r="K157" s="349"/>
    </row>
    <row r="158" s="1" customFormat="1" ht="15" customHeight="1">
      <c r="B158" s="326"/>
      <c r="C158" s="353" t="s">
        <v>548</v>
      </c>
      <c r="D158" s="301"/>
      <c r="E158" s="301"/>
      <c r="F158" s="354" t="s">
        <v>529</v>
      </c>
      <c r="G158" s="301"/>
      <c r="H158" s="353" t="s">
        <v>563</v>
      </c>
      <c r="I158" s="353" t="s">
        <v>525</v>
      </c>
      <c r="J158" s="353">
        <v>50</v>
      </c>
      <c r="K158" s="349"/>
    </row>
    <row r="159" s="1" customFormat="1" ht="15" customHeight="1">
      <c r="B159" s="326"/>
      <c r="C159" s="353" t="s">
        <v>92</v>
      </c>
      <c r="D159" s="301"/>
      <c r="E159" s="301"/>
      <c r="F159" s="354" t="s">
        <v>523</v>
      </c>
      <c r="G159" s="301"/>
      <c r="H159" s="353" t="s">
        <v>585</v>
      </c>
      <c r="I159" s="353" t="s">
        <v>525</v>
      </c>
      <c r="J159" s="353" t="s">
        <v>586</v>
      </c>
      <c r="K159" s="349"/>
    </row>
    <row r="160" s="1" customFormat="1" ht="15" customHeight="1">
      <c r="B160" s="326"/>
      <c r="C160" s="353" t="s">
        <v>587</v>
      </c>
      <c r="D160" s="301"/>
      <c r="E160" s="301"/>
      <c r="F160" s="354" t="s">
        <v>523</v>
      </c>
      <c r="G160" s="301"/>
      <c r="H160" s="353" t="s">
        <v>588</v>
      </c>
      <c r="I160" s="353" t="s">
        <v>558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589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517</v>
      </c>
      <c r="D166" s="316"/>
      <c r="E166" s="316"/>
      <c r="F166" s="316" t="s">
        <v>518</v>
      </c>
      <c r="G166" s="358"/>
      <c r="H166" s="359" t="s">
        <v>56</v>
      </c>
      <c r="I166" s="359" t="s">
        <v>59</v>
      </c>
      <c r="J166" s="316" t="s">
        <v>519</v>
      </c>
      <c r="K166" s="293"/>
    </row>
    <row r="167" s="1" customFormat="1" ht="17.25" customHeight="1">
      <c r="B167" s="294"/>
      <c r="C167" s="318" t="s">
        <v>520</v>
      </c>
      <c r="D167" s="318"/>
      <c r="E167" s="318"/>
      <c r="F167" s="319" t="s">
        <v>521</v>
      </c>
      <c r="G167" s="360"/>
      <c r="H167" s="361"/>
      <c r="I167" s="361"/>
      <c r="J167" s="318" t="s">
        <v>522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526</v>
      </c>
      <c r="D169" s="301"/>
      <c r="E169" s="301"/>
      <c r="F169" s="324" t="s">
        <v>523</v>
      </c>
      <c r="G169" s="301"/>
      <c r="H169" s="301" t="s">
        <v>563</v>
      </c>
      <c r="I169" s="301" t="s">
        <v>525</v>
      </c>
      <c r="J169" s="301">
        <v>120</v>
      </c>
      <c r="K169" s="349"/>
    </row>
    <row r="170" s="1" customFormat="1" ht="15" customHeight="1">
      <c r="B170" s="326"/>
      <c r="C170" s="301" t="s">
        <v>572</v>
      </c>
      <c r="D170" s="301"/>
      <c r="E170" s="301"/>
      <c r="F170" s="324" t="s">
        <v>523</v>
      </c>
      <c r="G170" s="301"/>
      <c r="H170" s="301" t="s">
        <v>573</v>
      </c>
      <c r="I170" s="301" t="s">
        <v>525</v>
      </c>
      <c r="J170" s="301" t="s">
        <v>574</v>
      </c>
      <c r="K170" s="349"/>
    </row>
    <row r="171" s="1" customFormat="1" ht="15" customHeight="1">
      <c r="B171" s="326"/>
      <c r="C171" s="301" t="s">
        <v>471</v>
      </c>
      <c r="D171" s="301"/>
      <c r="E171" s="301"/>
      <c r="F171" s="324" t="s">
        <v>523</v>
      </c>
      <c r="G171" s="301"/>
      <c r="H171" s="301" t="s">
        <v>590</v>
      </c>
      <c r="I171" s="301" t="s">
        <v>525</v>
      </c>
      <c r="J171" s="301" t="s">
        <v>574</v>
      </c>
      <c r="K171" s="349"/>
    </row>
    <row r="172" s="1" customFormat="1" ht="15" customHeight="1">
      <c r="B172" s="326"/>
      <c r="C172" s="301" t="s">
        <v>528</v>
      </c>
      <c r="D172" s="301"/>
      <c r="E172" s="301"/>
      <c r="F172" s="324" t="s">
        <v>529</v>
      </c>
      <c r="G172" s="301"/>
      <c r="H172" s="301" t="s">
        <v>590</v>
      </c>
      <c r="I172" s="301" t="s">
        <v>525</v>
      </c>
      <c r="J172" s="301">
        <v>50</v>
      </c>
      <c r="K172" s="349"/>
    </row>
    <row r="173" s="1" customFormat="1" ht="15" customHeight="1">
      <c r="B173" s="326"/>
      <c r="C173" s="301" t="s">
        <v>531</v>
      </c>
      <c r="D173" s="301"/>
      <c r="E173" s="301"/>
      <c r="F173" s="324" t="s">
        <v>523</v>
      </c>
      <c r="G173" s="301"/>
      <c r="H173" s="301" t="s">
        <v>590</v>
      </c>
      <c r="I173" s="301" t="s">
        <v>533</v>
      </c>
      <c r="J173" s="301"/>
      <c r="K173" s="349"/>
    </row>
    <row r="174" s="1" customFormat="1" ht="15" customHeight="1">
      <c r="B174" s="326"/>
      <c r="C174" s="301" t="s">
        <v>542</v>
      </c>
      <c r="D174" s="301"/>
      <c r="E174" s="301"/>
      <c r="F174" s="324" t="s">
        <v>529</v>
      </c>
      <c r="G174" s="301"/>
      <c r="H174" s="301" t="s">
        <v>590</v>
      </c>
      <c r="I174" s="301" t="s">
        <v>525</v>
      </c>
      <c r="J174" s="301">
        <v>50</v>
      </c>
      <c r="K174" s="349"/>
    </row>
    <row r="175" s="1" customFormat="1" ht="15" customHeight="1">
      <c r="B175" s="326"/>
      <c r="C175" s="301" t="s">
        <v>550</v>
      </c>
      <c r="D175" s="301"/>
      <c r="E175" s="301"/>
      <c r="F175" s="324" t="s">
        <v>529</v>
      </c>
      <c r="G175" s="301"/>
      <c r="H175" s="301" t="s">
        <v>590</v>
      </c>
      <c r="I175" s="301" t="s">
        <v>525</v>
      </c>
      <c r="J175" s="301">
        <v>50</v>
      </c>
      <c r="K175" s="349"/>
    </row>
    <row r="176" s="1" customFormat="1" ht="15" customHeight="1">
      <c r="B176" s="326"/>
      <c r="C176" s="301" t="s">
        <v>548</v>
      </c>
      <c r="D176" s="301"/>
      <c r="E176" s="301"/>
      <c r="F176" s="324" t="s">
        <v>529</v>
      </c>
      <c r="G176" s="301"/>
      <c r="H176" s="301" t="s">
        <v>590</v>
      </c>
      <c r="I176" s="301" t="s">
        <v>525</v>
      </c>
      <c r="J176" s="301">
        <v>50</v>
      </c>
      <c r="K176" s="349"/>
    </row>
    <row r="177" s="1" customFormat="1" ht="15" customHeight="1">
      <c r="B177" s="326"/>
      <c r="C177" s="301" t="s">
        <v>101</v>
      </c>
      <c r="D177" s="301"/>
      <c r="E177" s="301"/>
      <c r="F177" s="324" t="s">
        <v>523</v>
      </c>
      <c r="G177" s="301"/>
      <c r="H177" s="301" t="s">
        <v>591</v>
      </c>
      <c r="I177" s="301" t="s">
        <v>592</v>
      </c>
      <c r="J177" s="301"/>
      <c r="K177" s="349"/>
    </row>
    <row r="178" s="1" customFormat="1" ht="15" customHeight="1">
      <c r="B178" s="326"/>
      <c r="C178" s="301" t="s">
        <v>59</v>
      </c>
      <c r="D178" s="301"/>
      <c r="E178" s="301"/>
      <c r="F178" s="324" t="s">
        <v>523</v>
      </c>
      <c r="G178" s="301"/>
      <c r="H178" s="301" t="s">
        <v>593</v>
      </c>
      <c r="I178" s="301" t="s">
        <v>594</v>
      </c>
      <c r="J178" s="301">
        <v>1</v>
      </c>
      <c r="K178" s="349"/>
    </row>
    <row r="179" s="1" customFormat="1" ht="15" customHeight="1">
      <c r="B179" s="326"/>
      <c r="C179" s="301" t="s">
        <v>55</v>
      </c>
      <c r="D179" s="301"/>
      <c r="E179" s="301"/>
      <c r="F179" s="324" t="s">
        <v>523</v>
      </c>
      <c r="G179" s="301"/>
      <c r="H179" s="301" t="s">
        <v>595</v>
      </c>
      <c r="I179" s="301" t="s">
        <v>525</v>
      </c>
      <c r="J179" s="301">
        <v>20</v>
      </c>
      <c r="K179" s="349"/>
    </row>
    <row r="180" s="1" customFormat="1" ht="15" customHeight="1">
      <c r="B180" s="326"/>
      <c r="C180" s="301" t="s">
        <v>56</v>
      </c>
      <c r="D180" s="301"/>
      <c r="E180" s="301"/>
      <c r="F180" s="324" t="s">
        <v>523</v>
      </c>
      <c r="G180" s="301"/>
      <c r="H180" s="301" t="s">
        <v>596</v>
      </c>
      <c r="I180" s="301" t="s">
        <v>525</v>
      </c>
      <c r="J180" s="301">
        <v>255</v>
      </c>
      <c r="K180" s="349"/>
    </row>
    <row r="181" s="1" customFormat="1" ht="15" customHeight="1">
      <c r="B181" s="326"/>
      <c r="C181" s="301" t="s">
        <v>102</v>
      </c>
      <c r="D181" s="301"/>
      <c r="E181" s="301"/>
      <c r="F181" s="324" t="s">
        <v>523</v>
      </c>
      <c r="G181" s="301"/>
      <c r="H181" s="301" t="s">
        <v>487</v>
      </c>
      <c r="I181" s="301" t="s">
        <v>525</v>
      </c>
      <c r="J181" s="301">
        <v>10</v>
      </c>
      <c r="K181" s="349"/>
    </row>
    <row r="182" s="1" customFormat="1" ht="15" customHeight="1">
      <c r="B182" s="326"/>
      <c r="C182" s="301" t="s">
        <v>103</v>
      </c>
      <c r="D182" s="301"/>
      <c r="E182" s="301"/>
      <c r="F182" s="324" t="s">
        <v>523</v>
      </c>
      <c r="G182" s="301"/>
      <c r="H182" s="301" t="s">
        <v>597</v>
      </c>
      <c r="I182" s="301" t="s">
        <v>558</v>
      </c>
      <c r="J182" s="301"/>
      <c r="K182" s="349"/>
    </row>
    <row r="183" s="1" customFormat="1" ht="15" customHeight="1">
      <c r="B183" s="326"/>
      <c r="C183" s="301" t="s">
        <v>598</v>
      </c>
      <c r="D183" s="301"/>
      <c r="E183" s="301"/>
      <c r="F183" s="324" t="s">
        <v>523</v>
      </c>
      <c r="G183" s="301"/>
      <c r="H183" s="301" t="s">
        <v>599</v>
      </c>
      <c r="I183" s="301" t="s">
        <v>558</v>
      </c>
      <c r="J183" s="301"/>
      <c r="K183" s="349"/>
    </row>
    <row r="184" s="1" customFormat="1" ht="15" customHeight="1">
      <c r="B184" s="326"/>
      <c r="C184" s="301" t="s">
        <v>587</v>
      </c>
      <c r="D184" s="301"/>
      <c r="E184" s="301"/>
      <c r="F184" s="324" t="s">
        <v>523</v>
      </c>
      <c r="G184" s="301"/>
      <c r="H184" s="301" t="s">
        <v>600</v>
      </c>
      <c r="I184" s="301" t="s">
        <v>558</v>
      </c>
      <c r="J184" s="301"/>
      <c r="K184" s="349"/>
    </row>
    <row r="185" s="1" customFormat="1" ht="15" customHeight="1">
      <c r="B185" s="326"/>
      <c r="C185" s="301" t="s">
        <v>105</v>
      </c>
      <c r="D185" s="301"/>
      <c r="E185" s="301"/>
      <c r="F185" s="324" t="s">
        <v>529</v>
      </c>
      <c r="G185" s="301"/>
      <c r="H185" s="301" t="s">
        <v>601</v>
      </c>
      <c r="I185" s="301" t="s">
        <v>525</v>
      </c>
      <c r="J185" s="301">
        <v>50</v>
      </c>
      <c r="K185" s="349"/>
    </row>
    <row r="186" s="1" customFormat="1" ht="15" customHeight="1">
      <c r="B186" s="326"/>
      <c r="C186" s="301" t="s">
        <v>602</v>
      </c>
      <c r="D186" s="301"/>
      <c r="E186" s="301"/>
      <c r="F186" s="324" t="s">
        <v>529</v>
      </c>
      <c r="G186" s="301"/>
      <c r="H186" s="301" t="s">
        <v>603</v>
      </c>
      <c r="I186" s="301" t="s">
        <v>604</v>
      </c>
      <c r="J186" s="301"/>
      <c r="K186" s="349"/>
    </row>
    <row r="187" s="1" customFormat="1" ht="15" customHeight="1">
      <c r="B187" s="326"/>
      <c r="C187" s="301" t="s">
        <v>605</v>
      </c>
      <c r="D187" s="301"/>
      <c r="E187" s="301"/>
      <c r="F187" s="324" t="s">
        <v>529</v>
      </c>
      <c r="G187" s="301"/>
      <c r="H187" s="301" t="s">
        <v>606</v>
      </c>
      <c r="I187" s="301" t="s">
        <v>604</v>
      </c>
      <c r="J187" s="301"/>
      <c r="K187" s="349"/>
    </row>
    <row r="188" s="1" customFormat="1" ht="15" customHeight="1">
      <c r="B188" s="326"/>
      <c r="C188" s="301" t="s">
        <v>607</v>
      </c>
      <c r="D188" s="301"/>
      <c r="E188" s="301"/>
      <c r="F188" s="324" t="s">
        <v>529</v>
      </c>
      <c r="G188" s="301"/>
      <c r="H188" s="301" t="s">
        <v>608</v>
      </c>
      <c r="I188" s="301" t="s">
        <v>604</v>
      </c>
      <c r="J188" s="301"/>
      <c r="K188" s="349"/>
    </row>
    <row r="189" s="1" customFormat="1" ht="15" customHeight="1">
      <c r="B189" s="326"/>
      <c r="C189" s="362" t="s">
        <v>609</v>
      </c>
      <c r="D189" s="301"/>
      <c r="E189" s="301"/>
      <c r="F189" s="324" t="s">
        <v>529</v>
      </c>
      <c r="G189" s="301"/>
      <c r="H189" s="301" t="s">
        <v>610</v>
      </c>
      <c r="I189" s="301" t="s">
        <v>611</v>
      </c>
      <c r="J189" s="363" t="s">
        <v>612</v>
      </c>
      <c r="K189" s="349"/>
    </row>
    <row r="190" s="18" customFormat="1" ht="15" customHeight="1">
      <c r="B190" s="364"/>
      <c r="C190" s="365" t="s">
        <v>613</v>
      </c>
      <c r="D190" s="366"/>
      <c r="E190" s="366"/>
      <c r="F190" s="367" t="s">
        <v>529</v>
      </c>
      <c r="G190" s="366"/>
      <c r="H190" s="366" t="s">
        <v>614</v>
      </c>
      <c r="I190" s="366" t="s">
        <v>611</v>
      </c>
      <c r="J190" s="368" t="s">
        <v>612</v>
      </c>
      <c r="K190" s="369"/>
    </row>
    <row r="191" s="1" customFormat="1" ht="15" customHeight="1">
      <c r="B191" s="326"/>
      <c r="C191" s="362" t="s">
        <v>44</v>
      </c>
      <c r="D191" s="301"/>
      <c r="E191" s="301"/>
      <c r="F191" s="324" t="s">
        <v>523</v>
      </c>
      <c r="G191" s="301"/>
      <c r="H191" s="298" t="s">
        <v>615</v>
      </c>
      <c r="I191" s="301" t="s">
        <v>616</v>
      </c>
      <c r="J191" s="301"/>
      <c r="K191" s="349"/>
    </row>
    <row r="192" s="1" customFormat="1" ht="15" customHeight="1">
      <c r="B192" s="326"/>
      <c r="C192" s="362" t="s">
        <v>617</v>
      </c>
      <c r="D192" s="301"/>
      <c r="E192" s="301"/>
      <c r="F192" s="324" t="s">
        <v>523</v>
      </c>
      <c r="G192" s="301"/>
      <c r="H192" s="301" t="s">
        <v>618</v>
      </c>
      <c r="I192" s="301" t="s">
        <v>558</v>
      </c>
      <c r="J192" s="301"/>
      <c r="K192" s="349"/>
    </row>
    <row r="193" s="1" customFormat="1" ht="15" customHeight="1">
      <c r="B193" s="326"/>
      <c r="C193" s="362" t="s">
        <v>619</v>
      </c>
      <c r="D193" s="301"/>
      <c r="E193" s="301"/>
      <c r="F193" s="324" t="s">
        <v>523</v>
      </c>
      <c r="G193" s="301"/>
      <c r="H193" s="301" t="s">
        <v>620</v>
      </c>
      <c r="I193" s="301" t="s">
        <v>558</v>
      </c>
      <c r="J193" s="301"/>
      <c r="K193" s="349"/>
    </row>
    <row r="194" s="1" customFormat="1" ht="15" customHeight="1">
      <c r="B194" s="326"/>
      <c r="C194" s="362" t="s">
        <v>621</v>
      </c>
      <c r="D194" s="301"/>
      <c r="E194" s="301"/>
      <c r="F194" s="324" t="s">
        <v>529</v>
      </c>
      <c r="G194" s="301"/>
      <c r="H194" s="301" t="s">
        <v>622</v>
      </c>
      <c r="I194" s="301" t="s">
        <v>558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623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624</v>
      </c>
      <c r="D201" s="371"/>
      <c r="E201" s="371"/>
      <c r="F201" s="371" t="s">
        <v>625</v>
      </c>
      <c r="G201" s="372"/>
      <c r="H201" s="371" t="s">
        <v>626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616</v>
      </c>
      <c r="D203" s="301"/>
      <c r="E203" s="301"/>
      <c r="F203" s="324" t="s">
        <v>45</v>
      </c>
      <c r="G203" s="301"/>
      <c r="H203" s="301" t="s">
        <v>627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46</v>
      </c>
      <c r="G204" s="301"/>
      <c r="H204" s="301" t="s">
        <v>628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49</v>
      </c>
      <c r="G205" s="301"/>
      <c r="H205" s="301" t="s">
        <v>629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47</v>
      </c>
      <c r="G206" s="301"/>
      <c r="H206" s="301" t="s">
        <v>630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48</v>
      </c>
      <c r="G207" s="301"/>
      <c r="H207" s="301" t="s">
        <v>631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570</v>
      </c>
      <c r="D209" s="301"/>
      <c r="E209" s="301"/>
      <c r="F209" s="324" t="s">
        <v>81</v>
      </c>
      <c r="G209" s="301"/>
      <c r="H209" s="301" t="s">
        <v>632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468</v>
      </c>
      <c r="G210" s="301"/>
      <c r="H210" s="301" t="s">
        <v>469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466</v>
      </c>
      <c r="G211" s="301"/>
      <c r="H211" s="301" t="s">
        <v>633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85</v>
      </c>
      <c r="G212" s="362"/>
      <c r="H212" s="353" t="s">
        <v>86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351</v>
      </c>
      <c r="G213" s="362"/>
      <c r="H213" s="353" t="s">
        <v>410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594</v>
      </c>
      <c r="D215" s="301"/>
      <c r="E215" s="301"/>
      <c r="F215" s="324">
        <v>1</v>
      </c>
      <c r="G215" s="362"/>
      <c r="H215" s="353" t="s">
        <v>634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635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636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637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2024-09-10T10:33:28Z</dcterms:created>
  <dcterms:modified xsi:type="dcterms:W3CDTF">2024-09-10T10:33:30Z</dcterms:modified>
</cp:coreProperties>
</file>