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lávky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Oprava lávky'!$C$84:$K$445</definedName>
    <definedName name="_xlnm.Print_Area" localSheetId="1">'01 - Oprava lávky'!$C$4:$J$39,'01 - Oprava lávky'!$C$45:$J$66,'01 - Oprava lávky'!$C$72:$K$445</definedName>
    <definedName name="_xlnm.Print_Titles" localSheetId="1">'01 - Oprava lávky'!$84:$84</definedName>
    <definedName name="_xlnm._FilterDatabase" localSheetId="2" hidden="1">'VON - Vedlejší a ostatní ...'!$C$84:$K$156</definedName>
    <definedName name="_xlnm.Print_Area" localSheetId="2">'VON - Vedlejší a ostatní ...'!$C$4:$J$39,'VON - Vedlejší a ostatní ...'!$C$45:$J$66,'VON - Vedlejší a ostatní ...'!$C$72:$K$156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54"/>
  <c r="BH154"/>
  <c r="BG154"/>
  <c r="BF154"/>
  <c r="T154"/>
  <c r="T153"/>
  <c r="R154"/>
  <c r="R153"/>
  <c r="P154"/>
  <c r="P153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87"/>
  <c r="J37"/>
  <c r="J36"/>
  <c i="1" r="AY55"/>
  <c i="2" r="J35"/>
  <c i="1" r="AX55"/>
  <c i="2"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09"/>
  <c r="BH409"/>
  <c r="BG409"/>
  <c r="BF409"/>
  <c r="T409"/>
  <c r="R409"/>
  <c r="P409"/>
  <c r="BI400"/>
  <c r="BH400"/>
  <c r="BG400"/>
  <c r="BF400"/>
  <c r="T400"/>
  <c r="R400"/>
  <c r="P400"/>
  <c r="BI394"/>
  <c r="BH394"/>
  <c r="BG394"/>
  <c r="BF394"/>
  <c r="T394"/>
  <c r="R394"/>
  <c r="P394"/>
  <c r="BI386"/>
  <c r="BH386"/>
  <c r="BG386"/>
  <c r="BF386"/>
  <c r="T386"/>
  <c r="R386"/>
  <c r="P386"/>
  <c r="BI378"/>
  <c r="BH378"/>
  <c r="BG378"/>
  <c r="BF378"/>
  <c r="T378"/>
  <c r="R378"/>
  <c r="P378"/>
  <c r="BI363"/>
  <c r="BH363"/>
  <c r="BG363"/>
  <c r="BF363"/>
  <c r="T363"/>
  <c r="R363"/>
  <c r="P363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1"/>
  <c r="BH311"/>
  <c r="BG311"/>
  <c r="BF311"/>
  <c r="T311"/>
  <c r="R311"/>
  <c r="P311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0"/>
  <c r="BH290"/>
  <c r="BG290"/>
  <c r="BF290"/>
  <c r="T290"/>
  <c r="R290"/>
  <c r="P290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5"/>
  <c r="BH255"/>
  <c r="BG255"/>
  <c r="BF255"/>
  <c r="T255"/>
  <c r="R255"/>
  <c r="P255"/>
  <c r="BI249"/>
  <c r="BH249"/>
  <c r="BG249"/>
  <c r="BF249"/>
  <c r="T249"/>
  <c r="R249"/>
  <c r="P249"/>
  <c r="BI241"/>
  <c r="BH241"/>
  <c r="BG241"/>
  <c r="BF241"/>
  <c r="T241"/>
  <c r="R241"/>
  <c r="P241"/>
  <c r="BI233"/>
  <c r="BH233"/>
  <c r="BG233"/>
  <c r="BF233"/>
  <c r="T233"/>
  <c r="R233"/>
  <c r="P233"/>
  <c r="BI225"/>
  <c r="BH225"/>
  <c r="BG225"/>
  <c r="BF225"/>
  <c r="T225"/>
  <c r="R225"/>
  <c r="P225"/>
  <c r="BI184"/>
  <c r="BH184"/>
  <c r="BG184"/>
  <c r="BF184"/>
  <c r="T184"/>
  <c r="R184"/>
  <c r="P184"/>
  <c r="BI181"/>
  <c r="BH181"/>
  <c r="BG181"/>
  <c r="BF181"/>
  <c r="T181"/>
  <c r="R181"/>
  <c r="P181"/>
  <c r="BI171"/>
  <c r="BH171"/>
  <c r="BG171"/>
  <c r="BF171"/>
  <c r="T171"/>
  <c r="R171"/>
  <c r="P171"/>
  <c r="BI162"/>
  <c r="BH162"/>
  <c r="BG162"/>
  <c r="BF162"/>
  <c r="T162"/>
  <c r="R162"/>
  <c r="P162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89"/>
  <c r="BH89"/>
  <c r="BG89"/>
  <c r="BF89"/>
  <c r="T89"/>
  <c r="R89"/>
  <c r="P89"/>
  <c r="J61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1" r="L50"/>
  <c r="AM50"/>
  <c r="AM49"/>
  <c r="L49"/>
  <c r="AM47"/>
  <c r="L47"/>
  <c r="L45"/>
  <c r="L44"/>
  <c i="2" r="J400"/>
  <c r="BK151"/>
  <c i="3" r="BK135"/>
  <c i="2" r="BK114"/>
  <c r="BK426"/>
  <c r="J143"/>
  <c r="BK409"/>
  <c r="BK279"/>
  <c i="3" r="J106"/>
  <c i="2" r="J272"/>
  <c r="BK143"/>
  <c r="J249"/>
  <c i="3" r="J141"/>
  <c i="2" r="J225"/>
  <c r="BK305"/>
  <c i="3" r="J88"/>
  <c i="2" r="J162"/>
  <c r="BK394"/>
  <c r="BK335"/>
  <c r="BK302"/>
  <c r="BK430"/>
  <c r="J171"/>
  <c i="3" r="J111"/>
  <c i="2" r="BK386"/>
  <c i="3" r="J147"/>
  <c i="2" r="J430"/>
  <c r="J181"/>
  <c r="J335"/>
  <c r="J332"/>
  <c i="3" r="BK127"/>
  <c i="2" r="J378"/>
  <c r="J311"/>
  <c r="BK181"/>
  <c i="3" r="BK117"/>
  <c i="2" r="J233"/>
  <c r="J147"/>
  <c r="BK249"/>
  <c r="BK171"/>
  <c i="3" r="BK88"/>
  <c i="1" r="AS54"/>
  <c i="2" r="BK109"/>
  <c r="J305"/>
  <c r="J279"/>
  <c r="J122"/>
  <c i="3" r="BK98"/>
  <c i="2" r="J329"/>
  <c r="BK241"/>
  <c i="3" r="BK154"/>
  <c i="2" r="J341"/>
  <c i="3" r="BK103"/>
  <c i="2" r="BK233"/>
  <c r="BK423"/>
  <c r="J338"/>
  <c r="J322"/>
  <c r="BK147"/>
  <c i="3" r="J103"/>
  <c i="2" r="J290"/>
  <c r="J117"/>
  <c r="BK311"/>
  <c i="3" r="J98"/>
  <c i="2" r="BK326"/>
  <c r="BK322"/>
  <c r="BK332"/>
  <c r="J326"/>
  <c i="3" r="BK147"/>
  <c i="2" r="J299"/>
  <c r="J128"/>
  <c r="BK272"/>
  <c i="3" r="J130"/>
  <c i="2" r="J409"/>
  <c r="BK344"/>
  <c r="BK128"/>
  <c i="3" r="BK120"/>
  <c i="2" r="BK122"/>
  <c r="J318"/>
  <c r="BK299"/>
  <c i="3" r="BK106"/>
  <c i="2" r="J263"/>
  <c i="3" r="BK124"/>
  <c i="2" r="J152"/>
  <c r="BK184"/>
  <c r="J302"/>
  <c r="BK138"/>
  <c r="BK363"/>
  <c i="3" r="J120"/>
  <c i="2" r="J255"/>
  <c i="3" r="J154"/>
  <c i="2" r="BK318"/>
  <c r="BK329"/>
  <c r="BK162"/>
  <c r="J363"/>
  <c r="BK152"/>
  <c r="J109"/>
  <c r="J344"/>
  <c r="BK268"/>
  <c r="BK225"/>
  <c i="3" r="J124"/>
  <c r="BK141"/>
  <c i="2" r="BK400"/>
  <c r="J184"/>
  <c r="J423"/>
  <c r="J89"/>
  <c r="BK349"/>
  <c r="J151"/>
  <c r="J138"/>
  <c r="BK117"/>
  <c i="3" r="BK111"/>
  <c i="2" r="BK378"/>
  <c r="J386"/>
  <c r="BK290"/>
  <c i="3" r="BK130"/>
  <c i="2" r="J268"/>
  <c r="BK89"/>
  <c r="BK341"/>
  <c r="BK255"/>
  <c r="BK338"/>
  <c i="3" r="J135"/>
  <c i="2" r="J394"/>
  <c i="3" r="J127"/>
  <c i="2" r="BK263"/>
  <c r="J241"/>
  <c r="J426"/>
  <c r="J114"/>
  <c r="J349"/>
  <c i="3" r="J117"/>
  <c i="2" l="1" r="BK88"/>
  <c r="J88"/>
  <c r="J62"/>
  <c r="T377"/>
  <c r="T137"/>
  <c r="T136"/>
  <c r="P377"/>
  <c r="P137"/>
  <c r="P136"/>
  <c i="3" r="BK87"/>
  <c i="2" r="P88"/>
  <c r="P86"/>
  <c i="3" r="P87"/>
  <c i="2" r="R377"/>
  <c r="R137"/>
  <c r="R136"/>
  <c i="3" r="T87"/>
  <c i="2" r="BK377"/>
  <c r="J377"/>
  <c r="J65"/>
  <c i="3" r="R102"/>
  <c i="2" r="T88"/>
  <c r="T86"/>
  <c i="3" r="P102"/>
  <c i="2" r="R88"/>
  <c r="R86"/>
  <c i="3" r="R87"/>
  <c r="BK102"/>
  <c r="J102"/>
  <c r="J62"/>
  <c r="T102"/>
  <c r="BK116"/>
  <c r="J116"/>
  <c r="J63"/>
  <c r="P116"/>
  <c r="R116"/>
  <c r="T116"/>
  <c i="2" r="BK137"/>
  <c r="BK136"/>
  <c r="J136"/>
  <c r="J63"/>
  <c i="3" r="BK134"/>
  <c r="J134"/>
  <c r="J64"/>
  <c r="BK153"/>
  <c r="J153"/>
  <c r="J65"/>
  <c r="F55"/>
  <c r="BE130"/>
  <c r="BE141"/>
  <c r="BE147"/>
  <c r="E48"/>
  <c r="BE117"/>
  <c r="BE88"/>
  <c r="BE111"/>
  <c r="BE127"/>
  <c r="BE135"/>
  <c r="J52"/>
  <c r="BE124"/>
  <c r="BE120"/>
  <c i="2" r="BK86"/>
  <c i="3" r="BE103"/>
  <c r="BE106"/>
  <c r="BE154"/>
  <c r="BE98"/>
  <c i="2" r="F55"/>
  <c r="E48"/>
  <c r="J79"/>
  <c r="BE249"/>
  <c r="BE326"/>
  <c r="BE114"/>
  <c r="BE152"/>
  <c r="BE305"/>
  <c r="BE335"/>
  <c r="BE409"/>
  <c r="BE423"/>
  <c r="BE147"/>
  <c r="BE184"/>
  <c r="BE268"/>
  <c r="BE290"/>
  <c r="BE318"/>
  <c r="BE329"/>
  <c r="BE332"/>
  <c r="BE338"/>
  <c r="BE349"/>
  <c r="BE122"/>
  <c r="BE138"/>
  <c r="BE171"/>
  <c r="BE181"/>
  <c r="BE255"/>
  <c r="BE322"/>
  <c r="BE341"/>
  <c r="BE426"/>
  <c r="BE109"/>
  <c r="BE272"/>
  <c r="BE311"/>
  <c r="BE89"/>
  <c r="BE117"/>
  <c r="BE233"/>
  <c r="BE241"/>
  <c r="BE263"/>
  <c r="BE279"/>
  <c r="BE299"/>
  <c r="BE378"/>
  <c r="BE386"/>
  <c r="BE400"/>
  <c r="BE128"/>
  <c r="BE143"/>
  <c r="BE162"/>
  <c r="BE344"/>
  <c r="BE363"/>
  <c r="BE394"/>
  <c r="BE151"/>
  <c r="BE225"/>
  <c r="BE302"/>
  <c r="BE430"/>
  <c r="J34"/>
  <c i="1" r="AW55"/>
  <c i="3" r="F37"/>
  <c i="1" r="BD56"/>
  <c i="2" r="F34"/>
  <c i="1" r="BA55"/>
  <c i="2" r="F37"/>
  <c i="1" r="BD55"/>
  <c i="2" r="F36"/>
  <c i="1" r="BC55"/>
  <c i="2" r="F35"/>
  <c i="1" r="BB55"/>
  <c i="3" r="J34"/>
  <c i="1" r="AW56"/>
  <c i="3" r="F34"/>
  <c i="1" r="BA56"/>
  <c i="3" r="F35"/>
  <c i="1" r="BB56"/>
  <c i="3" r="F36"/>
  <c i="1" r="BC56"/>
  <c i="3" l="1" r="R86"/>
  <c r="R85"/>
  <c i="2" r="R85"/>
  <c i="3" r="P86"/>
  <c r="P85"/>
  <c i="1" r="AU56"/>
  <c i="2" r="BK85"/>
  <c r="J85"/>
  <c r="P85"/>
  <c i="1" r="AU55"/>
  <c i="2" r="T85"/>
  <c i="3" r="T86"/>
  <c r="T85"/>
  <c r="BK86"/>
  <c r="BK85"/>
  <c r="J85"/>
  <c r="J59"/>
  <c i="2" r="J137"/>
  <c r="J64"/>
  <c i="3" r="J87"/>
  <c r="J61"/>
  <c i="2" r="J59"/>
  <c r="J86"/>
  <c r="J60"/>
  <c r="F33"/>
  <c i="1" r="AZ55"/>
  <c i="3" r="F33"/>
  <c i="1" r="AZ56"/>
  <c r="BB54"/>
  <c r="AX54"/>
  <c r="BA54"/>
  <c r="AW54"/>
  <c r="AK30"/>
  <c i="2" r="J30"/>
  <c r="J33"/>
  <c i="1" r="AV55"/>
  <c r="AT55"/>
  <c r="BC54"/>
  <c r="W32"/>
  <c i="3" r="J33"/>
  <c i="1" r="AV56"/>
  <c r="AT56"/>
  <c r="BD54"/>
  <c r="W33"/>
  <c l="1" r="AG55"/>
  <c i="3" r="J86"/>
  <c r="J60"/>
  <c i="2" r="J39"/>
  <c i="1" r="AN55"/>
  <c r="AU54"/>
  <c i="3" r="J30"/>
  <c i="1" r="AG56"/>
  <c r="AY54"/>
  <c r="AZ54"/>
  <c r="AV54"/>
  <c r="AK29"/>
  <c r="W30"/>
  <c r="W31"/>
  <c i="3" l="1" r="J39"/>
  <c i="1" r="AN56"/>
  <c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<sst xmlns="http://schemas.openxmlformats.org/spreadsheetml/2006/main">
  <si>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</si>
  <si>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</si>
  <si>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</si>
  <si>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</si>
  <si>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</si>
  <si>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{da99fba9-d658-4b4a-8a1a-9e12a3891df0}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</si>
  <si>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</si>
  <si>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</si>
  <si>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</si>
  <si>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</si>
  <si>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</si>
  <si>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</si>
  <si>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</si>
  <si>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</si>
  <si>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</si>
  <si>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</si>
  <si>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</si>
  <si>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Les Království, oprava lávky v pravém obtokovém tunelu</t>
  </si>
  <si>
    <t>KSO:</t>
  </si>
  <si>
    <t/>
  </si>
  <si>
    <t>CC-CZ:</t>
  </si>
  <si>
    <t>Místo:</t>
  </si>
  <si>
    <t>Bílá Třemešná</t>
  </si>
  <si>
    <t>Datum:</t>
  </si>
  <si>
    <t>25. 9. 2023</t>
  </si>
  <si>
    <t>Zadavatel:</t>
  </si>
  <si>
    <t>IČ:</t>
  </si>
  <si>
    <t>70890005</t>
  </si>
  <si>
    <t>Povodí Labe, státní podnik</t>
  </si>
  <si>
    <t>DIČ:</t>
  </si>
  <si>
    <t>Uchazeč:</t>
  </si>
  <si>
    <t>Vyplň údaj</t>
  </si>
  <si>
    <t>Projektant:</t>
  </si>
  <si>
    <t>PLa, s.p. - odbor IČ, oddělení projekce, Ing. Kunc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</si>
  <si>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</si>
  <si>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</si>
  <si>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</si>
  <si>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</si>
  <si>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</si>
  <si>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</si>
  <si>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</si>
  <si>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</si>
  <si>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</si>
  <si>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</si>
  <si>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</si>
  <si>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</si>
  <si>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</si>
  <si>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</si>
  <si>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</si>
  <si>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</si>
  <si>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</si>
  <si>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</si>
  <si>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</si>
  <si>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</si>
  <si>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</si>
  <si>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</si>
  <si>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</si>
  <si>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</si>
  <si>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</si>
  <si>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</si>
  <si>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</si>
  <si>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</si>
  <si>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</si>
  <si>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</si>
  <si>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</si>
  <si>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</si>
  <si>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</si>
  <si>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</si>
  <si>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</si>
  <si>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</si>
  <si>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</si>
  <si>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</si>
  <si>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</si>
  <si>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</si>
  <si>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</si>
  <si>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</si>
  <si>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</si>
  <si>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</si>
  <si>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lávky</t>
  </si>
  <si>
    <t>STA</t>
  </si>
  <si>
    <t>1</t>
  </si>
  <si>
    <t>{66381efe-63d6-4dbf-b8de-068452651d67}</t>
  </si>
  <si>
    <t>2</t>
  </si>
  <si>
    <t>VON</t>
  </si>
  <si>
    <t>Vedlejší a ostatní náklady</t>
  </si>
  <si>
    <t>{3870a9ea-70bb-4c1c-b9ef-d60a47a3e543}</t>
  </si>
  <si>
    <t>KRYCÍ LIST SOUPISU PRACÍ</t>
  </si>
  <si>
    <t>Objekt:</t>
  </si>
  <si>
    <t>01 - Oprava lávky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</si>
  <si>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</si>
  <si>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</si>
  <si>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</si>
  <si>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</si>
  <si>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</si>
  <si>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</si>
  <si>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</si>
  <si>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</si>
  <si>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</si>
  <si>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</si>
  <si>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</si>
  <si>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</si>
  <si>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</si>
  <si>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</si>
  <si>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</si>
  <si>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</si>
  <si>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</si>
  <si>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</si>
  <si>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</si>
  <si>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</si>
  <si>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</si>
  <si>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</si>
  <si>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</si>
  <si>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</si>
  <si>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</si>
  <si>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</si>
  <si>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</si>
  <si>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</si>
  <si>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9</t>
  </si>
  <si>
    <t>Ostatní konstrukce a práce, bourání</t>
  </si>
  <si>
    <t>K</t>
  </si>
  <si>
    <t>767996701</t>
  </si>
  <si>
    <t>Demontáž ostatních zámečnických konstrukcí řezáním o hmotnosti jednotlivých dílů do 50 kg</t>
  </si>
  <si>
    <t>kg</t>
  </si>
  <si>
    <t>CS ÚRS 2024 02</t>
  </si>
  <si>
    <t>4</t>
  </si>
  <si>
    <t>-831910023</t>
  </si>
  <si>
    <t>Online PSC</t>
  </si>
  <si>
    <t>https://podminky.urs.cz/item/CS_URS_2024_02/767996701</t>
  </si>
  <si>
    <t>VV</t>
  </si>
  <si>
    <t>stávající lávka, příl. D.1.1</t>
  </si>
  <si>
    <t>pochozí plocha - fošny</t>
  </si>
  <si>
    <t>0,14*0,06*4*91*450</t>
  </si>
  <si>
    <t>nosníky U80 stáv.</t>
  </si>
  <si>
    <t>30*8,64*0.8</t>
  </si>
  <si>
    <t>zábradlí stáv. - sloupek L 50/8</t>
  </si>
  <si>
    <t>30*5,78*1.14</t>
  </si>
  <si>
    <t>zábradlí stáv. - madlo, L40/5</t>
  </si>
  <si>
    <t>90,42*3,0</t>
  </si>
  <si>
    <t>zábradlí stáv. - pásek PL 60/8</t>
  </si>
  <si>
    <t>90,42*3,77</t>
  </si>
  <si>
    <t>stupadla R16</t>
  </si>
  <si>
    <t>1,61*11*0.6</t>
  </si>
  <si>
    <t>podesta stáv. - nosník I100</t>
  </si>
  <si>
    <t>(1.85+1.8)*2*8,34</t>
  </si>
  <si>
    <t>podesta stáv. - podpěra I80</t>
  </si>
  <si>
    <t>1.8*2*5,94</t>
  </si>
  <si>
    <t>Součet</t>
  </si>
  <si>
    <t>985112111</t>
  </si>
  <si>
    <t>Odsekání degradovaného betonu stěn, tloušťky do 10 mm</t>
  </si>
  <si>
    <t>m2</t>
  </si>
  <si>
    <t>470154796</t>
  </si>
  <si>
    <t>https://podminky.urs.cz/item/CS_URS_2024_02/985112111</t>
  </si>
  <si>
    <t>v okolí původních nosníků stávající lávky pro odřezání za lícem tunelu, příl. D.1.1</t>
  </si>
  <si>
    <t>30*0,2*0,2</t>
  </si>
  <si>
    <t>985112193</t>
  </si>
  <si>
    <t>Odsekání degradovaného betonu Příplatek k cenám za plochu do 10 m2 jednotlivě</t>
  </si>
  <si>
    <t>-714449022</t>
  </si>
  <si>
    <t>https://podminky.urs.cz/item/CS_URS_2024_02/985112193</t>
  </si>
  <si>
    <t>1,2</t>
  </si>
  <si>
    <t>985311111</t>
  </si>
  <si>
    <t>Reprofilace betonu sanačními maltami na cementové bázi ručně stěn, tloušťky do 10 mm</t>
  </si>
  <si>
    <t>279199540</t>
  </si>
  <si>
    <t>https://podminky.urs.cz/item/CS_URS_2024_02/985311111</t>
  </si>
  <si>
    <t>zahlazení původních odřezaných nosníků stávající lávky, příl. D.1.1</t>
  </si>
  <si>
    <t>5</t>
  </si>
  <si>
    <t>977151121</t>
  </si>
  <si>
    <t>Jádrové vrty diamantovými korunkami do stavebních materiálů (železobetonu, betonu, cihel, obkladů, dlažeb, kamene) průměru přes 110 do 120 mm</t>
  </si>
  <si>
    <t>m</t>
  </si>
  <si>
    <t>-1607463948</t>
  </si>
  <si>
    <t>https://podminky.urs.cz/item/CS_URS_2024_02/977151121</t>
  </si>
  <si>
    <t>vrty pro osazení vzpěr podesty, D.1.1, D.1.3</t>
  </si>
  <si>
    <t>včetně důkladného vyčištění vrtu - vypláchnutí tlak. vodou</t>
  </si>
  <si>
    <t>2*0,3</t>
  </si>
  <si>
    <t>6</t>
  </si>
  <si>
    <t>977151125</t>
  </si>
  <si>
    <t>Jádrové vrty diamantovými korunkami do stavebních materiálů (železobetonu, betonu, cihel, obkladů, dlažeb, kamene) průměru přes 180 do 200 mm</t>
  </si>
  <si>
    <t>-425519421</t>
  </si>
  <si>
    <t>https://podminky.urs.cz/item/CS_URS_2024_02/977151125</t>
  </si>
  <si>
    <t>vrty pro osazení nosníků lávky, D.1.1, D.1.2</t>
  </si>
  <si>
    <t>41*0,5</t>
  </si>
  <si>
    <t>vrty pro osazení nosníků podesty, D.1.1, D.1.3</t>
  </si>
  <si>
    <t>2*0,65</t>
  </si>
  <si>
    <t>PSV</t>
  </si>
  <si>
    <t>Práce a dodávky PSV</t>
  </si>
  <si>
    <t>767</t>
  </si>
  <si>
    <t>Konstrukce zámečnické</t>
  </si>
  <si>
    <t>7</t>
  </si>
  <si>
    <t>977131118</t>
  </si>
  <si>
    <t>Vrty příklepovými vrtáky do cihelného zdiva nebo prostého betonu průměru přes 25 do 28 mm</t>
  </si>
  <si>
    <t>2056216684</t>
  </si>
  <si>
    <t>https://podminky.urs.cz/item/CS_URS_2024_02/977131118</t>
  </si>
  <si>
    <t>vrty R26 mm, pro osazení stupadel, příl. D.1.1, D.1.2</t>
  </si>
  <si>
    <t>12*2*0,1</t>
  </si>
  <si>
    <t>8</t>
  </si>
  <si>
    <t>953171011</t>
  </si>
  <si>
    <t>Osazování kovových předmětů stupadel z betonářské oceli nebo litinových</t>
  </si>
  <si>
    <t>kus</t>
  </si>
  <si>
    <t>1879847997</t>
  </si>
  <si>
    <t>https://podminky.urs.cz/item/CS_URS_2024_02/953171011</t>
  </si>
  <si>
    <t>osazení stupadel, příl. D.1.1, D.1.2</t>
  </si>
  <si>
    <t>12</t>
  </si>
  <si>
    <t>M</t>
  </si>
  <si>
    <t>54879007</t>
  </si>
  <si>
    <t>patrona chemická M27x240mm</t>
  </si>
  <si>
    <t>-1217772893</t>
  </si>
  <si>
    <t>pro osazení stupadel, příl. D.1.1, D.1.2</t>
  </si>
  <si>
    <t>2*12</t>
  </si>
  <si>
    <t>10</t>
  </si>
  <si>
    <t>55243806</t>
  </si>
  <si>
    <t>stupadlo ocelové s PE povlakem forma A - P162mm</t>
  </si>
  <si>
    <t>1734357597</t>
  </si>
  <si>
    <t>11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</si>
  <si>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</si>
  <si>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</si>
  <si>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-1203163458</t>
  </si>
  <si>
    <t>https://podminky.urs.cz/item/CS_URS_2024_02/953943125</t>
  </si>
  <si>
    <t>osazení nosníků, do rozpínavé malty min. 25 MPa, nízkotlaká injektáž vrtu šnekovým čerpadlem, příl. D.1.1, D.1.2, D.1.3</t>
  </si>
  <si>
    <t>osazení vzpěr podesty, D.1.1, D.1.3</t>
  </si>
  <si>
    <t>osazení nosníků lávky, D.1.1, D.1.2</t>
  </si>
  <si>
    <t>41</t>
  </si>
  <si>
    <t>osazení nosníků podesty, D.1.1, D.1.3</t>
  </si>
  <si>
    <t>58562017</t>
  </si>
  <si>
    <t>malta zálivková cementová expanzní pro kotvení a vyztužení</t>
  </si>
  <si>
    <t>-1237911916</t>
  </si>
  <si>
    <t>malta pro osazení nosníků, rozpínavá, pevnost min. 25 MPa, příl. D.1.1, D.1.2, D.1.3</t>
  </si>
  <si>
    <t>2*(0,06*0,06)*3,14*0,3*1,95*1000</t>
  </si>
  <si>
    <t>41*(0,1*0,1)*3,14*0,5*1,95*1000</t>
  </si>
  <si>
    <t>2*(0,1*0,1)*3,14*0,65*1,95*1000</t>
  </si>
  <si>
    <t>13</t>
  </si>
  <si>
    <t>317351101</t>
  </si>
  <si>
    <t>Bednění klenbových pásů, říms nebo překladů klenbových pásů válcových včetně podpěrné konstrukce do výše 4 m zřízení</t>
  </si>
  <si>
    <t>7871251</t>
  </si>
  <si>
    <t>https://podminky.urs.cz/item/CS_URS_2024_02/317351101</t>
  </si>
  <si>
    <t>obednění otvorů - vrtů - během osazování nosníků a injektáže maltou, příl D.1.1</t>
  </si>
  <si>
    <t>2*0,5*0,5</t>
  </si>
  <si>
    <t>41*0,5*0,5</t>
  </si>
  <si>
    <t>14</t>
  </si>
  <si>
    <t>317351102</t>
  </si>
  <si>
    <t>Bednění klenbových pásů, říms nebo překladů klenbových pásů válcových včetně podpěrné konstrukce do výše 4 m odstranění</t>
  </si>
  <si>
    <t>-432511355</t>
  </si>
  <si>
    <t>https://podminky.urs.cz/item/CS_URS_2024_02/317351102</t>
  </si>
  <si>
    <t>11,25</t>
  </si>
  <si>
    <t>767995113</t>
  </si>
  <si>
    <t>Montáž ostatních atypických zámečnických konstrukcí hmotnosti přes 10 do 20 kg</t>
  </si>
  <si>
    <t>16</t>
  </si>
  <si>
    <t>1944043631</t>
  </si>
  <si>
    <t>https://podminky.urs.cz/item/CS_URS_2024_02/767995113</t>
  </si>
  <si>
    <t>komplety vzpěr podesty, příl. D.1.1, D.1.3</t>
  </si>
  <si>
    <t>VZPĚRA</t>
  </si>
  <si>
    <t>2*10.69</t>
  </si>
  <si>
    <t>kompletace konstrukce podesty, příl. D.1.1, D.1.3</t>
  </si>
  <si>
    <t>RÁM ROŠTU</t>
  </si>
  <si>
    <t>12.96</t>
  </si>
  <si>
    <t>7.02</t>
  </si>
  <si>
    <t>7.83</t>
  </si>
  <si>
    <t>14.72</t>
  </si>
  <si>
    <t>3.35</t>
  </si>
  <si>
    <t>SLOUPEK LÁVKY</t>
  </si>
  <si>
    <t>24.42</t>
  </si>
  <si>
    <t>OKOP</t>
  </si>
  <si>
    <t>5.76</t>
  </si>
  <si>
    <t>3.48</t>
  </si>
  <si>
    <t>PÁSEK ZÁBRADLÍ</t>
  </si>
  <si>
    <t>5.99</t>
  </si>
  <si>
    <t>2.71</t>
  </si>
  <si>
    <t>0.94</t>
  </si>
  <si>
    <t>6.07</t>
  </si>
  <si>
    <t>MADLO ZÁBRADLÍ</t>
  </si>
  <si>
    <t>13.41</t>
  </si>
  <si>
    <t>8.34</t>
  </si>
  <si>
    <t>kompletace konstrukce lávky - jednotlivá pole, příl. D.1.1, D.1.2</t>
  </si>
  <si>
    <t>11,88*82</t>
  </si>
  <si>
    <t>6.10*41</t>
  </si>
  <si>
    <t>5.28*41</t>
  </si>
  <si>
    <t>8.86*41</t>
  </si>
  <si>
    <t>11.99*41</t>
  </si>
  <si>
    <t>DILATACE ZÁBRADLÍ</t>
  </si>
  <si>
    <t>0.08*41/3</t>
  </si>
  <si>
    <t>spojovací materiál - nerez</t>
  </si>
  <si>
    <t>20</t>
  </si>
  <si>
    <t>767995114</t>
  </si>
  <si>
    <t>Montáž ostatních atypických zámečnických konstrukcí hmotnosti přes 20 do 50 kg</t>
  </si>
  <si>
    <t>-1700452409</t>
  </si>
  <si>
    <t>https://podminky.urs.cz/item/CS_URS_2024_02/767995114</t>
  </si>
  <si>
    <t>komplety nosníků lávky, D.1.1, D.1.2</t>
  </si>
  <si>
    <t>NOSNÍK LÁVKY</t>
  </si>
  <si>
    <t>41*32.99</t>
  </si>
  <si>
    <t>PATKA SLOUPKU</t>
  </si>
  <si>
    <t>41*1.62</t>
  </si>
  <si>
    <t>17</t>
  </si>
  <si>
    <t>767995115</t>
  </si>
  <si>
    <t>Montáž ostatních atypických zámečnických konstrukcí hmotnosti přes 50 do 100 kg</t>
  </si>
  <si>
    <t>2120634427</t>
  </si>
  <si>
    <t>https://podminky.urs.cz/item/CS_URS_2024_02/767995115</t>
  </si>
  <si>
    <t>komplety nosníků podesty, D.1.1, D.1.3</t>
  </si>
  <si>
    <t>NOSNÍK PODESTY</t>
  </si>
  <si>
    <t>2*67.24</t>
  </si>
  <si>
    <t>2*1,62</t>
  </si>
  <si>
    <t>48</t>
  </si>
  <si>
    <t>767591002</t>
  </si>
  <si>
    <t>Montáž výrobků z kompozitů podlah nebo podest z pochůzných litých roštů hmotnosti přes 15 do 30 kg/m2</t>
  </si>
  <si>
    <t>-1570105246</t>
  </si>
  <si>
    <t>https://podminky.urs.cz/item/CS_URS_2024_02/767591002</t>
  </si>
  <si>
    <t>9 - POROROŠT KOMPOZITNÍ</t>
  </si>
  <si>
    <t>2.2*0.67*41</t>
  </si>
  <si>
    <t>18, 19 - POROROŠT KOMPOZITNÍ</t>
  </si>
  <si>
    <t>2,4*0.67</t>
  </si>
  <si>
    <t>1.07*0.73</t>
  </si>
  <si>
    <t>18</t>
  </si>
  <si>
    <t>13010972</t>
  </si>
  <si>
    <t>ocel profilová jakost S235JR (11 375) průřez HEB 120</t>
  </si>
  <si>
    <t>t</t>
  </si>
  <si>
    <t>-734968183</t>
  </si>
  <si>
    <t>1- NOSNÍK LÁVKY</t>
  </si>
  <si>
    <t>1.204*27.4*1*41/1000</t>
  </si>
  <si>
    <t>1 - NOSNÍK PODESTY</t>
  </si>
  <si>
    <t>2.454*27.4*2/1000</t>
  </si>
  <si>
    <t>19</t>
  </si>
  <si>
    <t>13011054</t>
  </si>
  <si>
    <t>úhelník ocelový nerovnostranný jakost S235JR (11 375) 80x40x6mm</t>
  </si>
  <si>
    <t>1472055665</t>
  </si>
  <si>
    <t>2 - RÁM ROŠTU (lávka)</t>
  </si>
  <si>
    <t>2.200*5.4*2*41/1000</t>
  </si>
  <si>
    <t>2, 3, 4 - RÁM ROŠTU (podesta)</t>
  </si>
  <si>
    <t>2.400*5.4*1/1000</t>
  </si>
  <si>
    <t>1.300*5.4*1/1000</t>
  </si>
  <si>
    <t>1.450*5.4*1/1000</t>
  </si>
  <si>
    <t>13011053</t>
  </si>
  <si>
    <t>úhelník ocelový nerovnostranný jakost S235JR (11 375) 60x40x6mm</t>
  </si>
  <si>
    <t>1802643830</t>
  </si>
  <si>
    <t>5, 6 - RÁM ROŠTU (podesta)</t>
  </si>
  <si>
    <t>1.100*4.46*3/1000</t>
  </si>
  <si>
    <t>0.750*4.46*1/1000</t>
  </si>
  <si>
    <t>13010710</t>
  </si>
  <si>
    <t>ocel profilová jakost S235JR (11 375) průřez I (IPN) 80</t>
  </si>
  <si>
    <t>-618014110</t>
  </si>
  <si>
    <t>16 - VZPĚRA (podesta)</t>
  </si>
  <si>
    <t>1.800*5,94*2/1000</t>
  </si>
  <si>
    <t>22</t>
  </si>
  <si>
    <t>13010282</t>
  </si>
  <si>
    <t>tyč ocelová plochá jakost S235JR (11 375) 100x5mm</t>
  </si>
  <si>
    <t>395868951</t>
  </si>
  <si>
    <t>4- OKOP (lávka)</t>
  </si>
  <si>
    <t>2.200*2.4*1*41/1000</t>
  </si>
  <si>
    <t>8,9 - OKOP (podesta)</t>
  </si>
  <si>
    <t>2.400*2.4*1/1000</t>
  </si>
  <si>
    <t>1.450*2.4*1/1000</t>
  </si>
  <si>
    <t>23</t>
  </si>
  <si>
    <t>14550334</t>
  </si>
  <si>
    <t>profil ocelový svařovaný jakost S235 průřez obdelníkový 60x40x4mm</t>
  </si>
  <si>
    <t>-390831952</t>
  </si>
  <si>
    <t>3 - SLOUPEK LÁVKY</t>
  </si>
  <si>
    <t>1.120*5.45*1*41/1000</t>
  </si>
  <si>
    <t>6 - MADLO ZÁBRADLÍ</t>
  </si>
  <si>
    <t>2.200*5.45*1*41/1000</t>
  </si>
  <si>
    <t>7- SLOUPEK LÁVKY (podesta)</t>
  </si>
  <si>
    <t>1.120*5.45*4/1000</t>
  </si>
  <si>
    <t>14, 15 - MADLO ZÁBRADLÍ</t>
  </si>
  <si>
    <t>2.460*5.45*1/1000</t>
  </si>
  <si>
    <t>1.530*5.45*1/1000</t>
  </si>
  <si>
    <t>24</t>
  </si>
  <si>
    <t>14550238</t>
  </si>
  <si>
    <t>profil ocelový svařovaný jakost S235 průřez čtvercový 40x40x4mm</t>
  </si>
  <si>
    <t>267760027</t>
  </si>
  <si>
    <t>5 - PÁSEK ZÁBRADLÍ (lávka)</t>
  </si>
  <si>
    <t>2.160*4.1*1*41/1000</t>
  </si>
  <si>
    <t>10, 11, 12, 13 - PÁSEK ZÁBRADLÍ</t>
  </si>
  <si>
    <t>1.460*4.1*1/1000</t>
  </si>
  <si>
    <t>0.660*4.1*1/1000</t>
  </si>
  <si>
    <t>0.230*4.1*1/1000</t>
  </si>
  <si>
    <t>1.480*4.1*1/1000</t>
  </si>
  <si>
    <t>25</t>
  </si>
  <si>
    <t>14550228</t>
  </si>
  <si>
    <t>profil ocelový svařovaný jakost S235 průřez čtvercový 30x30x3mm</t>
  </si>
  <si>
    <t>1868681754</t>
  </si>
  <si>
    <t>7 - DILATACE ZÁBRADLÍ (pásek)</t>
  </si>
  <si>
    <t>0.100*2.36*41/3/1000</t>
  </si>
  <si>
    <t>26</t>
  </si>
  <si>
    <t>14550138</t>
  </si>
  <si>
    <t>profil ocelový svařovaný jakost S235 průřez obdelníkový 50x30x3mm</t>
  </si>
  <si>
    <t>1169385919</t>
  </si>
  <si>
    <t>7 - DILATACE ZÁBRADLÍ (madlo)</t>
  </si>
  <si>
    <t>0.100*3,4*41/3/1000</t>
  </si>
  <si>
    <t>27</t>
  </si>
  <si>
    <t>14550409</t>
  </si>
  <si>
    <t>profil ocelový svařovaný jakost S235 průřez obdelníkový 50x30x4mm</t>
  </si>
  <si>
    <t>-1087636889</t>
  </si>
  <si>
    <t>8 - PATKA SLOUPKU</t>
  </si>
  <si>
    <t>0.36*4.5*1*41/1000</t>
  </si>
  <si>
    <t>17 - PATKA SLOUPKU</t>
  </si>
  <si>
    <t>0.36*4.5*2/1000</t>
  </si>
  <si>
    <t>28</t>
  </si>
  <si>
    <t>63126003</t>
  </si>
  <si>
    <t>rošt kompozitní pochůzný litý 44x44/50mm A15</t>
  </si>
  <si>
    <t>-1280172678</t>
  </si>
  <si>
    <t>29</t>
  </si>
  <si>
    <t>30925244R1</t>
  </si>
  <si>
    <t>spojovací materiál dodávaný s pororošty, nerez A2-70</t>
  </si>
  <si>
    <t>100 kus</t>
  </si>
  <si>
    <t>1642407492</t>
  </si>
  <si>
    <t>pro přišroubování roštu, dodává výrobce pororoštů, příl. D.1.1, D.1.2, D.1.3</t>
  </si>
  <si>
    <t>komplety (příponky, šrouby, podložky, matky) - počty dle specifikace konkrétního výrobce pororoštů</t>
  </si>
  <si>
    <t>(41+2)*8/100</t>
  </si>
  <si>
    <t>30</t>
  </si>
  <si>
    <t>31459036R</t>
  </si>
  <si>
    <t>řetez nerezový DIN 766, D 6mm</t>
  </si>
  <si>
    <t>624769660</t>
  </si>
  <si>
    <t>závora v závěru lávky, včetně dodání ok a karabiny, nerez A4, příl. D.1.1, D.1.2</t>
  </si>
  <si>
    <t>0,7</t>
  </si>
  <si>
    <t>31</t>
  </si>
  <si>
    <t>30925244R</t>
  </si>
  <si>
    <t>šroub metrický celozávit DIN 933 8.8 nerez A2-70 M8x80mm</t>
  </si>
  <si>
    <t>-2064018776</t>
  </si>
  <si>
    <t>pro přišroubování okopu, příl. D.1.1, D.1.2, D.1.3</t>
  </si>
  <si>
    <t>(41+3)/100</t>
  </si>
  <si>
    <t>32</t>
  </si>
  <si>
    <t>31121025R</t>
  </si>
  <si>
    <t>podložka nerezová 9, široká, DIN 9021</t>
  </si>
  <si>
    <t>-672685619</t>
  </si>
  <si>
    <t>(41+3)*2/100</t>
  </si>
  <si>
    <t>33</t>
  </si>
  <si>
    <t>31111017</t>
  </si>
  <si>
    <t>matice nerezová šestihranná M8</t>
  </si>
  <si>
    <t>174139093</t>
  </si>
  <si>
    <t>34</t>
  </si>
  <si>
    <t>30925273R</t>
  </si>
  <si>
    <t>šroub metrický vratový celozávit DIN 933 8.8 nerez A2-70 M12x60mm</t>
  </si>
  <si>
    <t>-1634770466</t>
  </si>
  <si>
    <t>pro přišroubování rámu, příl. D.1.1, D.1.2, D.1.3</t>
  </si>
  <si>
    <t>((41*2*2)+(4*2))/100</t>
  </si>
  <si>
    <t>35</t>
  </si>
  <si>
    <t>31121022</t>
  </si>
  <si>
    <t>podložka nerezová 13 DIN 9021</t>
  </si>
  <si>
    <t>999391462</t>
  </si>
  <si>
    <t>36</t>
  </si>
  <si>
    <t>31111013</t>
  </si>
  <si>
    <t>matice nerezová šestihranná M12</t>
  </si>
  <si>
    <t>-496733941</t>
  </si>
  <si>
    <t>37</t>
  </si>
  <si>
    <t>628613611</t>
  </si>
  <si>
    <t>Žárové zinkování ponorem dílů ocelových konstrukcí mostů hmotnosti dílců do 100 kg</t>
  </si>
  <si>
    <t>-188149856</t>
  </si>
  <si>
    <t>https://podminky.urs.cz/item/CS_URS_2024_02/628613611</t>
  </si>
  <si>
    <t>základní povrchová úprava odnímatelných dílů, příl. D.1.1</t>
  </si>
  <si>
    <t>2435,063+1419,010+137,72</t>
  </si>
  <si>
    <t>38</t>
  </si>
  <si>
    <t>783337101</t>
  </si>
  <si>
    <t>Krycí nátěr (email) zámečnických konstrukcí jednonásobný epoxidový</t>
  </si>
  <si>
    <t>1728069168</t>
  </si>
  <si>
    <t>https://podminky.urs.cz/item/CS_URS_2024_02/783337101</t>
  </si>
  <si>
    <t>povrchová úprava zinkovaných povrchů, příl. D.1.1</t>
  </si>
  <si>
    <t>nanášení stříkáním</t>
  </si>
  <si>
    <t xml:space="preserve">2 vrstvy, min. místní tl. vrstvy 80 µm </t>
  </si>
  <si>
    <t>LÁVKA</t>
  </si>
  <si>
    <t>2*141.34</t>
  </si>
  <si>
    <t>PODESTA</t>
  </si>
  <si>
    <t>2*9.98</t>
  </si>
  <si>
    <t>odečet - za neprovedení PKO uvnitř vetknutí nosníků lávky</t>
  </si>
  <si>
    <t>-1*2*41*0,350*0,72</t>
  </si>
  <si>
    <t>odečet - za neprovedení PKO uvnitř vetknutí nosníků podesty</t>
  </si>
  <si>
    <t>-1*2*2*0,600*0,72</t>
  </si>
  <si>
    <t>39</t>
  </si>
  <si>
    <t>783347101</t>
  </si>
  <si>
    <t>Krycí nátěr (email) zámečnických konstrukcí jednonásobný polyuretanový</t>
  </si>
  <si>
    <t>650462163</t>
  </si>
  <si>
    <t>https://podminky.urs.cz/item/CS_URS_2024_02/783347101</t>
  </si>
  <si>
    <t>finální povrchová úprava povrchů, příl. D.3.1, D.3.2</t>
  </si>
  <si>
    <t xml:space="preserve">1 vrstva, min. místní tl. vrstvy 80 µm </t>
  </si>
  <si>
    <t>1*141.34</t>
  </si>
  <si>
    <t>1*9.98</t>
  </si>
  <si>
    <t>-1*41*0,350*0,72</t>
  </si>
  <si>
    <t>-1*2*0,600*0,72</t>
  </si>
  <si>
    <t>997</t>
  </si>
  <si>
    <t>Přesun sutě</t>
  </si>
  <si>
    <t>40</t>
  </si>
  <si>
    <t>997006512</t>
  </si>
  <si>
    <t>Vodorovná doprava suti na skládku s naložením na dopravní prostředek a složením přes 100 m do 1 km</t>
  </si>
  <si>
    <t>1536762292</t>
  </si>
  <si>
    <t>https://podminky.urs.cz/item/CS_URS_2024_02/997006512</t>
  </si>
  <si>
    <t>příl. TZ B.</t>
  </si>
  <si>
    <t>demolice vč. oceli k recyklaci, jádrové vrtání - suť</t>
  </si>
  <si>
    <t>4,01</t>
  </si>
  <si>
    <t>nové konstrukce - suť</t>
  </si>
  <si>
    <t>0,005</t>
  </si>
  <si>
    <t>997006519</t>
  </si>
  <si>
    <t>Vodorovná doprava suti na skládku Příplatek k ceně -6512 za každý další i započatý 1 km</t>
  </si>
  <si>
    <t>-363879277</t>
  </si>
  <si>
    <t>https://podminky.urs.cz/item/CS_URS_2024_02/997006519</t>
  </si>
  <si>
    <t>7 příplatků</t>
  </si>
  <si>
    <t>demolice, jádrové vrtání - suť</t>
  </si>
  <si>
    <t>4,01*7</t>
  </si>
  <si>
    <t>0,005*7</t>
  </si>
  <si>
    <t>42</t>
  </si>
  <si>
    <t>997013811</t>
  </si>
  <si>
    <t>Poplatek za uložení stavebního odpadu na skládce (skládkovné) dřevěného zatříděného do Katalogu odpadů pod kódem 17 02 01</t>
  </si>
  <si>
    <t>-1872251247</t>
  </si>
  <si>
    <t>https://podminky.urs.cz/item/CS_URS_2024_02/997013811</t>
  </si>
  <si>
    <t>0,14*0,06*4*91*450/1000</t>
  </si>
  <si>
    <t>43</t>
  </si>
  <si>
    <t>997013861</t>
  </si>
  <si>
    <t>Poplatek za uložení stavebního odpadu na recyklační skládce (skládkovné) z prostého betonu zatříděného do Katalogu odpadů pod kódem 17 01 01</t>
  </si>
  <si>
    <t>-18233069</t>
  </si>
  <si>
    <t>https://podminky.urs.cz/item/CS_URS_2024_02/997013861</t>
  </si>
  <si>
    <t>suť</t>
  </si>
  <si>
    <t>4,015</t>
  </si>
  <si>
    <t>odpočet dřev. odpadu</t>
  </si>
  <si>
    <t>-1,376</t>
  </si>
  <si>
    <t>odpočet oceli</t>
  </si>
  <si>
    <t>-1,089</t>
  </si>
  <si>
    <t>44</t>
  </si>
  <si>
    <t>998767101</t>
  </si>
  <si>
    <t>Přesun hmot pro zámečnické konstrukce stanovený z hmotnosti přesunovaného materiálu vodorovná dopravní vzdálenost do 50 m základní v objektech výšky do 6 m</t>
  </si>
  <si>
    <t>-226139550</t>
  </si>
  <si>
    <t>https://podminky.urs.cz/item/CS_URS_2024_02/998767101</t>
  </si>
  <si>
    <t>příl. B. 8.3</t>
  </si>
  <si>
    <t>demolice, jádrové vrtání - přesuny hmot</t>
  </si>
  <si>
    <t>0,094</t>
  </si>
  <si>
    <t>4,032</t>
  </si>
  <si>
    <t>nové konstrukce - přesuny hmot</t>
  </si>
  <si>
    <t>5,894</t>
  </si>
  <si>
    <t>nové konstrukce - přesuny hmot (pojiva)</t>
  </si>
  <si>
    <t>1,348</t>
  </si>
  <si>
    <t>45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</si>
  <si>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</si>
  <si>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</si>
  <si>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651145879</t>
  </si>
  <si>
    <t>veškerý přesun hmot proběhne ručně !, s využitím svážné lanovky ČEZ, příl. B.8, E.3, nutno kalkulovat 3x překládání !</t>
  </si>
  <si>
    <t>11,373</t>
  </si>
  <si>
    <t>46</t>
  </si>
  <si>
    <t>998767193</t>
  </si>
  <si>
    <t>Přesun hmot pro zámečnické konstrukce stanovený z hmotnosti přesunovaného materiálu vodorovná dopravní vzdálenost do 50 m Příplatek k cenám za zvětšený přesun přes vymezenou vodorovnou dopravní vzdálenost do 500 m</t>
  </si>
  <si>
    <t>-601186145</t>
  </si>
  <si>
    <t>https://podminky.urs.cz/item/CS_URS_2024_02/998767193</t>
  </si>
  <si>
    <t>47</t>
  </si>
  <si>
    <t>VYZ1</t>
  </si>
  <si>
    <t>Finanční výzisk z odevzdání ocel. materiálu k recyklaci</t>
  </si>
  <si>
    <t>1250323854</t>
  </si>
  <si>
    <t>- výzisk z prodeje ocel. odpadu</t>
  </si>
  <si>
    <t>- zhotovitel ocení cenou (zápornou hodnotou) v místě a čase obvyklou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</si>
  <si>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</si>
  <si>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</si>
  <si>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</si>
  <si>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</si>
  <si>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</si>
  <si>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VRN - Vedlejší rozpočtové náklady</t>
  </si>
  <si>
    <t xml:space="preserve">    VRN8 - Přesun stavebních kapacit</t>
  </si>
  <si>
    <t>OST</t>
  </si>
  <si>
    <t>Vedlejší a ostatní rozpočtové náklady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</si>
  <si>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</si>
  <si>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</si>
  <si>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</si>
  <si>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</si>
  <si>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</si>
  <si>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761039459</t>
  </si>
  <si>
    <t>viz. příl. B.8</t>
  </si>
  <si>
    <t>- zajištění místnosti pro TDI v ZS vč. jejího vybavení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</si>
  <si>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</si>
  <si>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</si>
  <si>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</si>
  <si>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</si>
  <si>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</si>
  <si>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</si>
  <si>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01131</t>
  </si>
  <si>
    <t>Zajištění obnovy stávající nezpevněné komunikace</t>
  </si>
  <si>
    <t>196028571</t>
  </si>
  <si>
    <t>"obnova stávajícího povrchu parkoviště (zábor pro ZS)", příl. B.8</t>
  </si>
  <si>
    <t>"předpokládaná plocha využívané komunikace 35 m2"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</si>
  <si>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</si>
  <si>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</si>
  <si>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</si>
  <si>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</si>
  <si>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-60656371</t>
  </si>
  <si>
    <t>příl. B.8.14</t>
  </si>
  <si>
    <t>0221</t>
  </si>
  <si>
    <t>Zpracování povodňového plánu stavby dle §71 zákona č. 254/2001 Sb. včetně zajištění schválení příslušnými orgány správy a Povodím Labe, státní podnik</t>
  </si>
  <si>
    <t>-401394231</t>
  </si>
  <si>
    <t>včetně zohlednění specifik stavby, viz B.8.2, příl. B.8.14</t>
  </si>
  <si>
    <t>vč. veškerých činností k uplatňování Povodňového plánu</t>
  </si>
  <si>
    <t>vč. koordinace průběhu stavby s obsluhou VD Les Království</t>
  </si>
  <si>
    <t>023</t>
  </si>
  <si>
    <t>Vypracování projektu skutečného provedení díla</t>
  </si>
  <si>
    <t>1873409011</t>
  </si>
  <si>
    <t>výkresy skut. provedení, příp. zaměření odchylek</t>
  </si>
  <si>
    <t>včetně fotodokumentace prací, dokumentace obnovy PKO</t>
  </si>
  <si>
    <t>"1 paré + 1 x CD, viz příloha B."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</si>
  <si>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</si>
  <si>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</si>
  <si>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</si>
  <si>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</si>
  <si>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262144</t>
  </si>
  <si>
    <t>-140219848</t>
  </si>
  <si>
    <t>příl. B, D.1.1</t>
  </si>
  <si>
    <t>0370</t>
  </si>
  <si>
    <t>Zajištění plnění požadavků dotčených vlastníků vyplývajících z udělených souhlasů s provedením stavby</t>
  </si>
  <si>
    <t>853525841</t>
  </si>
  <si>
    <t>příl. E.2, D.1</t>
  </si>
  <si>
    <t>koordinace s ČEZ OZE,viz E.2</t>
  </si>
  <si>
    <t>0931</t>
  </si>
  <si>
    <t>Provedení pasportizace stávajících nemovitostí (vč. pozemků) a jejich příslušenství, zajištění fotodokumentace stávajícího stavu přístupových komunikací</t>
  </si>
  <si>
    <t>662993031</t>
  </si>
  <si>
    <t>příl. B.8</t>
  </si>
  <si>
    <t>095</t>
  </si>
  <si>
    <t>Zajištění šetření o podzemních sítích vč. zajištění nových vyjádření v případě, že před realizací pozbyly platnosti</t>
  </si>
  <si>
    <t>-67905275</t>
  </si>
  <si>
    <t>příl. E.3</t>
  </si>
  <si>
    <t>099911</t>
  </si>
  <si>
    <t>Zajištění vedení průběžné evidence odpadů</t>
  </si>
  <si>
    <t>1222022428</t>
  </si>
  <si>
    <t>- evidence demoličních a ostatních odpadů, příl. B.8.8</t>
  </si>
  <si>
    <t>- evidence aplikace sedimentů na ZPF dle § 3a zák.č. 334/1992 Sb. a vyhl. č. 257/2009 Sb. a její předání uživateli zem. půdy a orgánu ochr. ZPF</t>
  </si>
  <si>
    <t>VRN</t>
  </si>
  <si>
    <t>941111111</t>
  </si>
  <si>
    <t>Lešení řadové trubkové lehké pracovní s podlahami s provozním zatížením tř. 3 do 200 kg/m2 šířky tř. W06 od 0,6 do 0,9 m výšky do 10 m montáž</t>
  </si>
  <si>
    <t>-974408296</t>
  </si>
  <si>
    <t>přístupová věž z koruny zdi</t>
  </si>
  <si>
    <t>lešení pro osazení každého nového nosníku lávky a podesty</t>
  </si>
  <si>
    <t>(41+2+2)*7,7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</si>
  <si>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</si>
  <si>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</si>
  <si>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-760467778</t>
  </si>
  <si>
    <t>přístupová věž z koruny zdi, 60 dní</t>
  </si>
  <si>
    <t>18*60</t>
  </si>
  <si>
    <t>lešení pro osazení každého nového nosníku lávky a podesty,7 dní</t>
  </si>
  <si>
    <t>(41+2+2)*7,7*7</t>
  </si>
  <si>
    <t>941111811</t>
  </si>
  <si>
    <t>Lešení řadové trubkové lehké pracovní s podlahami s provozním zatížením tř. 3 do 200 kg/m2 šířky tř. W06 od 0,6 do 0,9 m výšky do 10 m demontáž</t>
  </si>
  <si>
    <t>-1530033269</t>
  </si>
  <si>
    <t>VRN8</t>
  </si>
  <si>
    <t>Přesun stavebních kapacit</t>
  </si>
  <si>
    <t>083002000</t>
  </si>
  <si>
    <t>Pracovní pohotovost</t>
  </si>
  <si>
    <t>-1528023628</t>
  </si>
  <si>
    <t>pohotovost po celou dobu výstavby, pro případ nutného náhlého vyklizení staveniště - viz Povodňový plán a příl. B.8.2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</si>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</sst>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7996701" TargetMode="External" /><Relationship Id="rId2" Type="http://schemas.openxmlformats.org/officeDocument/2006/relationships/hyperlink" Target="https://podminky.urs.cz/item/CS_URS_2024_02/985112111" TargetMode="External" /><Relationship Id="rId3" Type="http://schemas.openxmlformats.org/officeDocument/2006/relationships/hyperlink" Target="https://podminky.urs.cz/item/CS_URS_2024_02/985112193" TargetMode="External" /><Relationship Id="rId4" Type="http://schemas.openxmlformats.org/officeDocument/2006/relationships/hyperlink" Target="https://podminky.urs.cz/item/CS_URS_2024_02/985311111" TargetMode="External" /><Relationship Id="rId5" Type="http://schemas.openxmlformats.org/officeDocument/2006/relationships/hyperlink" Target="https://podminky.urs.cz/item/CS_URS_2024_02/977151121" TargetMode="External" /><Relationship Id="rId6" Type="http://schemas.openxmlformats.org/officeDocument/2006/relationships/hyperlink" Target="https://podminky.urs.cz/item/CS_URS_2024_02/977151125" TargetMode="External" /><Relationship Id="rId7" Type="http://schemas.openxmlformats.org/officeDocument/2006/relationships/hyperlink" Target="https://podminky.urs.cz/item/CS_URS_2024_02/977131118" TargetMode="External" /><Relationship Id="rId8" Type="http://schemas.openxmlformats.org/officeDocument/2006/relationships/hyperlink" Target="https://podminky.urs.cz/item/CS_URS_2024_02/953171011" TargetMode="External" /><Relationship Id="rId9" Type="http://schemas.openxmlformats.org/officeDocument/2006/relationships/hyperlink" Target="https://podminky.urs.cz/item/CS_URS_2024_02/953943125" TargetMode="External" /><Relationship Id="rId10" Type="http://schemas.openxmlformats.org/officeDocument/2006/relationships/hyperlink" Target="https://podminky.urs.cz/item/CS_URS_2024_02/317351101" TargetMode="External" /><Relationship Id="rId11" Type="http://schemas.openxmlformats.org/officeDocument/2006/relationships/hyperlink" Target="https://podminky.urs.cz/item/CS_URS_2024_02/317351102" TargetMode="External" /><Relationship Id="rId12" Type="http://schemas.openxmlformats.org/officeDocument/2006/relationships/hyperlink" Target="https://podminky.urs.cz/item/CS_URS_2024_02/767995113" TargetMode="External" /><Relationship Id="rId13" Type="http://schemas.openxmlformats.org/officeDocument/2006/relationships/hyperlink" Target="https://podminky.urs.cz/item/CS_URS_2024_02/767995114" TargetMode="External" /><Relationship Id="rId14" Type="http://schemas.openxmlformats.org/officeDocument/2006/relationships/hyperlink" Target="https://podminky.urs.cz/item/CS_URS_2024_02/767995115" TargetMode="External" /><Relationship Id="rId15" Type="http://schemas.openxmlformats.org/officeDocument/2006/relationships/hyperlink" Target="https://podminky.urs.cz/item/CS_URS_2024_02/767591002" TargetMode="External" /><Relationship Id="rId16" Type="http://schemas.openxmlformats.org/officeDocument/2006/relationships/hyperlink" Target="https://podminky.urs.cz/item/CS_URS_2024_02/628613611" TargetMode="External" /><Relationship Id="rId17" Type="http://schemas.openxmlformats.org/officeDocument/2006/relationships/hyperlink" Target="https://podminky.urs.cz/item/CS_URS_2024_02/783337101" TargetMode="External" /><Relationship Id="rId18" Type="http://schemas.openxmlformats.org/officeDocument/2006/relationships/hyperlink" Target="https://podminky.urs.cz/item/CS_URS_2024_02/783347101" TargetMode="External" /><Relationship Id="rId19" Type="http://schemas.openxmlformats.org/officeDocument/2006/relationships/hyperlink" Target="https://podminky.urs.cz/item/CS_URS_2024_02/997006512" TargetMode="External" /><Relationship Id="rId20" Type="http://schemas.openxmlformats.org/officeDocument/2006/relationships/hyperlink" Target="https://podminky.urs.cz/item/CS_URS_2024_02/997006519" TargetMode="External" /><Relationship Id="rId21" Type="http://schemas.openxmlformats.org/officeDocument/2006/relationships/hyperlink" Target="https://podminky.urs.cz/item/CS_URS_2024_02/997013811" TargetMode="External" /><Relationship Id="rId22" Type="http://schemas.openxmlformats.org/officeDocument/2006/relationships/hyperlink" Target="https://podminky.urs.cz/item/CS_URS_2024_02/997013861" TargetMode="External" /><Relationship Id="rId23" Type="http://schemas.openxmlformats.org/officeDocument/2006/relationships/hyperlink" Target="https://podminky.urs.cz/item/CS_URS_2024_02/998767101" TargetMode="External" /><Relationship Id="rId24" Type="http://schemas.openxmlformats.org/officeDocument/2006/relationships/hyperlink" Target="https://podminky.urs.cz/item/CS_URS_2024_02/998767193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27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3685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VD Les Království, oprava lávky v pravém obtokovém tunelu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Bílá Třemešná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25. 9. 2023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PLa, s.p. - odbor IČ, oddělení projekce, Ing. Kunc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PLa, s.p. - odbor IČ, oddělení projekce, Ing. Kunc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Oprava lávky'!J30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Oprava lávky'!P85</f>
        <v>0</v>
      </c>
      <c r="AV55" s="122">
        <f>'01 - Oprava lávky'!J33</f>
        <v>0</v>
      </c>
      <c r="AW55" s="122">
        <f>'01 - Oprava lávky'!J34</f>
        <v>0</v>
      </c>
      <c r="AX55" s="122">
        <f>'01 - Oprava lávky'!J35</f>
        <v>0</v>
      </c>
      <c r="AY55" s="122">
        <f>'01 - Oprava lávky'!J36</f>
        <v>0</v>
      </c>
      <c r="AZ55" s="122">
        <f>'01 - Oprava lávky'!F33</f>
        <v>0</v>
      </c>
      <c r="BA55" s="122">
        <f>'01 - Oprava lávky'!F34</f>
        <v>0</v>
      </c>
      <c r="BB55" s="122">
        <f>'01 - Oprava lávky'!F35</f>
        <v>0</v>
      </c>
      <c r="BC55" s="122">
        <f>'01 - Oprava lávky'!F36</f>
        <v>0</v>
      </c>
      <c r="BD55" s="124">
        <f>'01 - Oprava lávky'!F37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Qt0+qBIccZ+u4r0kuloduoazmgugWQ0vq+1mRwz7xpXc4AWzBZeqiCgz4lM38Jr1QjZvzR8lvClrD1+ZEKQ4dw==" hashValue="s1VSp4uQhLoKj9O8T7KQDa/oaTFA4r9fRcUeQgc3uJGbRgME4+egkFGsKXug0F2OT+ExIkNWCkoMcdg6psG7A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Oprava lávky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VD Les Království, oprava lávky v pravém obtokovém tunelu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25. 9. 2023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27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ROUND((SUM(BE85:BE445)),  2)</f>
        <v>0</v>
      </c>
      <c r="G33" s="40"/>
      <c r="H33" s="40"/>
      <c r="I33" s="150">
        <v>0.20999999999999999</v>
      </c>
      <c r="J33" s="149">
        <f>ROUND(((SUM(BE85:BE445))*I33),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ROUND((SUM(BF85:BF445)),  2)</f>
        <v>0</v>
      </c>
      <c r="G34" s="40"/>
      <c r="H34" s="40"/>
      <c r="I34" s="150">
        <v>0.14999999999999999</v>
      </c>
      <c r="J34" s="149">
        <f>ROUND(((SUM(BF85:BF445))*I34),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ROUND((SUM(BG85:BG445)),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ROUND((SUM(BH85:BH445)),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ROUND((SUM(BI85:BI445)),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VD Les Království, oprava lávky v pravém obtokovém tunelu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Oprava lávky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Bílá Třemešná</v>
      </c>
      <c r="G52" s="42"/>
      <c r="H52" s="42"/>
      <c r="I52" s="34" t="s">
        <v>23</v>
      </c>
      <c r="J52" s="74" t="str">
        <f>IF(J12="","",J12)</f>
        <v>25. 9. 2023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32</v>
      </c>
      <c r="J54" s="38" t="str">
        <f>E21</f>
        <v>PLa, s.p. - odbor IČ, oddělení projekce, Ing. Kunc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PLa, s.p. - odbor IČ, oddělení projekce, Ing. Kunc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96</v>
      </c>
      <c r="E63" s="170"/>
      <c r="F63" s="170"/>
      <c r="G63" s="170"/>
      <c r="H63" s="170"/>
      <c r="I63" s="170"/>
      <c r="J63" s="171">
        <f>J136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J137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J377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VD Les Království, oprava lávky v pravém obtokovém tunelu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01 - Oprava lávky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Bílá Třemešná</v>
      </c>
      <c r="G79" s="42"/>
      <c r="H79" s="42"/>
      <c r="I79" s="34" t="s">
        <v>23</v>
      </c>
      <c r="J79" s="74" t="str">
        <f>IF(J12="","",J12)</f>
        <v>25. 9. 2023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Povodí Labe, státní podnik</v>
      </c>
      <c r="G81" s="42"/>
      <c r="H81" s="42"/>
      <c r="I81" s="34" t="s">
        <v>32</v>
      </c>
      <c r="J81" s="38" t="str">
        <f>E21</f>
        <v>PLa, s.p. - odbor IČ, oddělení projekce, Ing. Kunc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PLa, s.p. - odbor IČ, oddělení projekce, Ing. Kunc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100</v>
      </c>
      <c r="D84" s="182" t="s">
        <v>57</v>
      </c>
      <c r="E84" s="182" t="s">
        <v>53</v>
      </c>
      <c r="F84" s="182" t="s">
        <v>54</v>
      </c>
      <c r="G84" s="182" t="s">
        <v>101</v>
      </c>
      <c r="H84" s="182" t="s">
        <v>102</v>
      </c>
      <c r="I84" s="182" t="s">
        <v>103</v>
      </c>
      <c r="J84" s="182" t="s">
        <v>91</v>
      </c>
      <c r="K84" s="183" t="s">
        <v>104</v>
      </c>
      <c r="L84" s="184"/>
      <c r="M84" s="94" t="s">
        <v>19</v>
      </c>
      <c r="N84" s="95" t="s">
        <v>42</v>
      </c>
      <c r="O84" s="95" t="s">
        <v>105</v>
      </c>
      <c r="P84" s="95" t="s">
        <v>106</v>
      </c>
      <c r="Q84" s="95" t="s">
        <v>107</v>
      </c>
      <c r="R84" s="95" t="s">
        <v>108</v>
      </c>
      <c r="S84" s="95" t="s">
        <v>109</v>
      </c>
      <c r="T84" s="96" t="s">
        <v>110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P86+P136</f>
        <v>0</v>
      </c>
      <c r="Q85" s="98"/>
      <c r="R85" s="187">
        <f>R86+R136</f>
        <v>8.015499010000001</v>
      </c>
      <c r="S85" s="98"/>
      <c r="T85" s="188">
        <f>T86+T136</f>
        <v>4.036391000000001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92</v>
      </c>
      <c r="BK85" s="189">
        <f>BK86+BK136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112</v>
      </c>
      <c r="F86" s="193" t="s">
        <v>113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P87+P88</f>
        <v>0</v>
      </c>
      <c r="Q86" s="198"/>
      <c r="R86" s="199">
        <f>R87+R88</f>
        <v>0.086218000000000003</v>
      </c>
      <c r="S86" s="198"/>
      <c r="T86" s="200">
        <f>T87+T88</f>
        <v>4.0315910000000006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71</v>
      </c>
      <c r="AU86" s="202" t="s">
        <v>72</v>
      </c>
      <c r="AY86" s="201" t="s">
        <v>114</v>
      </c>
      <c r="BK86" s="203">
        <f>BK87+BK88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115</v>
      </c>
      <c r="F87" s="204" t="s">
        <v>116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v>0</v>
      </c>
      <c r="Q87" s="198"/>
      <c r="R87" s="199">
        <v>0</v>
      </c>
      <c r="S87" s="198"/>
      <c r="T87" s="200"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80</v>
      </c>
      <c r="AY87" s="201" t="s">
        <v>114</v>
      </c>
      <c r="BK87" s="203"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117</v>
      </c>
      <c r="F88" s="204" t="s">
        <v>118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SUM(P89:P135)</f>
        <v>0</v>
      </c>
      <c r="Q88" s="198"/>
      <c r="R88" s="199">
        <f>SUM(R89:R135)</f>
        <v>0.086218000000000003</v>
      </c>
      <c r="S88" s="198"/>
      <c r="T88" s="200">
        <f>SUM(T89:T135)</f>
        <v>4.0315910000000006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80</v>
      </c>
      <c r="AY88" s="201" t="s">
        <v>114</v>
      </c>
      <c r="BK88" s="203">
        <f>SUM(BK89:BK135)</f>
        <v>0</v>
      </c>
    </row>
    <row r="89" s="2" customFormat="1" ht="16.5" customHeight="1">
      <c r="A89" s="40"/>
      <c r="B89" s="41"/>
      <c r="C89" s="206" t="s">
        <v>80</v>
      </c>
      <c r="D89" s="206" t="s">
        <v>119</v>
      </c>
      <c r="E89" s="207" t="s">
        <v>120</v>
      </c>
      <c r="F89" s="208" t="s">
        <v>121</v>
      </c>
      <c r="G89" s="209" t="s">
        <v>122</v>
      </c>
      <c r="H89" s="210">
        <v>2485.991</v>
      </c>
      <c r="I89" s="211"/>
      <c r="J89" s="212">
        <f>ROUND(I89*H89,2)</f>
        <v>0</v>
      </c>
      <c r="K89" s="208" t="s">
        <v>123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0.001</v>
      </c>
      <c r="T89" s="216">
        <f>S89*H89</f>
        <v>2.4859909999999998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124</v>
      </c>
      <c r="AT89" s="217" t="s">
        <v>119</v>
      </c>
      <c r="AU89" s="217" t="s">
        <v>82</v>
      </c>
      <c r="AY89" s="19" t="s">
        <v>114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124</v>
      </c>
      <c r="BM89" s="217" t="s">
        <v>125</v>
      </c>
    </row>
    <row r="90" s="2" customFormat="1">
      <c r="A90" s="40"/>
      <c r="B90" s="41"/>
      <c r="C90" s="42"/>
      <c r="D90" s="219" t="s">
        <v>126</v>
      </c>
      <c r="E90" s="42"/>
      <c r="F90" s="220" t="s">
        <v>127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126</v>
      </c>
      <c r="AU90" s="19" t="s">
        <v>82</v>
      </c>
    </row>
    <row r="91" s="13" customFormat="1">
      <c r="A91" s="13"/>
      <c r="B91" s="224"/>
      <c r="C91" s="225"/>
      <c r="D91" s="226" t="s">
        <v>128</v>
      </c>
      <c r="E91" s="227" t="s">
        <v>19</v>
      </c>
      <c r="F91" s="228" t="s">
        <v>129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128</v>
      </c>
      <c r="AU91" s="234" t="s">
        <v>82</v>
      </c>
      <c r="AV91" s="13" t="s">
        <v>80</v>
      </c>
      <c r="AW91" s="13" t="s">
        <v>34</v>
      </c>
      <c r="AX91" s="13" t="s">
        <v>72</v>
      </c>
      <c r="AY91" s="234" t="s">
        <v>114</v>
      </c>
    </row>
    <row r="92" s="13" customFormat="1">
      <c r="A92" s="13"/>
      <c r="B92" s="224"/>
      <c r="C92" s="225"/>
      <c r="D92" s="226" t="s">
        <v>128</v>
      </c>
      <c r="E92" s="227" t="s">
        <v>19</v>
      </c>
      <c r="F92" s="228" t="s">
        <v>130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128</v>
      </c>
      <c r="AU92" s="234" t="s">
        <v>82</v>
      </c>
      <c r="AV92" s="13" t="s">
        <v>80</v>
      </c>
      <c r="AW92" s="13" t="s">
        <v>34</v>
      </c>
      <c r="AX92" s="13" t="s">
        <v>72</v>
      </c>
      <c r="AY92" s="234" t="s">
        <v>114</v>
      </c>
    </row>
    <row r="93" s="14" customFormat="1">
      <c r="A93" s="14"/>
      <c r="B93" s="235"/>
      <c r="C93" s="236"/>
      <c r="D93" s="226" t="s">
        <v>128</v>
      </c>
      <c r="E93" s="237" t="s">
        <v>19</v>
      </c>
      <c r="F93" s="238" t="s">
        <v>131</v>
      </c>
      <c r="G93" s="236"/>
      <c r="H93" s="239">
        <v>1375.9200000000001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128</v>
      </c>
      <c r="AU93" s="245" t="s">
        <v>82</v>
      </c>
      <c r="AV93" s="14" t="s">
        <v>82</v>
      </c>
      <c r="AW93" s="14" t="s">
        <v>34</v>
      </c>
      <c r="AX93" s="14" t="s">
        <v>72</v>
      </c>
      <c r="AY93" s="245" t="s">
        <v>114</v>
      </c>
    </row>
    <row r="94" s="13" customFormat="1">
      <c r="A94" s="13"/>
      <c r="B94" s="224"/>
      <c r="C94" s="225"/>
      <c r="D94" s="226" t="s">
        <v>128</v>
      </c>
      <c r="E94" s="227" t="s">
        <v>19</v>
      </c>
      <c r="F94" s="228" t="s">
        <v>132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128</v>
      </c>
      <c r="AU94" s="234" t="s">
        <v>82</v>
      </c>
      <c r="AV94" s="13" t="s">
        <v>80</v>
      </c>
      <c r="AW94" s="13" t="s">
        <v>34</v>
      </c>
      <c r="AX94" s="13" t="s">
        <v>72</v>
      </c>
      <c r="AY94" s="234" t="s">
        <v>114</v>
      </c>
    </row>
    <row r="95" s="14" customFormat="1">
      <c r="A95" s="14"/>
      <c r="B95" s="235"/>
      <c r="C95" s="236"/>
      <c r="D95" s="226" t="s">
        <v>128</v>
      </c>
      <c r="E95" s="237" t="s">
        <v>19</v>
      </c>
      <c r="F95" s="238" t="s">
        <v>133</v>
      </c>
      <c r="G95" s="236"/>
      <c r="H95" s="239">
        <v>207.36000000000001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128</v>
      </c>
      <c r="AU95" s="245" t="s">
        <v>82</v>
      </c>
      <c r="AV95" s="14" t="s">
        <v>82</v>
      </c>
      <c r="AW95" s="14" t="s">
        <v>34</v>
      </c>
      <c r="AX95" s="14" t="s">
        <v>72</v>
      </c>
      <c r="AY95" s="245" t="s">
        <v>114</v>
      </c>
    </row>
    <row r="96" s="13" customFormat="1">
      <c r="A96" s="13"/>
      <c r="B96" s="224"/>
      <c r="C96" s="225"/>
      <c r="D96" s="226" t="s">
        <v>128</v>
      </c>
      <c r="E96" s="227" t="s">
        <v>19</v>
      </c>
      <c r="F96" s="228" t="s">
        <v>134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128</v>
      </c>
      <c r="AU96" s="234" t="s">
        <v>82</v>
      </c>
      <c r="AV96" s="13" t="s">
        <v>80</v>
      </c>
      <c r="AW96" s="13" t="s">
        <v>34</v>
      </c>
      <c r="AX96" s="13" t="s">
        <v>72</v>
      </c>
      <c r="AY96" s="234" t="s">
        <v>114</v>
      </c>
    </row>
    <row r="97" s="14" customFormat="1">
      <c r="A97" s="14"/>
      <c r="B97" s="235"/>
      <c r="C97" s="236"/>
      <c r="D97" s="226" t="s">
        <v>128</v>
      </c>
      <c r="E97" s="237" t="s">
        <v>19</v>
      </c>
      <c r="F97" s="238" t="s">
        <v>135</v>
      </c>
      <c r="G97" s="236"/>
      <c r="H97" s="239">
        <v>197.67599999999999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128</v>
      </c>
      <c r="AU97" s="245" t="s">
        <v>82</v>
      </c>
      <c r="AV97" s="14" t="s">
        <v>82</v>
      </c>
      <c r="AW97" s="14" t="s">
        <v>34</v>
      </c>
      <c r="AX97" s="14" t="s">
        <v>72</v>
      </c>
      <c r="AY97" s="245" t="s">
        <v>114</v>
      </c>
    </row>
    <row r="98" s="13" customFormat="1">
      <c r="A98" s="13"/>
      <c r="B98" s="224"/>
      <c r="C98" s="225"/>
      <c r="D98" s="226" t="s">
        <v>128</v>
      </c>
      <c r="E98" s="227" t="s">
        <v>19</v>
      </c>
      <c r="F98" s="228" t="s">
        <v>136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128</v>
      </c>
      <c r="AU98" s="234" t="s">
        <v>82</v>
      </c>
      <c r="AV98" s="13" t="s">
        <v>80</v>
      </c>
      <c r="AW98" s="13" t="s">
        <v>34</v>
      </c>
      <c r="AX98" s="13" t="s">
        <v>72</v>
      </c>
      <c r="AY98" s="234" t="s">
        <v>114</v>
      </c>
    </row>
    <row r="99" s="14" customFormat="1">
      <c r="A99" s="14"/>
      <c r="B99" s="235"/>
      <c r="C99" s="236"/>
      <c r="D99" s="226" t="s">
        <v>128</v>
      </c>
      <c r="E99" s="237" t="s">
        <v>19</v>
      </c>
      <c r="F99" s="238" t="s">
        <v>137</v>
      </c>
      <c r="G99" s="236"/>
      <c r="H99" s="239">
        <v>271.25999999999999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128</v>
      </c>
      <c r="AU99" s="245" t="s">
        <v>82</v>
      </c>
      <c r="AV99" s="14" t="s">
        <v>82</v>
      </c>
      <c r="AW99" s="14" t="s">
        <v>34</v>
      </c>
      <c r="AX99" s="14" t="s">
        <v>72</v>
      </c>
      <c r="AY99" s="245" t="s">
        <v>114</v>
      </c>
    </row>
    <row r="100" s="13" customFormat="1">
      <c r="A100" s="13"/>
      <c r="B100" s="224"/>
      <c r="C100" s="225"/>
      <c r="D100" s="226" t="s">
        <v>128</v>
      </c>
      <c r="E100" s="227" t="s">
        <v>19</v>
      </c>
      <c r="F100" s="228" t="s">
        <v>138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128</v>
      </c>
      <c r="AU100" s="234" t="s">
        <v>82</v>
      </c>
      <c r="AV100" s="13" t="s">
        <v>80</v>
      </c>
      <c r="AW100" s="13" t="s">
        <v>34</v>
      </c>
      <c r="AX100" s="13" t="s">
        <v>72</v>
      </c>
      <c r="AY100" s="234" t="s">
        <v>114</v>
      </c>
    </row>
    <row r="101" s="14" customFormat="1">
      <c r="A101" s="14"/>
      <c r="B101" s="235"/>
      <c r="C101" s="236"/>
      <c r="D101" s="226" t="s">
        <v>128</v>
      </c>
      <c r="E101" s="237" t="s">
        <v>19</v>
      </c>
      <c r="F101" s="238" t="s">
        <v>139</v>
      </c>
      <c r="G101" s="236"/>
      <c r="H101" s="239">
        <v>340.88299999999998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128</v>
      </c>
      <c r="AU101" s="245" t="s">
        <v>82</v>
      </c>
      <c r="AV101" s="14" t="s">
        <v>82</v>
      </c>
      <c r="AW101" s="14" t="s">
        <v>34</v>
      </c>
      <c r="AX101" s="14" t="s">
        <v>72</v>
      </c>
      <c r="AY101" s="245" t="s">
        <v>114</v>
      </c>
    </row>
    <row r="102" s="13" customFormat="1">
      <c r="A102" s="13"/>
      <c r="B102" s="224"/>
      <c r="C102" s="225"/>
      <c r="D102" s="226" t="s">
        <v>128</v>
      </c>
      <c r="E102" s="227" t="s">
        <v>19</v>
      </c>
      <c r="F102" s="228" t="s">
        <v>140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128</v>
      </c>
      <c r="AU102" s="234" t="s">
        <v>82</v>
      </c>
      <c r="AV102" s="13" t="s">
        <v>80</v>
      </c>
      <c r="AW102" s="13" t="s">
        <v>34</v>
      </c>
      <c r="AX102" s="13" t="s">
        <v>72</v>
      </c>
      <c r="AY102" s="234" t="s">
        <v>114</v>
      </c>
    </row>
    <row r="103" s="14" customFormat="1">
      <c r="A103" s="14"/>
      <c r="B103" s="235"/>
      <c r="C103" s="236"/>
      <c r="D103" s="226" t="s">
        <v>128</v>
      </c>
      <c r="E103" s="237" t="s">
        <v>19</v>
      </c>
      <c r="F103" s="238" t="s">
        <v>141</v>
      </c>
      <c r="G103" s="236"/>
      <c r="H103" s="239">
        <v>10.625999999999999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128</v>
      </c>
      <c r="AU103" s="245" t="s">
        <v>82</v>
      </c>
      <c r="AV103" s="14" t="s">
        <v>82</v>
      </c>
      <c r="AW103" s="14" t="s">
        <v>34</v>
      </c>
      <c r="AX103" s="14" t="s">
        <v>72</v>
      </c>
      <c r="AY103" s="245" t="s">
        <v>114</v>
      </c>
    </row>
    <row r="104" s="13" customFormat="1">
      <c r="A104" s="13"/>
      <c r="B104" s="224"/>
      <c r="C104" s="225"/>
      <c r="D104" s="226" t="s">
        <v>128</v>
      </c>
      <c r="E104" s="227" t="s">
        <v>19</v>
      </c>
      <c r="F104" s="228" t="s">
        <v>142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128</v>
      </c>
      <c r="AU104" s="234" t="s">
        <v>82</v>
      </c>
      <c r="AV104" s="13" t="s">
        <v>80</v>
      </c>
      <c r="AW104" s="13" t="s">
        <v>34</v>
      </c>
      <c r="AX104" s="13" t="s">
        <v>72</v>
      </c>
      <c r="AY104" s="234" t="s">
        <v>114</v>
      </c>
    </row>
    <row r="105" s="14" customFormat="1">
      <c r="A105" s="14"/>
      <c r="B105" s="235"/>
      <c r="C105" s="236"/>
      <c r="D105" s="226" t="s">
        <v>128</v>
      </c>
      <c r="E105" s="237" t="s">
        <v>19</v>
      </c>
      <c r="F105" s="238" t="s">
        <v>143</v>
      </c>
      <c r="G105" s="236"/>
      <c r="H105" s="239">
        <v>60.881999999999998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128</v>
      </c>
      <c r="AU105" s="245" t="s">
        <v>82</v>
      </c>
      <c r="AV105" s="14" t="s">
        <v>82</v>
      </c>
      <c r="AW105" s="14" t="s">
        <v>34</v>
      </c>
      <c r="AX105" s="14" t="s">
        <v>72</v>
      </c>
      <c r="AY105" s="245" t="s">
        <v>114</v>
      </c>
    </row>
    <row r="106" s="13" customFormat="1">
      <c r="A106" s="13"/>
      <c r="B106" s="224"/>
      <c r="C106" s="225"/>
      <c r="D106" s="226" t="s">
        <v>128</v>
      </c>
      <c r="E106" s="227" t="s">
        <v>19</v>
      </c>
      <c r="F106" s="228" t="s">
        <v>144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128</v>
      </c>
      <c r="AU106" s="234" t="s">
        <v>82</v>
      </c>
      <c r="AV106" s="13" t="s">
        <v>80</v>
      </c>
      <c r="AW106" s="13" t="s">
        <v>34</v>
      </c>
      <c r="AX106" s="13" t="s">
        <v>72</v>
      </c>
      <c r="AY106" s="234" t="s">
        <v>114</v>
      </c>
    </row>
    <row r="107" s="14" customFormat="1">
      <c r="A107" s="14"/>
      <c r="B107" s="235"/>
      <c r="C107" s="236"/>
      <c r="D107" s="226" t="s">
        <v>128</v>
      </c>
      <c r="E107" s="237" t="s">
        <v>19</v>
      </c>
      <c r="F107" s="238" t="s">
        <v>145</v>
      </c>
      <c r="G107" s="236"/>
      <c r="H107" s="239">
        <v>21.384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128</v>
      </c>
      <c r="AU107" s="245" t="s">
        <v>82</v>
      </c>
      <c r="AV107" s="14" t="s">
        <v>82</v>
      </c>
      <c r="AW107" s="14" t="s">
        <v>34</v>
      </c>
      <c r="AX107" s="14" t="s">
        <v>72</v>
      </c>
      <c r="AY107" s="245" t="s">
        <v>114</v>
      </c>
    </row>
    <row r="108" s="15" customFormat="1">
      <c r="A108" s="15"/>
      <c r="B108" s="246"/>
      <c r="C108" s="247"/>
      <c r="D108" s="226" t="s">
        <v>128</v>
      </c>
      <c r="E108" s="248" t="s">
        <v>19</v>
      </c>
      <c r="F108" s="249" t="s">
        <v>146</v>
      </c>
      <c r="G108" s="247"/>
      <c r="H108" s="250">
        <v>2485.991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128</v>
      </c>
      <c r="AU108" s="256" t="s">
        <v>82</v>
      </c>
      <c r="AV108" s="15" t="s">
        <v>124</v>
      </c>
      <c r="AW108" s="15" t="s">
        <v>34</v>
      </c>
      <c r="AX108" s="15" t="s">
        <v>80</v>
      </c>
      <c r="AY108" s="256" t="s">
        <v>114</v>
      </c>
    </row>
    <row r="109" s="2" customFormat="1" ht="16.5" customHeight="1">
      <c r="A109" s="40"/>
      <c r="B109" s="41"/>
      <c r="C109" s="206" t="s">
        <v>82</v>
      </c>
      <c r="D109" s="206" t="s">
        <v>119</v>
      </c>
      <c r="E109" s="207" t="s">
        <v>147</v>
      </c>
      <c r="F109" s="208" t="s">
        <v>148</v>
      </c>
      <c r="G109" s="209" t="s">
        <v>149</v>
      </c>
      <c r="H109" s="210">
        <v>1.2</v>
      </c>
      <c r="I109" s="211"/>
      <c r="J109" s="212">
        <f>ROUND(I109*H109,2)</f>
        <v>0</v>
      </c>
      <c r="K109" s="208" t="s">
        <v>123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0.021999999999999999</v>
      </c>
      <c r="T109" s="216">
        <f>S109*H109</f>
        <v>0.026399999999999996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124</v>
      </c>
      <c r="AT109" s="217" t="s">
        <v>119</v>
      </c>
      <c r="AU109" s="217" t="s">
        <v>82</v>
      </c>
      <c r="AY109" s="19" t="s">
        <v>114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124</v>
      </c>
      <c r="BM109" s="217" t="s">
        <v>150</v>
      </c>
    </row>
    <row r="110" s="2" customFormat="1">
      <c r="A110" s="40"/>
      <c r="B110" s="41"/>
      <c r="C110" s="42"/>
      <c r="D110" s="219" t="s">
        <v>126</v>
      </c>
      <c r="E110" s="42"/>
      <c r="F110" s="220" t="s">
        <v>151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126</v>
      </c>
      <c r="AU110" s="19" t="s">
        <v>82</v>
      </c>
    </row>
    <row r="111" s="13" customFormat="1">
      <c r="A111" s="13"/>
      <c r="B111" s="224"/>
      <c r="C111" s="225"/>
      <c r="D111" s="226" t="s">
        <v>128</v>
      </c>
      <c r="E111" s="227" t="s">
        <v>19</v>
      </c>
      <c r="F111" s="228" t="s">
        <v>152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128</v>
      </c>
      <c r="AU111" s="234" t="s">
        <v>82</v>
      </c>
      <c r="AV111" s="13" t="s">
        <v>80</v>
      </c>
      <c r="AW111" s="13" t="s">
        <v>34</v>
      </c>
      <c r="AX111" s="13" t="s">
        <v>72</v>
      </c>
      <c r="AY111" s="234" t="s">
        <v>114</v>
      </c>
    </row>
    <row r="112" s="14" customFormat="1">
      <c r="A112" s="14"/>
      <c r="B112" s="235"/>
      <c r="C112" s="236"/>
      <c r="D112" s="226" t="s">
        <v>128</v>
      </c>
      <c r="E112" s="237" t="s">
        <v>19</v>
      </c>
      <c r="F112" s="238" t="s">
        <v>153</v>
      </c>
      <c r="G112" s="236"/>
      <c r="H112" s="239">
        <v>1.2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128</v>
      </c>
      <c r="AU112" s="245" t="s">
        <v>82</v>
      </c>
      <c r="AV112" s="14" t="s">
        <v>82</v>
      </c>
      <c r="AW112" s="14" t="s">
        <v>34</v>
      </c>
      <c r="AX112" s="14" t="s">
        <v>72</v>
      </c>
      <c r="AY112" s="245" t="s">
        <v>114</v>
      </c>
    </row>
    <row r="113" s="15" customFormat="1">
      <c r="A113" s="15"/>
      <c r="B113" s="246"/>
      <c r="C113" s="247"/>
      <c r="D113" s="226" t="s">
        <v>128</v>
      </c>
      <c r="E113" s="248" t="s">
        <v>19</v>
      </c>
      <c r="F113" s="249" t="s">
        <v>146</v>
      </c>
      <c r="G113" s="247"/>
      <c r="H113" s="250">
        <v>1.2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128</v>
      </c>
      <c r="AU113" s="256" t="s">
        <v>82</v>
      </c>
      <c r="AV113" s="15" t="s">
        <v>124</v>
      </c>
      <c r="AW113" s="15" t="s">
        <v>34</v>
      </c>
      <c r="AX113" s="15" t="s">
        <v>80</v>
      </c>
      <c r="AY113" s="256" t="s">
        <v>114</v>
      </c>
    </row>
    <row r="114" s="2" customFormat="1" ht="16.5" customHeight="1">
      <c r="A114" s="40"/>
      <c r="B114" s="41"/>
      <c r="C114" s="206" t="s">
        <v>115</v>
      </c>
      <c r="D114" s="206" t="s">
        <v>119</v>
      </c>
      <c r="E114" s="207" t="s">
        <v>154</v>
      </c>
      <c r="F114" s="208" t="s">
        <v>155</v>
      </c>
      <c r="G114" s="209" t="s">
        <v>149</v>
      </c>
      <c r="H114" s="210">
        <v>1.2</v>
      </c>
      <c r="I114" s="211"/>
      <c r="J114" s="212">
        <f>ROUND(I114*H114,2)</f>
        <v>0</v>
      </c>
      <c r="K114" s="208" t="s">
        <v>123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124</v>
      </c>
      <c r="AT114" s="217" t="s">
        <v>119</v>
      </c>
      <c r="AU114" s="217" t="s">
        <v>82</v>
      </c>
      <c r="AY114" s="19" t="s">
        <v>114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124</v>
      </c>
      <c r="BM114" s="217" t="s">
        <v>156</v>
      </c>
    </row>
    <row r="115" s="2" customFormat="1">
      <c r="A115" s="40"/>
      <c r="B115" s="41"/>
      <c r="C115" s="42"/>
      <c r="D115" s="219" t="s">
        <v>126</v>
      </c>
      <c r="E115" s="42"/>
      <c r="F115" s="220" t="s">
        <v>157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126</v>
      </c>
      <c r="AU115" s="19" t="s">
        <v>82</v>
      </c>
    </row>
    <row r="116" s="14" customFormat="1">
      <c r="A116" s="14"/>
      <c r="B116" s="235"/>
      <c r="C116" s="236"/>
      <c r="D116" s="226" t="s">
        <v>128</v>
      </c>
      <c r="E116" s="237" t="s">
        <v>19</v>
      </c>
      <c r="F116" s="238" t="s">
        <v>158</v>
      </c>
      <c r="G116" s="236"/>
      <c r="H116" s="239">
        <v>1.2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128</v>
      </c>
      <c r="AU116" s="245" t="s">
        <v>82</v>
      </c>
      <c r="AV116" s="14" t="s">
        <v>82</v>
      </c>
      <c r="AW116" s="14" t="s">
        <v>34</v>
      </c>
      <c r="AX116" s="14" t="s">
        <v>80</v>
      </c>
      <c r="AY116" s="245" t="s">
        <v>114</v>
      </c>
    </row>
    <row r="117" s="2" customFormat="1" ht="16.5" customHeight="1">
      <c r="A117" s="40"/>
      <c r="B117" s="41"/>
      <c r="C117" s="206" t="s">
        <v>124</v>
      </c>
      <c r="D117" s="206" t="s">
        <v>119</v>
      </c>
      <c r="E117" s="207" t="s">
        <v>159</v>
      </c>
      <c r="F117" s="208" t="s">
        <v>160</v>
      </c>
      <c r="G117" s="209" t="s">
        <v>149</v>
      </c>
      <c r="H117" s="210">
        <v>1.2</v>
      </c>
      <c r="I117" s="211"/>
      <c r="J117" s="212">
        <f>ROUND(I117*H117,2)</f>
        <v>0</v>
      </c>
      <c r="K117" s="208" t="s">
        <v>123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0.020140000000000002</v>
      </c>
      <c r="R117" s="215">
        <f>Q117*H117</f>
        <v>0.024168000000000002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124</v>
      </c>
      <c r="AT117" s="217" t="s">
        <v>119</v>
      </c>
      <c r="AU117" s="217" t="s">
        <v>82</v>
      </c>
      <c r="AY117" s="19" t="s">
        <v>114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124</v>
      </c>
      <c r="BM117" s="217" t="s">
        <v>161</v>
      </c>
    </row>
    <row r="118" s="2" customFormat="1">
      <c r="A118" s="40"/>
      <c r="B118" s="41"/>
      <c r="C118" s="42"/>
      <c r="D118" s="219" t="s">
        <v>126</v>
      </c>
      <c r="E118" s="42"/>
      <c r="F118" s="220" t="s">
        <v>162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82</v>
      </c>
    </row>
    <row r="119" s="13" customFormat="1">
      <c r="A119" s="13"/>
      <c r="B119" s="224"/>
      <c r="C119" s="225"/>
      <c r="D119" s="226" t="s">
        <v>128</v>
      </c>
      <c r="E119" s="227" t="s">
        <v>19</v>
      </c>
      <c r="F119" s="228" t="s">
        <v>163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128</v>
      </c>
      <c r="AU119" s="234" t="s">
        <v>82</v>
      </c>
      <c r="AV119" s="13" t="s">
        <v>80</v>
      </c>
      <c r="AW119" s="13" t="s">
        <v>34</v>
      </c>
      <c r="AX119" s="13" t="s">
        <v>72</v>
      </c>
      <c r="AY119" s="234" t="s">
        <v>114</v>
      </c>
    </row>
    <row r="120" s="14" customFormat="1">
      <c r="A120" s="14"/>
      <c r="B120" s="235"/>
      <c r="C120" s="236"/>
      <c r="D120" s="226" t="s">
        <v>128</v>
      </c>
      <c r="E120" s="237" t="s">
        <v>19</v>
      </c>
      <c r="F120" s="238" t="s">
        <v>153</v>
      </c>
      <c r="G120" s="236"/>
      <c r="H120" s="239">
        <v>1.2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128</v>
      </c>
      <c r="AU120" s="245" t="s">
        <v>82</v>
      </c>
      <c r="AV120" s="14" t="s">
        <v>82</v>
      </c>
      <c r="AW120" s="14" t="s">
        <v>34</v>
      </c>
      <c r="AX120" s="14" t="s">
        <v>72</v>
      </c>
      <c r="AY120" s="245" t="s">
        <v>114</v>
      </c>
    </row>
    <row r="121" s="15" customFormat="1">
      <c r="A121" s="15"/>
      <c r="B121" s="246"/>
      <c r="C121" s="247"/>
      <c r="D121" s="226" t="s">
        <v>128</v>
      </c>
      <c r="E121" s="248" t="s">
        <v>19</v>
      </c>
      <c r="F121" s="249" t="s">
        <v>146</v>
      </c>
      <c r="G121" s="247"/>
      <c r="H121" s="250">
        <v>1.2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128</v>
      </c>
      <c r="AU121" s="256" t="s">
        <v>82</v>
      </c>
      <c r="AV121" s="15" t="s">
        <v>124</v>
      </c>
      <c r="AW121" s="15" t="s">
        <v>34</v>
      </c>
      <c r="AX121" s="15" t="s">
        <v>80</v>
      </c>
      <c r="AY121" s="256" t="s">
        <v>114</v>
      </c>
    </row>
    <row r="122" s="2" customFormat="1" ht="24.15" customHeight="1">
      <c r="A122" s="40"/>
      <c r="B122" s="41"/>
      <c r="C122" s="206" t="s">
        <v>164</v>
      </c>
      <c r="D122" s="206" t="s">
        <v>119</v>
      </c>
      <c r="E122" s="207" t="s">
        <v>165</v>
      </c>
      <c r="F122" s="208" t="s">
        <v>166</v>
      </c>
      <c r="G122" s="209" t="s">
        <v>167</v>
      </c>
      <c r="H122" s="210">
        <v>0.59999999999999998</v>
      </c>
      <c r="I122" s="211"/>
      <c r="J122" s="212">
        <f>ROUND(I122*H122,2)</f>
        <v>0</v>
      </c>
      <c r="K122" s="208" t="s">
        <v>123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0.00132</v>
      </c>
      <c r="R122" s="215">
        <f>Q122*H122</f>
        <v>0.00079199999999999995</v>
      </c>
      <c r="S122" s="215">
        <v>0.025000000000000001</v>
      </c>
      <c r="T122" s="216">
        <f>S122*H122</f>
        <v>0.014999999999999999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124</v>
      </c>
      <c r="AT122" s="217" t="s">
        <v>119</v>
      </c>
      <c r="AU122" s="217" t="s">
        <v>82</v>
      </c>
      <c r="AY122" s="19" t="s">
        <v>114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124</v>
      </c>
      <c r="BM122" s="217" t="s">
        <v>168</v>
      </c>
    </row>
    <row r="123" s="2" customFormat="1">
      <c r="A123" s="40"/>
      <c r="B123" s="41"/>
      <c r="C123" s="42"/>
      <c r="D123" s="219" t="s">
        <v>126</v>
      </c>
      <c r="E123" s="42"/>
      <c r="F123" s="220" t="s">
        <v>169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82</v>
      </c>
    </row>
    <row r="124" s="13" customFormat="1">
      <c r="A124" s="13"/>
      <c r="B124" s="224"/>
      <c r="C124" s="225"/>
      <c r="D124" s="226" t="s">
        <v>128</v>
      </c>
      <c r="E124" s="227" t="s">
        <v>19</v>
      </c>
      <c r="F124" s="228" t="s">
        <v>170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128</v>
      </c>
      <c r="AU124" s="234" t="s">
        <v>82</v>
      </c>
      <c r="AV124" s="13" t="s">
        <v>80</v>
      </c>
      <c r="AW124" s="13" t="s">
        <v>34</v>
      </c>
      <c r="AX124" s="13" t="s">
        <v>72</v>
      </c>
      <c r="AY124" s="234" t="s">
        <v>114</v>
      </c>
    </row>
    <row r="125" s="13" customFormat="1">
      <c r="A125" s="13"/>
      <c r="B125" s="224"/>
      <c r="C125" s="225"/>
      <c r="D125" s="226" t="s">
        <v>128</v>
      </c>
      <c r="E125" s="227" t="s">
        <v>19</v>
      </c>
      <c r="F125" s="228" t="s">
        <v>171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128</v>
      </c>
      <c r="AU125" s="234" t="s">
        <v>82</v>
      </c>
      <c r="AV125" s="13" t="s">
        <v>80</v>
      </c>
      <c r="AW125" s="13" t="s">
        <v>34</v>
      </c>
      <c r="AX125" s="13" t="s">
        <v>72</v>
      </c>
      <c r="AY125" s="234" t="s">
        <v>114</v>
      </c>
    </row>
    <row r="126" s="14" customFormat="1">
      <c r="A126" s="14"/>
      <c r="B126" s="235"/>
      <c r="C126" s="236"/>
      <c r="D126" s="226" t="s">
        <v>128</v>
      </c>
      <c r="E126" s="237" t="s">
        <v>19</v>
      </c>
      <c r="F126" s="238" t="s">
        <v>172</v>
      </c>
      <c r="G126" s="236"/>
      <c r="H126" s="239">
        <v>0.59999999999999998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128</v>
      </c>
      <c r="AU126" s="245" t="s">
        <v>82</v>
      </c>
      <c r="AV126" s="14" t="s">
        <v>82</v>
      </c>
      <c r="AW126" s="14" t="s">
        <v>34</v>
      </c>
      <c r="AX126" s="14" t="s">
        <v>72</v>
      </c>
      <c r="AY126" s="245" t="s">
        <v>114</v>
      </c>
    </row>
    <row r="127" s="15" customFormat="1">
      <c r="A127" s="15"/>
      <c r="B127" s="246"/>
      <c r="C127" s="247"/>
      <c r="D127" s="226" t="s">
        <v>128</v>
      </c>
      <c r="E127" s="248" t="s">
        <v>19</v>
      </c>
      <c r="F127" s="249" t="s">
        <v>146</v>
      </c>
      <c r="G127" s="247"/>
      <c r="H127" s="250">
        <v>0.59999999999999998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128</v>
      </c>
      <c r="AU127" s="256" t="s">
        <v>82</v>
      </c>
      <c r="AV127" s="15" t="s">
        <v>124</v>
      </c>
      <c r="AW127" s="15" t="s">
        <v>34</v>
      </c>
      <c r="AX127" s="15" t="s">
        <v>80</v>
      </c>
      <c r="AY127" s="256" t="s">
        <v>114</v>
      </c>
    </row>
    <row r="128" s="2" customFormat="1" ht="24.15" customHeight="1">
      <c r="A128" s="40"/>
      <c r="B128" s="41"/>
      <c r="C128" s="206" t="s">
        <v>173</v>
      </c>
      <c r="D128" s="206" t="s">
        <v>119</v>
      </c>
      <c r="E128" s="207" t="s">
        <v>174</v>
      </c>
      <c r="F128" s="208" t="s">
        <v>175</v>
      </c>
      <c r="G128" s="209" t="s">
        <v>167</v>
      </c>
      <c r="H128" s="210">
        <v>21.800000000000001</v>
      </c>
      <c r="I128" s="211"/>
      <c r="J128" s="212">
        <f>ROUND(I128*H128,2)</f>
        <v>0</v>
      </c>
      <c r="K128" s="208" t="s">
        <v>123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0.00281</v>
      </c>
      <c r="R128" s="215">
        <f>Q128*H128</f>
        <v>0.061258</v>
      </c>
      <c r="S128" s="215">
        <v>0.069000000000000006</v>
      </c>
      <c r="T128" s="216">
        <f>S128*H128</f>
        <v>1.5042000000000002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124</v>
      </c>
      <c r="AT128" s="217" t="s">
        <v>119</v>
      </c>
      <c r="AU128" s="217" t="s">
        <v>82</v>
      </c>
      <c r="AY128" s="19" t="s">
        <v>114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124</v>
      </c>
      <c r="BM128" s="217" t="s">
        <v>176</v>
      </c>
    </row>
    <row r="129" s="2" customFormat="1">
      <c r="A129" s="40"/>
      <c r="B129" s="41"/>
      <c r="C129" s="42"/>
      <c r="D129" s="219" t="s">
        <v>126</v>
      </c>
      <c r="E129" s="42"/>
      <c r="F129" s="220" t="s">
        <v>177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82</v>
      </c>
    </row>
    <row r="130" s="13" customFormat="1">
      <c r="A130" s="13"/>
      <c r="B130" s="224"/>
      <c r="C130" s="225"/>
      <c r="D130" s="226" t="s">
        <v>128</v>
      </c>
      <c r="E130" s="227" t="s">
        <v>19</v>
      </c>
      <c r="F130" s="228" t="s">
        <v>171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128</v>
      </c>
      <c r="AU130" s="234" t="s">
        <v>82</v>
      </c>
      <c r="AV130" s="13" t="s">
        <v>80</v>
      </c>
      <c r="AW130" s="13" t="s">
        <v>34</v>
      </c>
      <c r="AX130" s="13" t="s">
        <v>72</v>
      </c>
      <c r="AY130" s="234" t="s">
        <v>114</v>
      </c>
    </row>
    <row r="131" s="13" customFormat="1">
      <c r="A131" s="13"/>
      <c r="B131" s="224"/>
      <c r="C131" s="225"/>
      <c r="D131" s="226" t="s">
        <v>128</v>
      </c>
      <c r="E131" s="227" t="s">
        <v>19</v>
      </c>
      <c r="F131" s="228" t="s">
        <v>178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128</v>
      </c>
      <c r="AU131" s="234" t="s">
        <v>82</v>
      </c>
      <c r="AV131" s="13" t="s">
        <v>80</v>
      </c>
      <c r="AW131" s="13" t="s">
        <v>34</v>
      </c>
      <c r="AX131" s="13" t="s">
        <v>72</v>
      </c>
      <c r="AY131" s="234" t="s">
        <v>114</v>
      </c>
    </row>
    <row r="132" s="14" customFormat="1">
      <c r="A132" s="14"/>
      <c r="B132" s="235"/>
      <c r="C132" s="236"/>
      <c r="D132" s="226" t="s">
        <v>128</v>
      </c>
      <c r="E132" s="237" t="s">
        <v>19</v>
      </c>
      <c r="F132" s="238" t="s">
        <v>179</v>
      </c>
      <c r="G132" s="236"/>
      <c r="H132" s="239">
        <v>20.5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128</v>
      </c>
      <c r="AU132" s="245" t="s">
        <v>82</v>
      </c>
      <c r="AV132" s="14" t="s">
        <v>82</v>
      </c>
      <c r="AW132" s="14" t="s">
        <v>34</v>
      </c>
      <c r="AX132" s="14" t="s">
        <v>72</v>
      </c>
      <c r="AY132" s="245" t="s">
        <v>114</v>
      </c>
    </row>
    <row r="133" s="13" customFormat="1">
      <c r="A133" s="13"/>
      <c r="B133" s="224"/>
      <c r="C133" s="225"/>
      <c r="D133" s="226" t="s">
        <v>128</v>
      </c>
      <c r="E133" s="227" t="s">
        <v>19</v>
      </c>
      <c r="F133" s="228" t="s">
        <v>180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128</v>
      </c>
      <c r="AU133" s="234" t="s">
        <v>82</v>
      </c>
      <c r="AV133" s="13" t="s">
        <v>80</v>
      </c>
      <c r="AW133" s="13" t="s">
        <v>34</v>
      </c>
      <c r="AX133" s="13" t="s">
        <v>72</v>
      </c>
      <c r="AY133" s="234" t="s">
        <v>114</v>
      </c>
    </row>
    <row r="134" s="14" customFormat="1">
      <c r="A134" s="14"/>
      <c r="B134" s="235"/>
      <c r="C134" s="236"/>
      <c r="D134" s="226" t="s">
        <v>128</v>
      </c>
      <c r="E134" s="237" t="s">
        <v>19</v>
      </c>
      <c r="F134" s="238" t="s">
        <v>181</v>
      </c>
      <c r="G134" s="236"/>
      <c r="H134" s="239">
        <v>1.3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128</v>
      </c>
      <c r="AU134" s="245" t="s">
        <v>82</v>
      </c>
      <c r="AV134" s="14" t="s">
        <v>82</v>
      </c>
      <c r="AW134" s="14" t="s">
        <v>34</v>
      </c>
      <c r="AX134" s="14" t="s">
        <v>72</v>
      </c>
      <c r="AY134" s="245" t="s">
        <v>114</v>
      </c>
    </row>
    <row r="135" s="15" customFormat="1">
      <c r="A135" s="15"/>
      <c r="B135" s="246"/>
      <c r="C135" s="247"/>
      <c r="D135" s="226" t="s">
        <v>128</v>
      </c>
      <c r="E135" s="248" t="s">
        <v>19</v>
      </c>
      <c r="F135" s="249" t="s">
        <v>146</v>
      </c>
      <c r="G135" s="247"/>
      <c r="H135" s="250">
        <v>21.800000000000001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128</v>
      </c>
      <c r="AU135" s="256" t="s">
        <v>82</v>
      </c>
      <c r="AV135" s="15" t="s">
        <v>124</v>
      </c>
      <c r="AW135" s="15" t="s">
        <v>34</v>
      </c>
      <c r="AX135" s="15" t="s">
        <v>80</v>
      </c>
      <c r="AY135" s="256" t="s">
        <v>114</v>
      </c>
    </row>
    <row r="136" s="12" customFormat="1" ht="25.92" customHeight="1">
      <c r="A136" s="12"/>
      <c r="B136" s="190"/>
      <c r="C136" s="191"/>
      <c r="D136" s="192" t="s">
        <v>71</v>
      </c>
      <c r="E136" s="193" t="s">
        <v>182</v>
      </c>
      <c r="F136" s="193" t="s">
        <v>183</v>
      </c>
      <c r="G136" s="191"/>
      <c r="H136" s="191"/>
      <c r="I136" s="194"/>
      <c r="J136" s="195">
        <f>BK136</f>
        <v>0</v>
      </c>
      <c r="K136" s="191"/>
      <c r="L136" s="196"/>
      <c r="M136" s="197"/>
      <c r="N136" s="198"/>
      <c r="O136" s="198"/>
      <c r="P136" s="199">
        <f>P137</f>
        <v>0</v>
      </c>
      <c r="Q136" s="198"/>
      <c r="R136" s="199">
        <f>R137</f>
        <v>7.9292810100000004</v>
      </c>
      <c r="S136" s="198"/>
      <c r="T136" s="200">
        <f>T137</f>
        <v>0.0047999999999999996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82</v>
      </c>
      <c r="AT136" s="202" t="s">
        <v>71</v>
      </c>
      <c r="AU136" s="202" t="s">
        <v>72</v>
      </c>
      <c r="AY136" s="201" t="s">
        <v>114</v>
      </c>
      <c r="BK136" s="203">
        <f>BK137</f>
        <v>0</v>
      </c>
    </row>
    <row r="137" s="12" customFormat="1" ht="22.8" customHeight="1">
      <c r="A137" s="12"/>
      <c r="B137" s="190"/>
      <c r="C137" s="191"/>
      <c r="D137" s="192" t="s">
        <v>71</v>
      </c>
      <c r="E137" s="204" t="s">
        <v>184</v>
      </c>
      <c r="F137" s="204" t="s">
        <v>185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P138+SUM(P139:P377)</f>
        <v>0</v>
      </c>
      <c r="Q137" s="198"/>
      <c r="R137" s="199">
        <f>R138+SUM(R139:R377)</f>
        <v>7.9292810100000004</v>
      </c>
      <c r="S137" s="198"/>
      <c r="T137" s="200">
        <f>T138+SUM(T139:T377)</f>
        <v>0.0047999999999999996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82</v>
      </c>
      <c r="AT137" s="202" t="s">
        <v>71</v>
      </c>
      <c r="AU137" s="202" t="s">
        <v>80</v>
      </c>
      <c r="AY137" s="201" t="s">
        <v>114</v>
      </c>
      <c r="BK137" s="203">
        <f>BK138+SUM(BK139:BK377)</f>
        <v>0</v>
      </c>
    </row>
    <row r="138" s="2" customFormat="1" ht="16.5" customHeight="1">
      <c r="A138" s="40"/>
      <c r="B138" s="41"/>
      <c r="C138" s="206" t="s">
        <v>186</v>
      </c>
      <c r="D138" s="206" t="s">
        <v>119</v>
      </c>
      <c r="E138" s="207" t="s">
        <v>187</v>
      </c>
      <c r="F138" s="208" t="s">
        <v>188</v>
      </c>
      <c r="G138" s="209" t="s">
        <v>167</v>
      </c>
      <c r="H138" s="210">
        <v>2.3999999999999999</v>
      </c>
      <c r="I138" s="211"/>
      <c r="J138" s="212">
        <f>ROUND(I138*H138,2)</f>
        <v>0</v>
      </c>
      <c r="K138" s="208" t="s">
        <v>123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8.0000000000000007E-05</v>
      </c>
      <c r="R138" s="215">
        <f>Q138*H138</f>
        <v>0.00019200000000000001</v>
      </c>
      <c r="S138" s="215">
        <v>0.002</v>
      </c>
      <c r="T138" s="216">
        <f>S138*H138</f>
        <v>0.0047999999999999996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124</v>
      </c>
      <c r="AT138" s="217" t="s">
        <v>119</v>
      </c>
      <c r="AU138" s="217" t="s">
        <v>82</v>
      </c>
      <c r="AY138" s="19" t="s">
        <v>114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124</v>
      </c>
      <c r="BM138" s="217" t="s">
        <v>189</v>
      </c>
    </row>
    <row r="139" s="2" customFormat="1">
      <c r="A139" s="40"/>
      <c r="B139" s="41"/>
      <c r="C139" s="42"/>
      <c r="D139" s="219" t="s">
        <v>126</v>
      </c>
      <c r="E139" s="42"/>
      <c r="F139" s="220" t="s">
        <v>190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82</v>
      </c>
    </row>
    <row r="140" s="13" customFormat="1">
      <c r="A140" s="13"/>
      <c r="B140" s="224"/>
      <c r="C140" s="225"/>
      <c r="D140" s="226" t="s">
        <v>128</v>
      </c>
      <c r="E140" s="227" t="s">
        <v>19</v>
      </c>
      <c r="F140" s="228" t="s">
        <v>191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128</v>
      </c>
      <c r="AU140" s="234" t="s">
        <v>82</v>
      </c>
      <c r="AV140" s="13" t="s">
        <v>80</v>
      </c>
      <c r="AW140" s="13" t="s">
        <v>34</v>
      </c>
      <c r="AX140" s="13" t="s">
        <v>72</v>
      </c>
      <c r="AY140" s="234" t="s">
        <v>114</v>
      </c>
    </row>
    <row r="141" s="14" customFormat="1">
      <c r="A141" s="14"/>
      <c r="B141" s="235"/>
      <c r="C141" s="236"/>
      <c r="D141" s="226" t="s">
        <v>128</v>
      </c>
      <c r="E141" s="237" t="s">
        <v>19</v>
      </c>
      <c r="F141" s="238" t="s">
        <v>192</v>
      </c>
      <c r="G141" s="236"/>
      <c r="H141" s="239">
        <v>2.3999999999999999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128</v>
      </c>
      <c r="AU141" s="245" t="s">
        <v>82</v>
      </c>
      <c r="AV141" s="14" t="s">
        <v>82</v>
      </c>
      <c r="AW141" s="14" t="s">
        <v>34</v>
      </c>
      <c r="AX141" s="14" t="s">
        <v>72</v>
      </c>
      <c r="AY141" s="245" t="s">
        <v>114</v>
      </c>
    </row>
    <row r="142" s="15" customFormat="1">
      <c r="A142" s="15"/>
      <c r="B142" s="246"/>
      <c r="C142" s="247"/>
      <c r="D142" s="226" t="s">
        <v>128</v>
      </c>
      <c r="E142" s="248" t="s">
        <v>19</v>
      </c>
      <c r="F142" s="249" t="s">
        <v>146</v>
      </c>
      <c r="G142" s="247"/>
      <c r="H142" s="250">
        <v>2.3999999999999999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128</v>
      </c>
      <c r="AU142" s="256" t="s">
        <v>82</v>
      </c>
      <c r="AV142" s="15" t="s">
        <v>124</v>
      </c>
      <c r="AW142" s="15" t="s">
        <v>34</v>
      </c>
      <c r="AX142" s="15" t="s">
        <v>80</v>
      </c>
      <c r="AY142" s="256" t="s">
        <v>114</v>
      </c>
    </row>
    <row r="143" s="2" customFormat="1" ht="16.5" customHeight="1">
      <c r="A143" s="40"/>
      <c r="B143" s="41"/>
      <c r="C143" s="206" t="s">
        <v>193</v>
      </c>
      <c r="D143" s="206" t="s">
        <v>119</v>
      </c>
      <c r="E143" s="207" t="s">
        <v>194</v>
      </c>
      <c r="F143" s="208" t="s">
        <v>195</v>
      </c>
      <c r="G143" s="209" t="s">
        <v>196</v>
      </c>
      <c r="H143" s="210">
        <v>12</v>
      </c>
      <c r="I143" s="211"/>
      <c r="J143" s="212">
        <f>ROUND(I143*H143,2)</f>
        <v>0</v>
      </c>
      <c r="K143" s="208" t="s">
        <v>123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0.00181</v>
      </c>
      <c r="R143" s="215">
        <f>Q143*H143</f>
        <v>0.02172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124</v>
      </c>
      <c r="AT143" s="217" t="s">
        <v>119</v>
      </c>
      <c r="AU143" s="217" t="s">
        <v>82</v>
      </c>
      <c r="AY143" s="19" t="s">
        <v>114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124</v>
      </c>
      <c r="BM143" s="217" t="s">
        <v>197</v>
      </c>
    </row>
    <row r="144" s="2" customFormat="1">
      <c r="A144" s="40"/>
      <c r="B144" s="41"/>
      <c r="C144" s="42"/>
      <c r="D144" s="219" t="s">
        <v>126</v>
      </c>
      <c r="E144" s="42"/>
      <c r="F144" s="220" t="s">
        <v>198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126</v>
      </c>
      <c r="AU144" s="19" t="s">
        <v>82</v>
      </c>
    </row>
    <row r="145" s="13" customFormat="1">
      <c r="A145" s="13"/>
      <c r="B145" s="224"/>
      <c r="C145" s="225"/>
      <c r="D145" s="226" t="s">
        <v>128</v>
      </c>
      <c r="E145" s="227" t="s">
        <v>19</v>
      </c>
      <c r="F145" s="228" t="s">
        <v>199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128</v>
      </c>
      <c r="AU145" s="234" t="s">
        <v>82</v>
      </c>
      <c r="AV145" s="13" t="s">
        <v>80</v>
      </c>
      <c r="AW145" s="13" t="s">
        <v>34</v>
      </c>
      <c r="AX145" s="13" t="s">
        <v>72</v>
      </c>
      <c r="AY145" s="234" t="s">
        <v>114</v>
      </c>
    </row>
    <row r="146" s="14" customFormat="1">
      <c r="A146" s="14"/>
      <c r="B146" s="235"/>
      <c r="C146" s="236"/>
      <c r="D146" s="226" t="s">
        <v>128</v>
      </c>
      <c r="E146" s="237" t="s">
        <v>19</v>
      </c>
      <c r="F146" s="238" t="s">
        <v>200</v>
      </c>
      <c r="G146" s="236"/>
      <c r="H146" s="239">
        <v>12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128</v>
      </c>
      <c r="AU146" s="245" t="s">
        <v>82</v>
      </c>
      <c r="AV146" s="14" t="s">
        <v>82</v>
      </c>
      <c r="AW146" s="14" t="s">
        <v>34</v>
      </c>
      <c r="AX146" s="14" t="s">
        <v>80</v>
      </c>
      <c r="AY146" s="245" t="s">
        <v>114</v>
      </c>
    </row>
    <row r="147" s="2" customFormat="1" ht="16.5" customHeight="1">
      <c r="A147" s="40"/>
      <c r="B147" s="41"/>
      <c r="C147" s="257" t="s">
        <v>117</v>
      </c>
      <c r="D147" s="257" t="s">
        <v>201</v>
      </c>
      <c r="E147" s="258" t="s">
        <v>202</v>
      </c>
      <c r="F147" s="259" t="s">
        <v>203</v>
      </c>
      <c r="G147" s="260" t="s">
        <v>196</v>
      </c>
      <c r="H147" s="261">
        <v>24</v>
      </c>
      <c r="I147" s="262"/>
      <c r="J147" s="263">
        <f>ROUND(I147*H147,2)</f>
        <v>0</v>
      </c>
      <c r="K147" s="259" t="s">
        <v>123</v>
      </c>
      <c r="L147" s="264"/>
      <c r="M147" s="265" t="s">
        <v>19</v>
      </c>
      <c r="N147" s="266" t="s">
        <v>43</v>
      </c>
      <c r="O147" s="86"/>
      <c r="P147" s="215">
        <f>O147*H147</f>
        <v>0</v>
      </c>
      <c r="Q147" s="215">
        <v>0.00016000000000000001</v>
      </c>
      <c r="R147" s="215">
        <f>Q147*H147</f>
        <v>0.0038400000000000005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193</v>
      </c>
      <c r="AT147" s="217" t="s">
        <v>201</v>
      </c>
      <c r="AU147" s="217" t="s">
        <v>82</v>
      </c>
      <c r="AY147" s="19" t="s">
        <v>114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124</v>
      </c>
      <c r="BM147" s="217" t="s">
        <v>204</v>
      </c>
    </row>
    <row r="148" s="13" customFormat="1">
      <c r="A148" s="13"/>
      <c r="B148" s="224"/>
      <c r="C148" s="225"/>
      <c r="D148" s="226" t="s">
        <v>128</v>
      </c>
      <c r="E148" s="227" t="s">
        <v>19</v>
      </c>
      <c r="F148" s="228" t="s">
        <v>205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128</v>
      </c>
      <c r="AU148" s="234" t="s">
        <v>82</v>
      </c>
      <c r="AV148" s="13" t="s">
        <v>80</v>
      </c>
      <c r="AW148" s="13" t="s">
        <v>34</v>
      </c>
      <c r="AX148" s="13" t="s">
        <v>72</v>
      </c>
      <c r="AY148" s="234" t="s">
        <v>114</v>
      </c>
    </row>
    <row r="149" s="14" customFormat="1">
      <c r="A149" s="14"/>
      <c r="B149" s="235"/>
      <c r="C149" s="236"/>
      <c r="D149" s="226" t="s">
        <v>128</v>
      </c>
      <c r="E149" s="237" t="s">
        <v>19</v>
      </c>
      <c r="F149" s="238" t="s">
        <v>206</v>
      </c>
      <c r="G149" s="236"/>
      <c r="H149" s="239">
        <v>24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128</v>
      </c>
      <c r="AU149" s="245" t="s">
        <v>82</v>
      </c>
      <c r="AV149" s="14" t="s">
        <v>82</v>
      </c>
      <c r="AW149" s="14" t="s">
        <v>34</v>
      </c>
      <c r="AX149" s="14" t="s">
        <v>72</v>
      </c>
      <c r="AY149" s="245" t="s">
        <v>114</v>
      </c>
    </row>
    <row r="150" s="15" customFormat="1">
      <c r="A150" s="15"/>
      <c r="B150" s="246"/>
      <c r="C150" s="247"/>
      <c r="D150" s="226" t="s">
        <v>128</v>
      </c>
      <c r="E150" s="248" t="s">
        <v>19</v>
      </c>
      <c r="F150" s="249" t="s">
        <v>146</v>
      </c>
      <c r="G150" s="247"/>
      <c r="H150" s="250">
        <v>24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128</v>
      </c>
      <c r="AU150" s="256" t="s">
        <v>82</v>
      </c>
      <c r="AV150" s="15" t="s">
        <v>124</v>
      </c>
      <c r="AW150" s="15" t="s">
        <v>34</v>
      </c>
      <c r="AX150" s="15" t="s">
        <v>80</v>
      </c>
      <c r="AY150" s="256" t="s">
        <v>114</v>
      </c>
    </row>
    <row r="151" s="2" customFormat="1" ht="16.5" customHeight="1">
      <c r="A151" s="40"/>
      <c r="B151" s="41"/>
      <c r="C151" s="257" t="s">
        <v>207</v>
      </c>
      <c r="D151" s="257" t="s">
        <v>201</v>
      </c>
      <c r="E151" s="258" t="s">
        <v>208</v>
      </c>
      <c r="F151" s="259" t="s">
        <v>209</v>
      </c>
      <c r="G151" s="260" t="s">
        <v>196</v>
      </c>
      <c r="H151" s="261">
        <v>12</v>
      </c>
      <c r="I151" s="262"/>
      <c r="J151" s="263">
        <f>ROUND(I151*H151,2)</f>
        <v>0</v>
      </c>
      <c r="K151" s="259" t="s">
        <v>123</v>
      </c>
      <c r="L151" s="264"/>
      <c r="M151" s="265" t="s">
        <v>19</v>
      </c>
      <c r="N151" s="266" t="s">
        <v>43</v>
      </c>
      <c r="O151" s="86"/>
      <c r="P151" s="215">
        <f>O151*H151</f>
        <v>0</v>
      </c>
      <c r="Q151" s="215">
        <v>0.0012899999999999999</v>
      </c>
      <c r="R151" s="215">
        <f>Q151*H151</f>
        <v>0.015479999999999999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193</v>
      </c>
      <c r="AT151" s="217" t="s">
        <v>201</v>
      </c>
      <c r="AU151" s="217" t="s">
        <v>82</v>
      </c>
      <c r="AY151" s="19" t="s">
        <v>114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124</v>
      </c>
      <c r="BM151" s="217" t="s">
        <v>210</v>
      </c>
    </row>
    <row r="152" s="2" customFormat="1" ht="24.15" customHeight="1">
      <c r="A152" s="40"/>
      <c r="B152" s="41"/>
      <c r="C152" s="206" t="s">
        <v>211</v>
      </c>
      <c r="D152" s="206" t="s">
        <v>119</v>
      </c>
      <c r="E152" s="207" t="s">
        <v>212</v>
      </c>
      <c r="F152" s="208" t="s">
        <v>213</v>
      </c>
      <c r="G152" s="209" t="s">
        <v>196</v>
      </c>
      <c r="H152" s="210">
        <v>45</v>
      </c>
      <c r="I152" s="211"/>
      <c r="J152" s="212">
        <f>ROUND(I152*H152,2)</f>
        <v>0</v>
      </c>
      <c r="K152" s="208" t="s">
        <v>123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0.00068000000000000005</v>
      </c>
      <c r="R152" s="215">
        <f>Q152*H152</f>
        <v>0.030600000000000002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124</v>
      </c>
      <c r="AT152" s="217" t="s">
        <v>119</v>
      </c>
      <c r="AU152" s="217" t="s">
        <v>82</v>
      </c>
      <c r="AY152" s="19" t="s">
        <v>114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124</v>
      </c>
      <c r="BM152" s="217" t="s">
        <v>214</v>
      </c>
    </row>
    <row r="153" s="2" customFormat="1">
      <c r="A153" s="40"/>
      <c r="B153" s="41"/>
      <c r="C153" s="42"/>
      <c r="D153" s="219" t="s">
        <v>126</v>
      </c>
      <c r="E153" s="42"/>
      <c r="F153" s="220" t="s">
        <v>215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82</v>
      </c>
    </row>
    <row r="154" s="13" customFormat="1">
      <c r="A154" s="13"/>
      <c r="B154" s="224"/>
      <c r="C154" s="225"/>
      <c r="D154" s="226" t="s">
        <v>128</v>
      </c>
      <c r="E154" s="227" t="s">
        <v>19</v>
      </c>
      <c r="F154" s="228" t="s">
        <v>216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128</v>
      </c>
      <c r="AU154" s="234" t="s">
        <v>82</v>
      </c>
      <c r="AV154" s="13" t="s">
        <v>80</v>
      </c>
      <c r="AW154" s="13" t="s">
        <v>34</v>
      </c>
      <c r="AX154" s="13" t="s">
        <v>72</v>
      </c>
      <c r="AY154" s="234" t="s">
        <v>114</v>
      </c>
    </row>
    <row r="155" s="13" customFormat="1">
      <c r="A155" s="13"/>
      <c r="B155" s="224"/>
      <c r="C155" s="225"/>
      <c r="D155" s="226" t="s">
        <v>128</v>
      </c>
      <c r="E155" s="227" t="s">
        <v>19</v>
      </c>
      <c r="F155" s="228" t="s">
        <v>217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128</v>
      </c>
      <c r="AU155" s="234" t="s">
        <v>82</v>
      </c>
      <c r="AV155" s="13" t="s">
        <v>80</v>
      </c>
      <c r="AW155" s="13" t="s">
        <v>34</v>
      </c>
      <c r="AX155" s="13" t="s">
        <v>72</v>
      </c>
      <c r="AY155" s="234" t="s">
        <v>114</v>
      </c>
    </row>
    <row r="156" s="14" customFormat="1">
      <c r="A156" s="14"/>
      <c r="B156" s="235"/>
      <c r="C156" s="236"/>
      <c r="D156" s="226" t="s">
        <v>128</v>
      </c>
      <c r="E156" s="237" t="s">
        <v>19</v>
      </c>
      <c r="F156" s="238" t="s">
        <v>82</v>
      </c>
      <c r="G156" s="236"/>
      <c r="H156" s="239">
        <v>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128</v>
      </c>
      <c r="AU156" s="245" t="s">
        <v>82</v>
      </c>
      <c r="AV156" s="14" t="s">
        <v>82</v>
      </c>
      <c r="AW156" s="14" t="s">
        <v>34</v>
      </c>
      <c r="AX156" s="14" t="s">
        <v>72</v>
      </c>
      <c r="AY156" s="245" t="s">
        <v>114</v>
      </c>
    </row>
    <row r="157" s="13" customFormat="1">
      <c r="A157" s="13"/>
      <c r="B157" s="224"/>
      <c r="C157" s="225"/>
      <c r="D157" s="226" t="s">
        <v>128</v>
      </c>
      <c r="E157" s="227" t="s">
        <v>19</v>
      </c>
      <c r="F157" s="228" t="s">
        <v>218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128</v>
      </c>
      <c r="AU157" s="234" t="s">
        <v>82</v>
      </c>
      <c r="AV157" s="13" t="s">
        <v>80</v>
      </c>
      <c r="AW157" s="13" t="s">
        <v>34</v>
      </c>
      <c r="AX157" s="13" t="s">
        <v>72</v>
      </c>
      <c r="AY157" s="234" t="s">
        <v>114</v>
      </c>
    </row>
    <row r="158" s="14" customFormat="1">
      <c r="A158" s="14"/>
      <c r="B158" s="235"/>
      <c r="C158" s="236"/>
      <c r="D158" s="226" t="s">
        <v>128</v>
      </c>
      <c r="E158" s="237" t="s">
        <v>19</v>
      </c>
      <c r="F158" s="238" t="s">
        <v>219</v>
      </c>
      <c r="G158" s="236"/>
      <c r="H158" s="239">
        <v>41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128</v>
      </c>
      <c r="AU158" s="245" t="s">
        <v>82</v>
      </c>
      <c r="AV158" s="14" t="s">
        <v>82</v>
      </c>
      <c r="AW158" s="14" t="s">
        <v>34</v>
      </c>
      <c r="AX158" s="14" t="s">
        <v>72</v>
      </c>
      <c r="AY158" s="245" t="s">
        <v>114</v>
      </c>
    </row>
    <row r="159" s="13" customFormat="1">
      <c r="A159" s="13"/>
      <c r="B159" s="224"/>
      <c r="C159" s="225"/>
      <c r="D159" s="226" t="s">
        <v>128</v>
      </c>
      <c r="E159" s="227" t="s">
        <v>19</v>
      </c>
      <c r="F159" s="228" t="s">
        <v>220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128</v>
      </c>
      <c r="AU159" s="234" t="s">
        <v>82</v>
      </c>
      <c r="AV159" s="13" t="s">
        <v>80</v>
      </c>
      <c r="AW159" s="13" t="s">
        <v>34</v>
      </c>
      <c r="AX159" s="13" t="s">
        <v>72</v>
      </c>
      <c r="AY159" s="234" t="s">
        <v>114</v>
      </c>
    </row>
    <row r="160" s="14" customFormat="1">
      <c r="A160" s="14"/>
      <c r="B160" s="235"/>
      <c r="C160" s="236"/>
      <c r="D160" s="226" t="s">
        <v>128</v>
      </c>
      <c r="E160" s="237" t="s">
        <v>19</v>
      </c>
      <c r="F160" s="238" t="s">
        <v>82</v>
      </c>
      <c r="G160" s="236"/>
      <c r="H160" s="239">
        <v>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128</v>
      </c>
      <c r="AU160" s="245" t="s">
        <v>82</v>
      </c>
      <c r="AV160" s="14" t="s">
        <v>82</v>
      </c>
      <c r="AW160" s="14" t="s">
        <v>34</v>
      </c>
      <c r="AX160" s="14" t="s">
        <v>72</v>
      </c>
      <c r="AY160" s="245" t="s">
        <v>114</v>
      </c>
    </row>
    <row r="161" s="15" customFormat="1">
      <c r="A161" s="15"/>
      <c r="B161" s="246"/>
      <c r="C161" s="247"/>
      <c r="D161" s="226" t="s">
        <v>128</v>
      </c>
      <c r="E161" s="248" t="s">
        <v>19</v>
      </c>
      <c r="F161" s="249" t="s">
        <v>146</v>
      </c>
      <c r="G161" s="247"/>
      <c r="H161" s="250">
        <v>45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128</v>
      </c>
      <c r="AU161" s="256" t="s">
        <v>82</v>
      </c>
      <c r="AV161" s="15" t="s">
        <v>124</v>
      </c>
      <c r="AW161" s="15" t="s">
        <v>34</v>
      </c>
      <c r="AX161" s="15" t="s">
        <v>80</v>
      </c>
      <c r="AY161" s="256" t="s">
        <v>114</v>
      </c>
    </row>
    <row r="162" s="2" customFormat="1" ht="16.5" customHeight="1">
      <c r="A162" s="40"/>
      <c r="B162" s="41"/>
      <c r="C162" s="257" t="s">
        <v>200</v>
      </c>
      <c r="D162" s="257" t="s">
        <v>201</v>
      </c>
      <c r="E162" s="258" t="s">
        <v>221</v>
      </c>
      <c r="F162" s="259" t="s">
        <v>222</v>
      </c>
      <c r="G162" s="260" t="s">
        <v>122</v>
      </c>
      <c r="H162" s="261">
        <v>1348.04</v>
      </c>
      <c r="I162" s="262"/>
      <c r="J162" s="263">
        <f>ROUND(I162*H162,2)</f>
        <v>0</v>
      </c>
      <c r="K162" s="259" t="s">
        <v>123</v>
      </c>
      <c r="L162" s="264"/>
      <c r="M162" s="265" t="s">
        <v>19</v>
      </c>
      <c r="N162" s="266" t="s">
        <v>43</v>
      </c>
      <c r="O162" s="86"/>
      <c r="P162" s="215">
        <f>O162*H162</f>
        <v>0</v>
      </c>
      <c r="Q162" s="215">
        <v>0.001</v>
      </c>
      <c r="R162" s="215">
        <f>Q162*H162</f>
        <v>1.3480399999999999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193</v>
      </c>
      <c r="AT162" s="217" t="s">
        <v>201</v>
      </c>
      <c r="AU162" s="217" t="s">
        <v>82</v>
      </c>
      <c r="AY162" s="19" t="s">
        <v>114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124</v>
      </c>
      <c r="BM162" s="217" t="s">
        <v>223</v>
      </c>
    </row>
    <row r="163" s="13" customFormat="1">
      <c r="A163" s="13"/>
      <c r="B163" s="224"/>
      <c r="C163" s="225"/>
      <c r="D163" s="226" t="s">
        <v>128</v>
      </c>
      <c r="E163" s="227" t="s">
        <v>19</v>
      </c>
      <c r="F163" s="228" t="s">
        <v>224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128</v>
      </c>
      <c r="AU163" s="234" t="s">
        <v>82</v>
      </c>
      <c r="AV163" s="13" t="s">
        <v>80</v>
      </c>
      <c r="AW163" s="13" t="s">
        <v>34</v>
      </c>
      <c r="AX163" s="13" t="s">
        <v>72</v>
      </c>
      <c r="AY163" s="234" t="s">
        <v>114</v>
      </c>
    </row>
    <row r="164" s="13" customFormat="1">
      <c r="A164" s="13"/>
      <c r="B164" s="224"/>
      <c r="C164" s="225"/>
      <c r="D164" s="226" t="s">
        <v>128</v>
      </c>
      <c r="E164" s="227" t="s">
        <v>19</v>
      </c>
      <c r="F164" s="228" t="s">
        <v>217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128</v>
      </c>
      <c r="AU164" s="234" t="s">
        <v>82</v>
      </c>
      <c r="AV164" s="13" t="s">
        <v>80</v>
      </c>
      <c r="AW164" s="13" t="s">
        <v>34</v>
      </c>
      <c r="AX164" s="13" t="s">
        <v>72</v>
      </c>
      <c r="AY164" s="234" t="s">
        <v>114</v>
      </c>
    </row>
    <row r="165" s="14" customFormat="1">
      <c r="A165" s="14"/>
      <c r="B165" s="235"/>
      <c r="C165" s="236"/>
      <c r="D165" s="226" t="s">
        <v>128</v>
      </c>
      <c r="E165" s="237" t="s">
        <v>19</v>
      </c>
      <c r="F165" s="238" t="s">
        <v>225</v>
      </c>
      <c r="G165" s="236"/>
      <c r="H165" s="239">
        <v>13.226000000000001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128</v>
      </c>
      <c r="AU165" s="245" t="s">
        <v>82</v>
      </c>
      <c r="AV165" s="14" t="s">
        <v>82</v>
      </c>
      <c r="AW165" s="14" t="s">
        <v>34</v>
      </c>
      <c r="AX165" s="14" t="s">
        <v>72</v>
      </c>
      <c r="AY165" s="245" t="s">
        <v>114</v>
      </c>
    </row>
    <row r="166" s="13" customFormat="1">
      <c r="A166" s="13"/>
      <c r="B166" s="224"/>
      <c r="C166" s="225"/>
      <c r="D166" s="226" t="s">
        <v>128</v>
      </c>
      <c r="E166" s="227" t="s">
        <v>19</v>
      </c>
      <c r="F166" s="228" t="s">
        <v>218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128</v>
      </c>
      <c r="AU166" s="234" t="s">
        <v>82</v>
      </c>
      <c r="AV166" s="13" t="s">
        <v>80</v>
      </c>
      <c r="AW166" s="13" t="s">
        <v>34</v>
      </c>
      <c r="AX166" s="13" t="s">
        <v>72</v>
      </c>
      <c r="AY166" s="234" t="s">
        <v>114</v>
      </c>
    </row>
    <row r="167" s="14" customFormat="1">
      <c r="A167" s="14"/>
      <c r="B167" s="235"/>
      <c r="C167" s="236"/>
      <c r="D167" s="226" t="s">
        <v>128</v>
      </c>
      <c r="E167" s="237" t="s">
        <v>19</v>
      </c>
      <c r="F167" s="238" t="s">
        <v>226</v>
      </c>
      <c r="G167" s="236"/>
      <c r="H167" s="239">
        <v>1255.2149999999999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128</v>
      </c>
      <c r="AU167" s="245" t="s">
        <v>82</v>
      </c>
      <c r="AV167" s="14" t="s">
        <v>82</v>
      </c>
      <c r="AW167" s="14" t="s">
        <v>34</v>
      </c>
      <c r="AX167" s="14" t="s">
        <v>72</v>
      </c>
      <c r="AY167" s="245" t="s">
        <v>114</v>
      </c>
    </row>
    <row r="168" s="13" customFormat="1">
      <c r="A168" s="13"/>
      <c r="B168" s="224"/>
      <c r="C168" s="225"/>
      <c r="D168" s="226" t="s">
        <v>128</v>
      </c>
      <c r="E168" s="227" t="s">
        <v>19</v>
      </c>
      <c r="F168" s="228" t="s">
        <v>220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128</v>
      </c>
      <c r="AU168" s="234" t="s">
        <v>82</v>
      </c>
      <c r="AV168" s="13" t="s">
        <v>80</v>
      </c>
      <c r="AW168" s="13" t="s">
        <v>34</v>
      </c>
      <c r="AX168" s="13" t="s">
        <v>72</v>
      </c>
      <c r="AY168" s="234" t="s">
        <v>114</v>
      </c>
    </row>
    <row r="169" s="14" customFormat="1">
      <c r="A169" s="14"/>
      <c r="B169" s="235"/>
      <c r="C169" s="236"/>
      <c r="D169" s="226" t="s">
        <v>128</v>
      </c>
      <c r="E169" s="237" t="s">
        <v>19</v>
      </c>
      <c r="F169" s="238" t="s">
        <v>227</v>
      </c>
      <c r="G169" s="236"/>
      <c r="H169" s="239">
        <v>79.599000000000004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128</v>
      </c>
      <c r="AU169" s="245" t="s">
        <v>82</v>
      </c>
      <c r="AV169" s="14" t="s">
        <v>82</v>
      </c>
      <c r="AW169" s="14" t="s">
        <v>34</v>
      </c>
      <c r="AX169" s="14" t="s">
        <v>72</v>
      </c>
      <c r="AY169" s="245" t="s">
        <v>114</v>
      </c>
    </row>
    <row r="170" s="15" customFormat="1">
      <c r="A170" s="15"/>
      <c r="B170" s="246"/>
      <c r="C170" s="247"/>
      <c r="D170" s="226" t="s">
        <v>128</v>
      </c>
      <c r="E170" s="248" t="s">
        <v>19</v>
      </c>
      <c r="F170" s="249" t="s">
        <v>146</v>
      </c>
      <c r="G170" s="247"/>
      <c r="H170" s="250">
        <v>1348.04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128</v>
      </c>
      <c r="AU170" s="256" t="s">
        <v>82</v>
      </c>
      <c r="AV170" s="15" t="s">
        <v>124</v>
      </c>
      <c r="AW170" s="15" t="s">
        <v>34</v>
      </c>
      <c r="AX170" s="15" t="s">
        <v>80</v>
      </c>
      <c r="AY170" s="256" t="s">
        <v>114</v>
      </c>
    </row>
    <row r="171" s="2" customFormat="1" ht="24.15" customHeight="1">
      <c r="A171" s="40"/>
      <c r="B171" s="41"/>
      <c r="C171" s="206" t="s">
        <v>228</v>
      </c>
      <c r="D171" s="206" t="s">
        <v>119</v>
      </c>
      <c r="E171" s="207" t="s">
        <v>229</v>
      </c>
      <c r="F171" s="208" t="s">
        <v>230</v>
      </c>
      <c r="G171" s="209" t="s">
        <v>149</v>
      </c>
      <c r="H171" s="210">
        <v>11.25</v>
      </c>
      <c r="I171" s="211"/>
      <c r="J171" s="212">
        <f>ROUND(I171*H171,2)</f>
        <v>0</v>
      </c>
      <c r="K171" s="208" t="s">
        <v>123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0.0098399999999999998</v>
      </c>
      <c r="R171" s="215">
        <f>Q171*H171</f>
        <v>0.11069999999999999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124</v>
      </c>
      <c r="AT171" s="217" t="s">
        <v>119</v>
      </c>
      <c r="AU171" s="217" t="s">
        <v>82</v>
      </c>
      <c r="AY171" s="19" t="s">
        <v>114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124</v>
      </c>
      <c r="BM171" s="217" t="s">
        <v>231</v>
      </c>
    </row>
    <row r="172" s="2" customFormat="1">
      <c r="A172" s="40"/>
      <c r="B172" s="41"/>
      <c r="C172" s="42"/>
      <c r="D172" s="219" t="s">
        <v>126</v>
      </c>
      <c r="E172" s="42"/>
      <c r="F172" s="220" t="s">
        <v>232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126</v>
      </c>
      <c r="AU172" s="19" t="s">
        <v>82</v>
      </c>
    </row>
    <row r="173" s="13" customFormat="1">
      <c r="A173" s="13"/>
      <c r="B173" s="224"/>
      <c r="C173" s="225"/>
      <c r="D173" s="226" t="s">
        <v>128</v>
      </c>
      <c r="E173" s="227" t="s">
        <v>19</v>
      </c>
      <c r="F173" s="228" t="s">
        <v>233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128</v>
      </c>
      <c r="AU173" s="234" t="s">
        <v>82</v>
      </c>
      <c r="AV173" s="13" t="s">
        <v>80</v>
      </c>
      <c r="AW173" s="13" t="s">
        <v>34</v>
      </c>
      <c r="AX173" s="13" t="s">
        <v>72</v>
      </c>
      <c r="AY173" s="234" t="s">
        <v>114</v>
      </c>
    </row>
    <row r="174" s="13" customFormat="1">
      <c r="A174" s="13"/>
      <c r="B174" s="224"/>
      <c r="C174" s="225"/>
      <c r="D174" s="226" t="s">
        <v>128</v>
      </c>
      <c r="E174" s="227" t="s">
        <v>19</v>
      </c>
      <c r="F174" s="228" t="s">
        <v>217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128</v>
      </c>
      <c r="AU174" s="234" t="s">
        <v>82</v>
      </c>
      <c r="AV174" s="13" t="s">
        <v>80</v>
      </c>
      <c r="AW174" s="13" t="s">
        <v>34</v>
      </c>
      <c r="AX174" s="13" t="s">
        <v>72</v>
      </c>
      <c r="AY174" s="234" t="s">
        <v>114</v>
      </c>
    </row>
    <row r="175" s="14" customFormat="1">
      <c r="A175" s="14"/>
      <c r="B175" s="235"/>
      <c r="C175" s="236"/>
      <c r="D175" s="226" t="s">
        <v>128</v>
      </c>
      <c r="E175" s="237" t="s">
        <v>19</v>
      </c>
      <c r="F175" s="238" t="s">
        <v>234</v>
      </c>
      <c r="G175" s="236"/>
      <c r="H175" s="239">
        <v>0.5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128</v>
      </c>
      <c r="AU175" s="245" t="s">
        <v>82</v>
      </c>
      <c r="AV175" s="14" t="s">
        <v>82</v>
      </c>
      <c r="AW175" s="14" t="s">
        <v>34</v>
      </c>
      <c r="AX175" s="14" t="s">
        <v>72</v>
      </c>
      <c r="AY175" s="245" t="s">
        <v>114</v>
      </c>
    </row>
    <row r="176" s="13" customFormat="1">
      <c r="A176" s="13"/>
      <c r="B176" s="224"/>
      <c r="C176" s="225"/>
      <c r="D176" s="226" t="s">
        <v>128</v>
      </c>
      <c r="E176" s="227" t="s">
        <v>19</v>
      </c>
      <c r="F176" s="228" t="s">
        <v>218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128</v>
      </c>
      <c r="AU176" s="234" t="s">
        <v>82</v>
      </c>
      <c r="AV176" s="13" t="s">
        <v>80</v>
      </c>
      <c r="AW176" s="13" t="s">
        <v>34</v>
      </c>
      <c r="AX176" s="13" t="s">
        <v>72</v>
      </c>
      <c r="AY176" s="234" t="s">
        <v>114</v>
      </c>
    </row>
    <row r="177" s="14" customFormat="1">
      <c r="A177" s="14"/>
      <c r="B177" s="235"/>
      <c r="C177" s="236"/>
      <c r="D177" s="226" t="s">
        <v>128</v>
      </c>
      <c r="E177" s="237" t="s">
        <v>19</v>
      </c>
      <c r="F177" s="238" t="s">
        <v>235</v>
      </c>
      <c r="G177" s="236"/>
      <c r="H177" s="239">
        <v>10.25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128</v>
      </c>
      <c r="AU177" s="245" t="s">
        <v>82</v>
      </c>
      <c r="AV177" s="14" t="s">
        <v>82</v>
      </c>
      <c r="AW177" s="14" t="s">
        <v>34</v>
      </c>
      <c r="AX177" s="14" t="s">
        <v>72</v>
      </c>
      <c r="AY177" s="245" t="s">
        <v>114</v>
      </c>
    </row>
    <row r="178" s="13" customFormat="1">
      <c r="A178" s="13"/>
      <c r="B178" s="224"/>
      <c r="C178" s="225"/>
      <c r="D178" s="226" t="s">
        <v>128</v>
      </c>
      <c r="E178" s="227" t="s">
        <v>19</v>
      </c>
      <c r="F178" s="228" t="s">
        <v>220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128</v>
      </c>
      <c r="AU178" s="234" t="s">
        <v>82</v>
      </c>
      <c r="AV178" s="13" t="s">
        <v>80</v>
      </c>
      <c r="AW178" s="13" t="s">
        <v>34</v>
      </c>
      <c r="AX178" s="13" t="s">
        <v>72</v>
      </c>
      <c r="AY178" s="234" t="s">
        <v>114</v>
      </c>
    </row>
    <row r="179" s="14" customFormat="1">
      <c r="A179" s="14"/>
      <c r="B179" s="235"/>
      <c r="C179" s="236"/>
      <c r="D179" s="226" t="s">
        <v>128</v>
      </c>
      <c r="E179" s="237" t="s">
        <v>19</v>
      </c>
      <c r="F179" s="238" t="s">
        <v>234</v>
      </c>
      <c r="G179" s="236"/>
      <c r="H179" s="239">
        <v>0.5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128</v>
      </c>
      <c r="AU179" s="245" t="s">
        <v>82</v>
      </c>
      <c r="AV179" s="14" t="s">
        <v>82</v>
      </c>
      <c r="AW179" s="14" t="s">
        <v>34</v>
      </c>
      <c r="AX179" s="14" t="s">
        <v>72</v>
      </c>
      <c r="AY179" s="245" t="s">
        <v>114</v>
      </c>
    </row>
    <row r="180" s="15" customFormat="1">
      <c r="A180" s="15"/>
      <c r="B180" s="246"/>
      <c r="C180" s="247"/>
      <c r="D180" s="226" t="s">
        <v>128</v>
      </c>
      <c r="E180" s="248" t="s">
        <v>19</v>
      </c>
      <c r="F180" s="249" t="s">
        <v>146</v>
      </c>
      <c r="G180" s="247"/>
      <c r="H180" s="250">
        <v>11.25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128</v>
      </c>
      <c r="AU180" s="256" t="s">
        <v>82</v>
      </c>
      <c r="AV180" s="15" t="s">
        <v>124</v>
      </c>
      <c r="AW180" s="15" t="s">
        <v>34</v>
      </c>
      <c r="AX180" s="15" t="s">
        <v>80</v>
      </c>
      <c r="AY180" s="256" t="s">
        <v>114</v>
      </c>
    </row>
    <row r="181" s="2" customFormat="1" ht="24.15" customHeight="1">
      <c r="A181" s="40"/>
      <c r="B181" s="41"/>
      <c r="C181" s="206" t="s">
        <v>236</v>
      </c>
      <c r="D181" s="206" t="s">
        <v>119</v>
      </c>
      <c r="E181" s="207" t="s">
        <v>237</v>
      </c>
      <c r="F181" s="208" t="s">
        <v>238</v>
      </c>
      <c r="G181" s="209" t="s">
        <v>149</v>
      </c>
      <c r="H181" s="210">
        <v>11.25</v>
      </c>
      <c r="I181" s="211"/>
      <c r="J181" s="212">
        <f>ROUND(I181*H181,2)</f>
        <v>0</v>
      </c>
      <c r="K181" s="208" t="s">
        <v>123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124</v>
      </c>
      <c r="AT181" s="217" t="s">
        <v>119</v>
      </c>
      <c r="AU181" s="217" t="s">
        <v>82</v>
      </c>
      <c r="AY181" s="19" t="s">
        <v>114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124</v>
      </c>
      <c r="BM181" s="217" t="s">
        <v>239</v>
      </c>
    </row>
    <row r="182" s="2" customFormat="1">
      <c r="A182" s="40"/>
      <c r="B182" s="41"/>
      <c r="C182" s="42"/>
      <c r="D182" s="219" t="s">
        <v>126</v>
      </c>
      <c r="E182" s="42"/>
      <c r="F182" s="220" t="s">
        <v>240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126</v>
      </c>
      <c r="AU182" s="19" t="s">
        <v>82</v>
      </c>
    </row>
    <row r="183" s="14" customFormat="1">
      <c r="A183" s="14"/>
      <c r="B183" s="235"/>
      <c r="C183" s="236"/>
      <c r="D183" s="226" t="s">
        <v>128</v>
      </c>
      <c r="E183" s="237" t="s">
        <v>19</v>
      </c>
      <c r="F183" s="238" t="s">
        <v>241</v>
      </c>
      <c r="G183" s="236"/>
      <c r="H183" s="239">
        <v>11.25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128</v>
      </c>
      <c r="AU183" s="245" t="s">
        <v>82</v>
      </c>
      <c r="AV183" s="14" t="s">
        <v>82</v>
      </c>
      <c r="AW183" s="14" t="s">
        <v>34</v>
      </c>
      <c r="AX183" s="14" t="s">
        <v>80</v>
      </c>
      <c r="AY183" s="245" t="s">
        <v>114</v>
      </c>
    </row>
    <row r="184" s="2" customFormat="1" ht="16.5" customHeight="1">
      <c r="A184" s="40"/>
      <c r="B184" s="41"/>
      <c r="C184" s="206" t="s">
        <v>8</v>
      </c>
      <c r="D184" s="206" t="s">
        <v>119</v>
      </c>
      <c r="E184" s="207" t="s">
        <v>242</v>
      </c>
      <c r="F184" s="208" t="s">
        <v>243</v>
      </c>
      <c r="G184" s="209" t="s">
        <v>122</v>
      </c>
      <c r="H184" s="210">
        <v>2455.0630000000001</v>
      </c>
      <c r="I184" s="211"/>
      <c r="J184" s="212">
        <f>ROUND(I184*H184,2)</f>
        <v>0</v>
      </c>
      <c r="K184" s="208" t="s">
        <v>123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6.0000000000000002E-05</v>
      </c>
      <c r="R184" s="215">
        <f>Q184*H184</f>
        <v>0.14730378000000002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244</v>
      </c>
      <c r="AT184" s="217" t="s">
        <v>119</v>
      </c>
      <c r="AU184" s="217" t="s">
        <v>82</v>
      </c>
      <c r="AY184" s="19" t="s">
        <v>114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244</v>
      </c>
      <c r="BM184" s="217" t="s">
        <v>245</v>
      </c>
    </row>
    <row r="185" s="2" customFormat="1">
      <c r="A185" s="40"/>
      <c r="B185" s="41"/>
      <c r="C185" s="42"/>
      <c r="D185" s="219" t="s">
        <v>126</v>
      </c>
      <c r="E185" s="42"/>
      <c r="F185" s="220" t="s">
        <v>246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126</v>
      </c>
      <c r="AU185" s="19" t="s">
        <v>82</v>
      </c>
    </row>
    <row r="186" s="13" customFormat="1">
      <c r="A186" s="13"/>
      <c r="B186" s="224"/>
      <c r="C186" s="225"/>
      <c r="D186" s="226" t="s">
        <v>128</v>
      </c>
      <c r="E186" s="227" t="s">
        <v>19</v>
      </c>
      <c r="F186" s="228" t="s">
        <v>247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128</v>
      </c>
      <c r="AU186" s="234" t="s">
        <v>82</v>
      </c>
      <c r="AV186" s="13" t="s">
        <v>80</v>
      </c>
      <c r="AW186" s="13" t="s">
        <v>34</v>
      </c>
      <c r="AX186" s="13" t="s">
        <v>72</v>
      </c>
      <c r="AY186" s="234" t="s">
        <v>114</v>
      </c>
    </row>
    <row r="187" s="13" customFormat="1">
      <c r="A187" s="13"/>
      <c r="B187" s="224"/>
      <c r="C187" s="225"/>
      <c r="D187" s="226" t="s">
        <v>128</v>
      </c>
      <c r="E187" s="227" t="s">
        <v>19</v>
      </c>
      <c r="F187" s="228" t="s">
        <v>248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128</v>
      </c>
      <c r="AU187" s="234" t="s">
        <v>82</v>
      </c>
      <c r="AV187" s="13" t="s">
        <v>80</v>
      </c>
      <c r="AW187" s="13" t="s">
        <v>34</v>
      </c>
      <c r="AX187" s="13" t="s">
        <v>72</v>
      </c>
      <c r="AY187" s="234" t="s">
        <v>114</v>
      </c>
    </row>
    <row r="188" s="14" customFormat="1">
      <c r="A188" s="14"/>
      <c r="B188" s="235"/>
      <c r="C188" s="236"/>
      <c r="D188" s="226" t="s">
        <v>128</v>
      </c>
      <c r="E188" s="237" t="s">
        <v>19</v>
      </c>
      <c r="F188" s="238" t="s">
        <v>249</v>
      </c>
      <c r="G188" s="236"/>
      <c r="H188" s="239">
        <v>21.379999999999999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128</v>
      </c>
      <c r="AU188" s="245" t="s">
        <v>82</v>
      </c>
      <c r="AV188" s="14" t="s">
        <v>82</v>
      </c>
      <c r="AW188" s="14" t="s">
        <v>34</v>
      </c>
      <c r="AX188" s="14" t="s">
        <v>72</v>
      </c>
      <c r="AY188" s="245" t="s">
        <v>114</v>
      </c>
    </row>
    <row r="189" s="13" customFormat="1">
      <c r="A189" s="13"/>
      <c r="B189" s="224"/>
      <c r="C189" s="225"/>
      <c r="D189" s="226" t="s">
        <v>128</v>
      </c>
      <c r="E189" s="227" t="s">
        <v>19</v>
      </c>
      <c r="F189" s="228" t="s">
        <v>250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128</v>
      </c>
      <c r="AU189" s="234" t="s">
        <v>82</v>
      </c>
      <c r="AV189" s="13" t="s">
        <v>80</v>
      </c>
      <c r="AW189" s="13" t="s">
        <v>34</v>
      </c>
      <c r="AX189" s="13" t="s">
        <v>72</v>
      </c>
      <c r="AY189" s="234" t="s">
        <v>114</v>
      </c>
    </row>
    <row r="190" s="13" customFormat="1">
      <c r="A190" s="13"/>
      <c r="B190" s="224"/>
      <c r="C190" s="225"/>
      <c r="D190" s="226" t="s">
        <v>128</v>
      </c>
      <c r="E190" s="227" t="s">
        <v>19</v>
      </c>
      <c r="F190" s="228" t="s">
        <v>251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128</v>
      </c>
      <c r="AU190" s="234" t="s">
        <v>82</v>
      </c>
      <c r="AV190" s="13" t="s">
        <v>80</v>
      </c>
      <c r="AW190" s="13" t="s">
        <v>34</v>
      </c>
      <c r="AX190" s="13" t="s">
        <v>72</v>
      </c>
      <c r="AY190" s="234" t="s">
        <v>114</v>
      </c>
    </row>
    <row r="191" s="14" customFormat="1">
      <c r="A191" s="14"/>
      <c r="B191" s="235"/>
      <c r="C191" s="236"/>
      <c r="D191" s="226" t="s">
        <v>128</v>
      </c>
      <c r="E191" s="237" t="s">
        <v>19</v>
      </c>
      <c r="F191" s="238" t="s">
        <v>252</v>
      </c>
      <c r="G191" s="236"/>
      <c r="H191" s="239">
        <v>12.960000000000001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128</v>
      </c>
      <c r="AU191" s="245" t="s">
        <v>82</v>
      </c>
      <c r="AV191" s="14" t="s">
        <v>82</v>
      </c>
      <c r="AW191" s="14" t="s">
        <v>34</v>
      </c>
      <c r="AX191" s="14" t="s">
        <v>72</v>
      </c>
      <c r="AY191" s="245" t="s">
        <v>114</v>
      </c>
    </row>
    <row r="192" s="14" customFormat="1">
      <c r="A192" s="14"/>
      <c r="B192" s="235"/>
      <c r="C192" s="236"/>
      <c r="D192" s="226" t="s">
        <v>128</v>
      </c>
      <c r="E192" s="237" t="s">
        <v>19</v>
      </c>
      <c r="F192" s="238" t="s">
        <v>253</v>
      </c>
      <c r="G192" s="236"/>
      <c r="H192" s="239">
        <v>7.0199999999999996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128</v>
      </c>
      <c r="AU192" s="245" t="s">
        <v>82</v>
      </c>
      <c r="AV192" s="14" t="s">
        <v>82</v>
      </c>
      <c r="AW192" s="14" t="s">
        <v>34</v>
      </c>
      <c r="AX192" s="14" t="s">
        <v>72</v>
      </c>
      <c r="AY192" s="245" t="s">
        <v>114</v>
      </c>
    </row>
    <row r="193" s="14" customFormat="1">
      <c r="A193" s="14"/>
      <c r="B193" s="235"/>
      <c r="C193" s="236"/>
      <c r="D193" s="226" t="s">
        <v>128</v>
      </c>
      <c r="E193" s="237" t="s">
        <v>19</v>
      </c>
      <c r="F193" s="238" t="s">
        <v>254</v>
      </c>
      <c r="G193" s="236"/>
      <c r="H193" s="239">
        <v>7.8300000000000001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128</v>
      </c>
      <c r="AU193" s="245" t="s">
        <v>82</v>
      </c>
      <c r="AV193" s="14" t="s">
        <v>82</v>
      </c>
      <c r="AW193" s="14" t="s">
        <v>34</v>
      </c>
      <c r="AX193" s="14" t="s">
        <v>72</v>
      </c>
      <c r="AY193" s="245" t="s">
        <v>114</v>
      </c>
    </row>
    <row r="194" s="14" customFormat="1">
      <c r="A194" s="14"/>
      <c r="B194" s="235"/>
      <c r="C194" s="236"/>
      <c r="D194" s="226" t="s">
        <v>128</v>
      </c>
      <c r="E194" s="237" t="s">
        <v>19</v>
      </c>
      <c r="F194" s="238" t="s">
        <v>255</v>
      </c>
      <c r="G194" s="236"/>
      <c r="H194" s="239">
        <v>14.720000000000001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128</v>
      </c>
      <c r="AU194" s="245" t="s">
        <v>82</v>
      </c>
      <c r="AV194" s="14" t="s">
        <v>82</v>
      </c>
      <c r="AW194" s="14" t="s">
        <v>34</v>
      </c>
      <c r="AX194" s="14" t="s">
        <v>72</v>
      </c>
      <c r="AY194" s="245" t="s">
        <v>114</v>
      </c>
    </row>
    <row r="195" s="14" customFormat="1">
      <c r="A195" s="14"/>
      <c r="B195" s="235"/>
      <c r="C195" s="236"/>
      <c r="D195" s="226" t="s">
        <v>128</v>
      </c>
      <c r="E195" s="237" t="s">
        <v>19</v>
      </c>
      <c r="F195" s="238" t="s">
        <v>256</v>
      </c>
      <c r="G195" s="236"/>
      <c r="H195" s="239">
        <v>3.3500000000000001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128</v>
      </c>
      <c r="AU195" s="245" t="s">
        <v>82</v>
      </c>
      <c r="AV195" s="14" t="s">
        <v>82</v>
      </c>
      <c r="AW195" s="14" t="s">
        <v>34</v>
      </c>
      <c r="AX195" s="14" t="s">
        <v>72</v>
      </c>
      <c r="AY195" s="245" t="s">
        <v>114</v>
      </c>
    </row>
    <row r="196" s="13" customFormat="1">
      <c r="A196" s="13"/>
      <c r="B196" s="224"/>
      <c r="C196" s="225"/>
      <c r="D196" s="226" t="s">
        <v>128</v>
      </c>
      <c r="E196" s="227" t="s">
        <v>19</v>
      </c>
      <c r="F196" s="228" t="s">
        <v>257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128</v>
      </c>
      <c r="AU196" s="234" t="s">
        <v>82</v>
      </c>
      <c r="AV196" s="13" t="s">
        <v>80</v>
      </c>
      <c r="AW196" s="13" t="s">
        <v>34</v>
      </c>
      <c r="AX196" s="13" t="s">
        <v>72</v>
      </c>
      <c r="AY196" s="234" t="s">
        <v>114</v>
      </c>
    </row>
    <row r="197" s="14" customFormat="1">
      <c r="A197" s="14"/>
      <c r="B197" s="235"/>
      <c r="C197" s="236"/>
      <c r="D197" s="226" t="s">
        <v>128</v>
      </c>
      <c r="E197" s="237" t="s">
        <v>19</v>
      </c>
      <c r="F197" s="238" t="s">
        <v>258</v>
      </c>
      <c r="G197" s="236"/>
      <c r="H197" s="239">
        <v>24.420000000000002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128</v>
      </c>
      <c r="AU197" s="245" t="s">
        <v>82</v>
      </c>
      <c r="AV197" s="14" t="s">
        <v>82</v>
      </c>
      <c r="AW197" s="14" t="s">
        <v>34</v>
      </c>
      <c r="AX197" s="14" t="s">
        <v>72</v>
      </c>
      <c r="AY197" s="245" t="s">
        <v>114</v>
      </c>
    </row>
    <row r="198" s="13" customFormat="1">
      <c r="A198" s="13"/>
      <c r="B198" s="224"/>
      <c r="C198" s="225"/>
      <c r="D198" s="226" t="s">
        <v>128</v>
      </c>
      <c r="E198" s="227" t="s">
        <v>19</v>
      </c>
      <c r="F198" s="228" t="s">
        <v>259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128</v>
      </c>
      <c r="AU198" s="234" t="s">
        <v>82</v>
      </c>
      <c r="AV198" s="13" t="s">
        <v>80</v>
      </c>
      <c r="AW198" s="13" t="s">
        <v>34</v>
      </c>
      <c r="AX198" s="13" t="s">
        <v>72</v>
      </c>
      <c r="AY198" s="234" t="s">
        <v>114</v>
      </c>
    </row>
    <row r="199" s="14" customFormat="1">
      <c r="A199" s="14"/>
      <c r="B199" s="235"/>
      <c r="C199" s="236"/>
      <c r="D199" s="226" t="s">
        <v>128</v>
      </c>
      <c r="E199" s="237" t="s">
        <v>19</v>
      </c>
      <c r="F199" s="238" t="s">
        <v>260</v>
      </c>
      <c r="G199" s="236"/>
      <c r="H199" s="239">
        <v>5.7599999999999998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128</v>
      </c>
      <c r="AU199" s="245" t="s">
        <v>82</v>
      </c>
      <c r="AV199" s="14" t="s">
        <v>82</v>
      </c>
      <c r="AW199" s="14" t="s">
        <v>34</v>
      </c>
      <c r="AX199" s="14" t="s">
        <v>72</v>
      </c>
      <c r="AY199" s="245" t="s">
        <v>114</v>
      </c>
    </row>
    <row r="200" s="14" customFormat="1">
      <c r="A200" s="14"/>
      <c r="B200" s="235"/>
      <c r="C200" s="236"/>
      <c r="D200" s="226" t="s">
        <v>128</v>
      </c>
      <c r="E200" s="237" t="s">
        <v>19</v>
      </c>
      <c r="F200" s="238" t="s">
        <v>261</v>
      </c>
      <c r="G200" s="236"/>
      <c r="H200" s="239">
        <v>3.48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128</v>
      </c>
      <c r="AU200" s="245" t="s">
        <v>82</v>
      </c>
      <c r="AV200" s="14" t="s">
        <v>82</v>
      </c>
      <c r="AW200" s="14" t="s">
        <v>34</v>
      </c>
      <c r="AX200" s="14" t="s">
        <v>72</v>
      </c>
      <c r="AY200" s="245" t="s">
        <v>114</v>
      </c>
    </row>
    <row r="201" s="13" customFormat="1">
      <c r="A201" s="13"/>
      <c r="B201" s="224"/>
      <c r="C201" s="225"/>
      <c r="D201" s="226" t="s">
        <v>128</v>
      </c>
      <c r="E201" s="227" t="s">
        <v>19</v>
      </c>
      <c r="F201" s="228" t="s">
        <v>262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128</v>
      </c>
      <c r="AU201" s="234" t="s">
        <v>82</v>
      </c>
      <c r="AV201" s="13" t="s">
        <v>80</v>
      </c>
      <c r="AW201" s="13" t="s">
        <v>34</v>
      </c>
      <c r="AX201" s="13" t="s">
        <v>72</v>
      </c>
      <c r="AY201" s="234" t="s">
        <v>114</v>
      </c>
    </row>
    <row r="202" s="14" customFormat="1">
      <c r="A202" s="14"/>
      <c r="B202" s="235"/>
      <c r="C202" s="236"/>
      <c r="D202" s="226" t="s">
        <v>128</v>
      </c>
      <c r="E202" s="237" t="s">
        <v>19</v>
      </c>
      <c r="F202" s="238" t="s">
        <v>263</v>
      </c>
      <c r="G202" s="236"/>
      <c r="H202" s="239">
        <v>5.9900000000000002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128</v>
      </c>
      <c r="AU202" s="245" t="s">
        <v>82</v>
      </c>
      <c r="AV202" s="14" t="s">
        <v>82</v>
      </c>
      <c r="AW202" s="14" t="s">
        <v>34</v>
      </c>
      <c r="AX202" s="14" t="s">
        <v>72</v>
      </c>
      <c r="AY202" s="245" t="s">
        <v>114</v>
      </c>
    </row>
    <row r="203" s="14" customFormat="1">
      <c r="A203" s="14"/>
      <c r="B203" s="235"/>
      <c r="C203" s="236"/>
      <c r="D203" s="226" t="s">
        <v>128</v>
      </c>
      <c r="E203" s="237" t="s">
        <v>19</v>
      </c>
      <c r="F203" s="238" t="s">
        <v>264</v>
      </c>
      <c r="G203" s="236"/>
      <c r="H203" s="239">
        <v>2.71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128</v>
      </c>
      <c r="AU203" s="245" t="s">
        <v>82</v>
      </c>
      <c r="AV203" s="14" t="s">
        <v>82</v>
      </c>
      <c r="AW203" s="14" t="s">
        <v>34</v>
      </c>
      <c r="AX203" s="14" t="s">
        <v>72</v>
      </c>
      <c r="AY203" s="245" t="s">
        <v>114</v>
      </c>
    </row>
    <row r="204" s="14" customFormat="1">
      <c r="A204" s="14"/>
      <c r="B204" s="235"/>
      <c r="C204" s="236"/>
      <c r="D204" s="226" t="s">
        <v>128</v>
      </c>
      <c r="E204" s="237" t="s">
        <v>19</v>
      </c>
      <c r="F204" s="238" t="s">
        <v>265</v>
      </c>
      <c r="G204" s="236"/>
      <c r="H204" s="239">
        <v>0.93999999999999995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128</v>
      </c>
      <c r="AU204" s="245" t="s">
        <v>82</v>
      </c>
      <c r="AV204" s="14" t="s">
        <v>82</v>
      </c>
      <c r="AW204" s="14" t="s">
        <v>34</v>
      </c>
      <c r="AX204" s="14" t="s">
        <v>72</v>
      </c>
      <c r="AY204" s="245" t="s">
        <v>114</v>
      </c>
    </row>
    <row r="205" s="14" customFormat="1">
      <c r="A205" s="14"/>
      <c r="B205" s="235"/>
      <c r="C205" s="236"/>
      <c r="D205" s="226" t="s">
        <v>128</v>
      </c>
      <c r="E205" s="237" t="s">
        <v>19</v>
      </c>
      <c r="F205" s="238" t="s">
        <v>266</v>
      </c>
      <c r="G205" s="236"/>
      <c r="H205" s="239">
        <v>6.0700000000000003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128</v>
      </c>
      <c r="AU205" s="245" t="s">
        <v>82</v>
      </c>
      <c r="AV205" s="14" t="s">
        <v>82</v>
      </c>
      <c r="AW205" s="14" t="s">
        <v>34</v>
      </c>
      <c r="AX205" s="14" t="s">
        <v>72</v>
      </c>
      <c r="AY205" s="245" t="s">
        <v>114</v>
      </c>
    </row>
    <row r="206" s="13" customFormat="1">
      <c r="A206" s="13"/>
      <c r="B206" s="224"/>
      <c r="C206" s="225"/>
      <c r="D206" s="226" t="s">
        <v>128</v>
      </c>
      <c r="E206" s="227" t="s">
        <v>19</v>
      </c>
      <c r="F206" s="228" t="s">
        <v>267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128</v>
      </c>
      <c r="AU206" s="234" t="s">
        <v>82</v>
      </c>
      <c r="AV206" s="13" t="s">
        <v>80</v>
      </c>
      <c r="AW206" s="13" t="s">
        <v>34</v>
      </c>
      <c r="AX206" s="13" t="s">
        <v>72</v>
      </c>
      <c r="AY206" s="234" t="s">
        <v>114</v>
      </c>
    </row>
    <row r="207" s="14" customFormat="1">
      <c r="A207" s="14"/>
      <c r="B207" s="235"/>
      <c r="C207" s="236"/>
      <c r="D207" s="226" t="s">
        <v>128</v>
      </c>
      <c r="E207" s="237" t="s">
        <v>19</v>
      </c>
      <c r="F207" s="238" t="s">
        <v>268</v>
      </c>
      <c r="G207" s="236"/>
      <c r="H207" s="239">
        <v>13.41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128</v>
      </c>
      <c r="AU207" s="245" t="s">
        <v>82</v>
      </c>
      <c r="AV207" s="14" t="s">
        <v>82</v>
      </c>
      <c r="AW207" s="14" t="s">
        <v>34</v>
      </c>
      <c r="AX207" s="14" t="s">
        <v>72</v>
      </c>
      <c r="AY207" s="245" t="s">
        <v>114</v>
      </c>
    </row>
    <row r="208" s="14" customFormat="1">
      <c r="A208" s="14"/>
      <c r="B208" s="235"/>
      <c r="C208" s="236"/>
      <c r="D208" s="226" t="s">
        <v>128</v>
      </c>
      <c r="E208" s="237" t="s">
        <v>19</v>
      </c>
      <c r="F208" s="238" t="s">
        <v>269</v>
      </c>
      <c r="G208" s="236"/>
      <c r="H208" s="239">
        <v>8.3399999999999999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128</v>
      </c>
      <c r="AU208" s="245" t="s">
        <v>82</v>
      </c>
      <c r="AV208" s="14" t="s">
        <v>82</v>
      </c>
      <c r="AW208" s="14" t="s">
        <v>34</v>
      </c>
      <c r="AX208" s="14" t="s">
        <v>72</v>
      </c>
      <c r="AY208" s="245" t="s">
        <v>114</v>
      </c>
    </row>
    <row r="209" s="13" customFormat="1">
      <c r="A209" s="13"/>
      <c r="B209" s="224"/>
      <c r="C209" s="225"/>
      <c r="D209" s="226" t="s">
        <v>128</v>
      </c>
      <c r="E209" s="227" t="s">
        <v>19</v>
      </c>
      <c r="F209" s="228" t="s">
        <v>270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128</v>
      </c>
      <c r="AU209" s="234" t="s">
        <v>82</v>
      </c>
      <c r="AV209" s="13" t="s">
        <v>80</v>
      </c>
      <c r="AW209" s="13" t="s">
        <v>34</v>
      </c>
      <c r="AX209" s="13" t="s">
        <v>72</v>
      </c>
      <c r="AY209" s="234" t="s">
        <v>114</v>
      </c>
    </row>
    <row r="210" s="13" customFormat="1">
      <c r="A210" s="13"/>
      <c r="B210" s="224"/>
      <c r="C210" s="225"/>
      <c r="D210" s="226" t="s">
        <v>128</v>
      </c>
      <c r="E210" s="227" t="s">
        <v>19</v>
      </c>
      <c r="F210" s="228" t="s">
        <v>251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128</v>
      </c>
      <c r="AU210" s="234" t="s">
        <v>82</v>
      </c>
      <c r="AV210" s="13" t="s">
        <v>80</v>
      </c>
      <c r="AW210" s="13" t="s">
        <v>34</v>
      </c>
      <c r="AX210" s="13" t="s">
        <v>72</v>
      </c>
      <c r="AY210" s="234" t="s">
        <v>114</v>
      </c>
    </row>
    <row r="211" s="14" customFormat="1">
      <c r="A211" s="14"/>
      <c r="B211" s="235"/>
      <c r="C211" s="236"/>
      <c r="D211" s="226" t="s">
        <v>128</v>
      </c>
      <c r="E211" s="237" t="s">
        <v>19</v>
      </c>
      <c r="F211" s="238" t="s">
        <v>271</v>
      </c>
      <c r="G211" s="236"/>
      <c r="H211" s="239">
        <v>974.15999999999997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128</v>
      </c>
      <c r="AU211" s="245" t="s">
        <v>82</v>
      </c>
      <c r="AV211" s="14" t="s">
        <v>82</v>
      </c>
      <c r="AW211" s="14" t="s">
        <v>34</v>
      </c>
      <c r="AX211" s="14" t="s">
        <v>72</v>
      </c>
      <c r="AY211" s="245" t="s">
        <v>114</v>
      </c>
    </row>
    <row r="212" s="13" customFormat="1">
      <c r="A212" s="13"/>
      <c r="B212" s="224"/>
      <c r="C212" s="225"/>
      <c r="D212" s="226" t="s">
        <v>128</v>
      </c>
      <c r="E212" s="227" t="s">
        <v>19</v>
      </c>
      <c r="F212" s="228" t="s">
        <v>257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128</v>
      </c>
      <c r="AU212" s="234" t="s">
        <v>82</v>
      </c>
      <c r="AV212" s="13" t="s">
        <v>80</v>
      </c>
      <c r="AW212" s="13" t="s">
        <v>34</v>
      </c>
      <c r="AX212" s="13" t="s">
        <v>72</v>
      </c>
      <c r="AY212" s="234" t="s">
        <v>114</v>
      </c>
    </row>
    <row r="213" s="14" customFormat="1">
      <c r="A213" s="14"/>
      <c r="B213" s="235"/>
      <c r="C213" s="236"/>
      <c r="D213" s="226" t="s">
        <v>128</v>
      </c>
      <c r="E213" s="237" t="s">
        <v>19</v>
      </c>
      <c r="F213" s="238" t="s">
        <v>272</v>
      </c>
      <c r="G213" s="236"/>
      <c r="H213" s="239">
        <v>250.09999999999999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128</v>
      </c>
      <c r="AU213" s="245" t="s">
        <v>82</v>
      </c>
      <c r="AV213" s="14" t="s">
        <v>82</v>
      </c>
      <c r="AW213" s="14" t="s">
        <v>34</v>
      </c>
      <c r="AX213" s="14" t="s">
        <v>72</v>
      </c>
      <c r="AY213" s="245" t="s">
        <v>114</v>
      </c>
    </row>
    <row r="214" s="13" customFormat="1">
      <c r="A214" s="13"/>
      <c r="B214" s="224"/>
      <c r="C214" s="225"/>
      <c r="D214" s="226" t="s">
        <v>128</v>
      </c>
      <c r="E214" s="227" t="s">
        <v>19</v>
      </c>
      <c r="F214" s="228" t="s">
        <v>259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128</v>
      </c>
      <c r="AU214" s="234" t="s">
        <v>82</v>
      </c>
      <c r="AV214" s="13" t="s">
        <v>80</v>
      </c>
      <c r="AW214" s="13" t="s">
        <v>34</v>
      </c>
      <c r="AX214" s="13" t="s">
        <v>72</v>
      </c>
      <c r="AY214" s="234" t="s">
        <v>114</v>
      </c>
    </row>
    <row r="215" s="14" customFormat="1">
      <c r="A215" s="14"/>
      <c r="B215" s="235"/>
      <c r="C215" s="236"/>
      <c r="D215" s="226" t="s">
        <v>128</v>
      </c>
      <c r="E215" s="237" t="s">
        <v>19</v>
      </c>
      <c r="F215" s="238" t="s">
        <v>273</v>
      </c>
      <c r="G215" s="236"/>
      <c r="H215" s="239">
        <v>216.47999999999999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128</v>
      </c>
      <c r="AU215" s="245" t="s">
        <v>82</v>
      </c>
      <c r="AV215" s="14" t="s">
        <v>82</v>
      </c>
      <c r="AW215" s="14" t="s">
        <v>34</v>
      </c>
      <c r="AX215" s="14" t="s">
        <v>72</v>
      </c>
      <c r="AY215" s="245" t="s">
        <v>114</v>
      </c>
    </row>
    <row r="216" s="13" customFormat="1">
      <c r="A216" s="13"/>
      <c r="B216" s="224"/>
      <c r="C216" s="225"/>
      <c r="D216" s="226" t="s">
        <v>128</v>
      </c>
      <c r="E216" s="227" t="s">
        <v>19</v>
      </c>
      <c r="F216" s="228" t="s">
        <v>262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128</v>
      </c>
      <c r="AU216" s="234" t="s">
        <v>82</v>
      </c>
      <c r="AV216" s="13" t="s">
        <v>80</v>
      </c>
      <c r="AW216" s="13" t="s">
        <v>34</v>
      </c>
      <c r="AX216" s="13" t="s">
        <v>72</v>
      </c>
      <c r="AY216" s="234" t="s">
        <v>114</v>
      </c>
    </row>
    <row r="217" s="14" customFormat="1">
      <c r="A217" s="14"/>
      <c r="B217" s="235"/>
      <c r="C217" s="236"/>
      <c r="D217" s="226" t="s">
        <v>128</v>
      </c>
      <c r="E217" s="237" t="s">
        <v>19</v>
      </c>
      <c r="F217" s="238" t="s">
        <v>274</v>
      </c>
      <c r="G217" s="236"/>
      <c r="H217" s="239">
        <v>363.25999999999999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128</v>
      </c>
      <c r="AU217" s="245" t="s">
        <v>82</v>
      </c>
      <c r="AV217" s="14" t="s">
        <v>82</v>
      </c>
      <c r="AW217" s="14" t="s">
        <v>34</v>
      </c>
      <c r="AX217" s="14" t="s">
        <v>72</v>
      </c>
      <c r="AY217" s="245" t="s">
        <v>114</v>
      </c>
    </row>
    <row r="218" s="13" customFormat="1">
      <c r="A218" s="13"/>
      <c r="B218" s="224"/>
      <c r="C218" s="225"/>
      <c r="D218" s="226" t="s">
        <v>128</v>
      </c>
      <c r="E218" s="227" t="s">
        <v>19</v>
      </c>
      <c r="F218" s="228" t="s">
        <v>267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128</v>
      </c>
      <c r="AU218" s="234" t="s">
        <v>82</v>
      </c>
      <c r="AV218" s="13" t="s">
        <v>80</v>
      </c>
      <c r="AW218" s="13" t="s">
        <v>34</v>
      </c>
      <c r="AX218" s="13" t="s">
        <v>72</v>
      </c>
      <c r="AY218" s="234" t="s">
        <v>114</v>
      </c>
    </row>
    <row r="219" s="14" customFormat="1">
      <c r="A219" s="14"/>
      <c r="B219" s="235"/>
      <c r="C219" s="236"/>
      <c r="D219" s="226" t="s">
        <v>128</v>
      </c>
      <c r="E219" s="237" t="s">
        <v>19</v>
      </c>
      <c r="F219" s="238" t="s">
        <v>275</v>
      </c>
      <c r="G219" s="236"/>
      <c r="H219" s="239">
        <v>491.58999999999998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128</v>
      </c>
      <c r="AU219" s="245" t="s">
        <v>82</v>
      </c>
      <c r="AV219" s="14" t="s">
        <v>82</v>
      </c>
      <c r="AW219" s="14" t="s">
        <v>34</v>
      </c>
      <c r="AX219" s="14" t="s">
        <v>72</v>
      </c>
      <c r="AY219" s="245" t="s">
        <v>114</v>
      </c>
    </row>
    <row r="220" s="13" customFormat="1">
      <c r="A220" s="13"/>
      <c r="B220" s="224"/>
      <c r="C220" s="225"/>
      <c r="D220" s="226" t="s">
        <v>128</v>
      </c>
      <c r="E220" s="227" t="s">
        <v>19</v>
      </c>
      <c r="F220" s="228" t="s">
        <v>276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128</v>
      </c>
      <c r="AU220" s="234" t="s">
        <v>82</v>
      </c>
      <c r="AV220" s="13" t="s">
        <v>80</v>
      </c>
      <c r="AW220" s="13" t="s">
        <v>34</v>
      </c>
      <c r="AX220" s="13" t="s">
        <v>72</v>
      </c>
      <c r="AY220" s="234" t="s">
        <v>114</v>
      </c>
    </row>
    <row r="221" s="14" customFormat="1">
      <c r="A221" s="14"/>
      <c r="B221" s="235"/>
      <c r="C221" s="236"/>
      <c r="D221" s="226" t="s">
        <v>128</v>
      </c>
      <c r="E221" s="237" t="s">
        <v>19</v>
      </c>
      <c r="F221" s="238" t="s">
        <v>277</v>
      </c>
      <c r="G221" s="236"/>
      <c r="H221" s="239">
        <v>1.093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128</v>
      </c>
      <c r="AU221" s="245" t="s">
        <v>82</v>
      </c>
      <c r="AV221" s="14" t="s">
        <v>82</v>
      </c>
      <c r="AW221" s="14" t="s">
        <v>34</v>
      </c>
      <c r="AX221" s="14" t="s">
        <v>72</v>
      </c>
      <c r="AY221" s="245" t="s">
        <v>114</v>
      </c>
    </row>
    <row r="222" s="13" customFormat="1">
      <c r="A222" s="13"/>
      <c r="B222" s="224"/>
      <c r="C222" s="225"/>
      <c r="D222" s="226" t="s">
        <v>128</v>
      </c>
      <c r="E222" s="227" t="s">
        <v>19</v>
      </c>
      <c r="F222" s="228" t="s">
        <v>278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128</v>
      </c>
      <c r="AU222" s="234" t="s">
        <v>82</v>
      </c>
      <c r="AV222" s="13" t="s">
        <v>80</v>
      </c>
      <c r="AW222" s="13" t="s">
        <v>34</v>
      </c>
      <c r="AX222" s="13" t="s">
        <v>72</v>
      </c>
      <c r="AY222" s="234" t="s">
        <v>114</v>
      </c>
    </row>
    <row r="223" s="14" customFormat="1">
      <c r="A223" s="14"/>
      <c r="B223" s="235"/>
      <c r="C223" s="236"/>
      <c r="D223" s="226" t="s">
        <v>128</v>
      </c>
      <c r="E223" s="237" t="s">
        <v>19</v>
      </c>
      <c r="F223" s="238" t="s">
        <v>279</v>
      </c>
      <c r="G223" s="236"/>
      <c r="H223" s="239">
        <v>20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128</v>
      </c>
      <c r="AU223" s="245" t="s">
        <v>82</v>
      </c>
      <c r="AV223" s="14" t="s">
        <v>82</v>
      </c>
      <c r="AW223" s="14" t="s">
        <v>34</v>
      </c>
      <c r="AX223" s="14" t="s">
        <v>72</v>
      </c>
      <c r="AY223" s="245" t="s">
        <v>114</v>
      </c>
    </row>
    <row r="224" s="15" customFormat="1">
      <c r="A224" s="15"/>
      <c r="B224" s="246"/>
      <c r="C224" s="247"/>
      <c r="D224" s="226" t="s">
        <v>128</v>
      </c>
      <c r="E224" s="248" t="s">
        <v>19</v>
      </c>
      <c r="F224" s="249" t="s">
        <v>146</v>
      </c>
      <c r="G224" s="247"/>
      <c r="H224" s="250">
        <v>2455.0630000000001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128</v>
      </c>
      <c r="AU224" s="256" t="s">
        <v>82</v>
      </c>
      <c r="AV224" s="15" t="s">
        <v>124</v>
      </c>
      <c r="AW224" s="15" t="s">
        <v>34</v>
      </c>
      <c r="AX224" s="15" t="s">
        <v>80</v>
      </c>
      <c r="AY224" s="256" t="s">
        <v>114</v>
      </c>
    </row>
    <row r="225" s="2" customFormat="1" ht="16.5" customHeight="1">
      <c r="A225" s="40"/>
      <c r="B225" s="41"/>
      <c r="C225" s="206" t="s">
        <v>244</v>
      </c>
      <c r="D225" s="206" t="s">
        <v>119</v>
      </c>
      <c r="E225" s="207" t="s">
        <v>280</v>
      </c>
      <c r="F225" s="208" t="s">
        <v>281</v>
      </c>
      <c r="G225" s="209" t="s">
        <v>122</v>
      </c>
      <c r="H225" s="210">
        <v>1419.01</v>
      </c>
      <c r="I225" s="211"/>
      <c r="J225" s="212">
        <f>ROUND(I225*H225,2)</f>
        <v>0</v>
      </c>
      <c r="K225" s="208" t="s">
        <v>123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5.0000000000000002E-05</v>
      </c>
      <c r="R225" s="215">
        <f>Q225*H225</f>
        <v>0.0709505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244</v>
      </c>
      <c r="AT225" s="217" t="s">
        <v>119</v>
      </c>
      <c r="AU225" s="217" t="s">
        <v>82</v>
      </c>
      <c r="AY225" s="19" t="s">
        <v>114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244</v>
      </c>
      <c r="BM225" s="217" t="s">
        <v>282</v>
      </c>
    </row>
    <row r="226" s="2" customFormat="1">
      <c r="A226" s="40"/>
      <c r="B226" s="41"/>
      <c r="C226" s="42"/>
      <c r="D226" s="219" t="s">
        <v>126</v>
      </c>
      <c r="E226" s="42"/>
      <c r="F226" s="220" t="s">
        <v>283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126</v>
      </c>
      <c r="AU226" s="19" t="s">
        <v>82</v>
      </c>
    </row>
    <row r="227" s="13" customFormat="1">
      <c r="A227" s="13"/>
      <c r="B227" s="224"/>
      <c r="C227" s="225"/>
      <c r="D227" s="226" t="s">
        <v>128</v>
      </c>
      <c r="E227" s="227" t="s">
        <v>19</v>
      </c>
      <c r="F227" s="228" t="s">
        <v>284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128</v>
      </c>
      <c r="AU227" s="234" t="s">
        <v>82</v>
      </c>
      <c r="AV227" s="13" t="s">
        <v>80</v>
      </c>
      <c r="AW227" s="13" t="s">
        <v>34</v>
      </c>
      <c r="AX227" s="13" t="s">
        <v>72</v>
      </c>
      <c r="AY227" s="234" t="s">
        <v>114</v>
      </c>
    </row>
    <row r="228" s="13" customFormat="1">
      <c r="A228" s="13"/>
      <c r="B228" s="224"/>
      <c r="C228" s="225"/>
      <c r="D228" s="226" t="s">
        <v>128</v>
      </c>
      <c r="E228" s="227" t="s">
        <v>19</v>
      </c>
      <c r="F228" s="228" t="s">
        <v>285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128</v>
      </c>
      <c r="AU228" s="234" t="s">
        <v>82</v>
      </c>
      <c r="AV228" s="13" t="s">
        <v>80</v>
      </c>
      <c r="AW228" s="13" t="s">
        <v>34</v>
      </c>
      <c r="AX228" s="13" t="s">
        <v>72</v>
      </c>
      <c r="AY228" s="234" t="s">
        <v>114</v>
      </c>
    </row>
    <row r="229" s="14" customFormat="1">
      <c r="A229" s="14"/>
      <c r="B229" s="235"/>
      <c r="C229" s="236"/>
      <c r="D229" s="226" t="s">
        <v>128</v>
      </c>
      <c r="E229" s="237" t="s">
        <v>19</v>
      </c>
      <c r="F229" s="238" t="s">
        <v>286</v>
      </c>
      <c r="G229" s="236"/>
      <c r="H229" s="239">
        <v>1352.5899999999999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128</v>
      </c>
      <c r="AU229" s="245" t="s">
        <v>82</v>
      </c>
      <c r="AV229" s="14" t="s">
        <v>82</v>
      </c>
      <c r="AW229" s="14" t="s">
        <v>34</v>
      </c>
      <c r="AX229" s="14" t="s">
        <v>72</v>
      </c>
      <c r="AY229" s="245" t="s">
        <v>114</v>
      </c>
    </row>
    <row r="230" s="13" customFormat="1">
      <c r="A230" s="13"/>
      <c r="B230" s="224"/>
      <c r="C230" s="225"/>
      <c r="D230" s="226" t="s">
        <v>128</v>
      </c>
      <c r="E230" s="227" t="s">
        <v>19</v>
      </c>
      <c r="F230" s="228" t="s">
        <v>287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128</v>
      </c>
      <c r="AU230" s="234" t="s">
        <v>82</v>
      </c>
      <c r="AV230" s="13" t="s">
        <v>80</v>
      </c>
      <c r="AW230" s="13" t="s">
        <v>34</v>
      </c>
      <c r="AX230" s="13" t="s">
        <v>72</v>
      </c>
      <c r="AY230" s="234" t="s">
        <v>114</v>
      </c>
    </row>
    <row r="231" s="14" customFormat="1">
      <c r="A231" s="14"/>
      <c r="B231" s="235"/>
      <c r="C231" s="236"/>
      <c r="D231" s="226" t="s">
        <v>128</v>
      </c>
      <c r="E231" s="237" t="s">
        <v>19</v>
      </c>
      <c r="F231" s="238" t="s">
        <v>288</v>
      </c>
      <c r="G231" s="236"/>
      <c r="H231" s="239">
        <v>66.420000000000002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128</v>
      </c>
      <c r="AU231" s="245" t="s">
        <v>82</v>
      </c>
      <c r="AV231" s="14" t="s">
        <v>82</v>
      </c>
      <c r="AW231" s="14" t="s">
        <v>34</v>
      </c>
      <c r="AX231" s="14" t="s">
        <v>72</v>
      </c>
      <c r="AY231" s="245" t="s">
        <v>114</v>
      </c>
    </row>
    <row r="232" s="15" customFormat="1">
      <c r="A232" s="15"/>
      <c r="B232" s="246"/>
      <c r="C232" s="247"/>
      <c r="D232" s="226" t="s">
        <v>128</v>
      </c>
      <c r="E232" s="248" t="s">
        <v>19</v>
      </c>
      <c r="F232" s="249" t="s">
        <v>146</v>
      </c>
      <c r="G232" s="247"/>
      <c r="H232" s="250">
        <v>1419.01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128</v>
      </c>
      <c r="AU232" s="256" t="s">
        <v>82</v>
      </c>
      <c r="AV232" s="15" t="s">
        <v>124</v>
      </c>
      <c r="AW232" s="15" t="s">
        <v>34</v>
      </c>
      <c r="AX232" s="15" t="s">
        <v>80</v>
      </c>
      <c r="AY232" s="256" t="s">
        <v>114</v>
      </c>
    </row>
    <row r="233" s="2" customFormat="1" ht="16.5" customHeight="1">
      <c r="A233" s="40"/>
      <c r="B233" s="41"/>
      <c r="C233" s="206" t="s">
        <v>289</v>
      </c>
      <c r="D233" s="206" t="s">
        <v>119</v>
      </c>
      <c r="E233" s="207" t="s">
        <v>290</v>
      </c>
      <c r="F233" s="208" t="s">
        <v>291</v>
      </c>
      <c r="G233" s="209" t="s">
        <v>122</v>
      </c>
      <c r="H233" s="210">
        <v>137.72</v>
      </c>
      <c r="I233" s="211"/>
      <c r="J233" s="212">
        <f>ROUND(I233*H233,2)</f>
        <v>0</v>
      </c>
      <c r="K233" s="208" t="s">
        <v>123</v>
      </c>
      <c r="L233" s="46"/>
      <c r="M233" s="213" t="s">
        <v>19</v>
      </c>
      <c r="N233" s="214" t="s">
        <v>43</v>
      </c>
      <c r="O233" s="86"/>
      <c r="P233" s="215">
        <f>O233*H233</f>
        <v>0</v>
      </c>
      <c r="Q233" s="215">
        <v>5.0000000000000002E-05</v>
      </c>
      <c r="R233" s="215">
        <f>Q233*H233</f>
        <v>0.0068860000000000006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244</v>
      </c>
      <c r="AT233" s="217" t="s">
        <v>119</v>
      </c>
      <c r="AU233" s="217" t="s">
        <v>82</v>
      </c>
      <c r="AY233" s="19" t="s">
        <v>114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80</v>
      </c>
      <c r="BK233" s="218">
        <f>ROUND(I233*H233,2)</f>
        <v>0</v>
      </c>
      <c r="BL233" s="19" t="s">
        <v>244</v>
      </c>
      <c r="BM233" s="217" t="s">
        <v>292</v>
      </c>
    </row>
    <row r="234" s="2" customFormat="1">
      <c r="A234" s="40"/>
      <c r="B234" s="41"/>
      <c r="C234" s="42"/>
      <c r="D234" s="219" t="s">
        <v>126</v>
      </c>
      <c r="E234" s="42"/>
      <c r="F234" s="220" t="s">
        <v>293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126</v>
      </c>
      <c r="AU234" s="19" t="s">
        <v>82</v>
      </c>
    </row>
    <row r="235" s="13" customFormat="1">
      <c r="A235" s="13"/>
      <c r="B235" s="224"/>
      <c r="C235" s="225"/>
      <c r="D235" s="226" t="s">
        <v>128</v>
      </c>
      <c r="E235" s="227" t="s">
        <v>19</v>
      </c>
      <c r="F235" s="228" t="s">
        <v>294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128</v>
      </c>
      <c r="AU235" s="234" t="s">
        <v>82</v>
      </c>
      <c r="AV235" s="13" t="s">
        <v>80</v>
      </c>
      <c r="AW235" s="13" t="s">
        <v>34</v>
      </c>
      <c r="AX235" s="13" t="s">
        <v>72</v>
      </c>
      <c r="AY235" s="234" t="s">
        <v>114</v>
      </c>
    </row>
    <row r="236" s="13" customFormat="1">
      <c r="A236" s="13"/>
      <c r="B236" s="224"/>
      <c r="C236" s="225"/>
      <c r="D236" s="226" t="s">
        <v>128</v>
      </c>
      <c r="E236" s="227" t="s">
        <v>19</v>
      </c>
      <c r="F236" s="228" t="s">
        <v>295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128</v>
      </c>
      <c r="AU236" s="234" t="s">
        <v>82</v>
      </c>
      <c r="AV236" s="13" t="s">
        <v>80</v>
      </c>
      <c r="AW236" s="13" t="s">
        <v>34</v>
      </c>
      <c r="AX236" s="13" t="s">
        <v>72</v>
      </c>
      <c r="AY236" s="234" t="s">
        <v>114</v>
      </c>
    </row>
    <row r="237" s="14" customFormat="1">
      <c r="A237" s="14"/>
      <c r="B237" s="235"/>
      <c r="C237" s="236"/>
      <c r="D237" s="226" t="s">
        <v>128</v>
      </c>
      <c r="E237" s="237" t="s">
        <v>19</v>
      </c>
      <c r="F237" s="238" t="s">
        <v>296</v>
      </c>
      <c r="G237" s="236"/>
      <c r="H237" s="239">
        <v>134.47999999999999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128</v>
      </c>
      <c r="AU237" s="245" t="s">
        <v>82</v>
      </c>
      <c r="AV237" s="14" t="s">
        <v>82</v>
      </c>
      <c r="AW237" s="14" t="s">
        <v>34</v>
      </c>
      <c r="AX237" s="14" t="s">
        <v>72</v>
      </c>
      <c r="AY237" s="245" t="s">
        <v>114</v>
      </c>
    </row>
    <row r="238" s="13" customFormat="1">
      <c r="A238" s="13"/>
      <c r="B238" s="224"/>
      <c r="C238" s="225"/>
      <c r="D238" s="226" t="s">
        <v>128</v>
      </c>
      <c r="E238" s="227" t="s">
        <v>19</v>
      </c>
      <c r="F238" s="228" t="s">
        <v>287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128</v>
      </c>
      <c r="AU238" s="234" t="s">
        <v>82</v>
      </c>
      <c r="AV238" s="13" t="s">
        <v>80</v>
      </c>
      <c r="AW238" s="13" t="s">
        <v>34</v>
      </c>
      <c r="AX238" s="13" t="s">
        <v>72</v>
      </c>
      <c r="AY238" s="234" t="s">
        <v>114</v>
      </c>
    </row>
    <row r="239" s="14" customFormat="1">
      <c r="A239" s="14"/>
      <c r="B239" s="235"/>
      <c r="C239" s="236"/>
      <c r="D239" s="226" t="s">
        <v>128</v>
      </c>
      <c r="E239" s="237" t="s">
        <v>19</v>
      </c>
      <c r="F239" s="238" t="s">
        <v>297</v>
      </c>
      <c r="G239" s="236"/>
      <c r="H239" s="239">
        <v>3.2400000000000002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128</v>
      </c>
      <c r="AU239" s="245" t="s">
        <v>82</v>
      </c>
      <c r="AV239" s="14" t="s">
        <v>82</v>
      </c>
      <c r="AW239" s="14" t="s">
        <v>34</v>
      </c>
      <c r="AX239" s="14" t="s">
        <v>72</v>
      </c>
      <c r="AY239" s="245" t="s">
        <v>114</v>
      </c>
    </row>
    <row r="240" s="15" customFormat="1">
      <c r="A240" s="15"/>
      <c r="B240" s="246"/>
      <c r="C240" s="247"/>
      <c r="D240" s="226" t="s">
        <v>128</v>
      </c>
      <c r="E240" s="248" t="s">
        <v>19</v>
      </c>
      <c r="F240" s="249" t="s">
        <v>146</v>
      </c>
      <c r="G240" s="247"/>
      <c r="H240" s="250">
        <v>137.72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6" t="s">
        <v>128</v>
      </c>
      <c r="AU240" s="256" t="s">
        <v>82</v>
      </c>
      <c r="AV240" s="15" t="s">
        <v>124</v>
      </c>
      <c r="AW240" s="15" t="s">
        <v>34</v>
      </c>
      <c r="AX240" s="15" t="s">
        <v>80</v>
      </c>
      <c r="AY240" s="256" t="s">
        <v>114</v>
      </c>
    </row>
    <row r="241" s="2" customFormat="1" ht="21.75" customHeight="1">
      <c r="A241" s="40"/>
      <c r="B241" s="41"/>
      <c r="C241" s="206" t="s">
        <v>298</v>
      </c>
      <c r="D241" s="206" t="s">
        <v>119</v>
      </c>
      <c r="E241" s="207" t="s">
        <v>299</v>
      </c>
      <c r="F241" s="208" t="s">
        <v>300</v>
      </c>
      <c r="G241" s="209" t="s">
        <v>149</v>
      </c>
      <c r="H241" s="210">
        <v>62.823</v>
      </c>
      <c r="I241" s="211"/>
      <c r="J241" s="212">
        <f>ROUND(I241*H241,2)</f>
        <v>0</v>
      </c>
      <c r="K241" s="208" t="s">
        <v>123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0.00067000000000000002</v>
      </c>
      <c r="R241" s="215">
        <f>Q241*H241</f>
        <v>0.042091410000000003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244</v>
      </c>
      <c r="AT241" s="217" t="s">
        <v>119</v>
      </c>
      <c r="AU241" s="217" t="s">
        <v>82</v>
      </c>
      <c r="AY241" s="19" t="s">
        <v>114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244</v>
      </c>
      <c r="BM241" s="217" t="s">
        <v>301</v>
      </c>
    </row>
    <row r="242" s="2" customFormat="1">
      <c r="A242" s="40"/>
      <c r="B242" s="41"/>
      <c r="C242" s="42"/>
      <c r="D242" s="219" t="s">
        <v>126</v>
      </c>
      <c r="E242" s="42"/>
      <c r="F242" s="220" t="s">
        <v>302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126</v>
      </c>
      <c r="AU242" s="19" t="s">
        <v>82</v>
      </c>
    </row>
    <row r="243" s="13" customFormat="1">
      <c r="A243" s="13"/>
      <c r="B243" s="224"/>
      <c r="C243" s="225"/>
      <c r="D243" s="226" t="s">
        <v>128</v>
      </c>
      <c r="E243" s="227" t="s">
        <v>19</v>
      </c>
      <c r="F243" s="228" t="s">
        <v>303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128</v>
      </c>
      <c r="AU243" s="234" t="s">
        <v>82</v>
      </c>
      <c r="AV243" s="13" t="s">
        <v>80</v>
      </c>
      <c r="AW243" s="13" t="s">
        <v>34</v>
      </c>
      <c r="AX243" s="13" t="s">
        <v>72</v>
      </c>
      <c r="AY243" s="234" t="s">
        <v>114</v>
      </c>
    </row>
    <row r="244" s="14" customFormat="1">
      <c r="A244" s="14"/>
      <c r="B244" s="235"/>
      <c r="C244" s="236"/>
      <c r="D244" s="226" t="s">
        <v>128</v>
      </c>
      <c r="E244" s="237" t="s">
        <v>19</v>
      </c>
      <c r="F244" s="238" t="s">
        <v>304</v>
      </c>
      <c r="G244" s="236"/>
      <c r="H244" s="239">
        <v>60.433999999999998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128</v>
      </c>
      <c r="AU244" s="245" t="s">
        <v>82</v>
      </c>
      <c r="AV244" s="14" t="s">
        <v>82</v>
      </c>
      <c r="AW244" s="14" t="s">
        <v>34</v>
      </c>
      <c r="AX244" s="14" t="s">
        <v>72</v>
      </c>
      <c r="AY244" s="245" t="s">
        <v>114</v>
      </c>
    </row>
    <row r="245" s="13" customFormat="1">
      <c r="A245" s="13"/>
      <c r="B245" s="224"/>
      <c r="C245" s="225"/>
      <c r="D245" s="226" t="s">
        <v>128</v>
      </c>
      <c r="E245" s="227" t="s">
        <v>19</v>
      </c>
      <c r="F245" s="228" t="s">
        <v>305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128</v>
      </c>
      <c r="AU245" s="234" t="s">
        <v>82</v>
      </c>
      <c r="AV245" s="13" t="s">
        <v>80</v>
      </c>
      <c r="AW245" s="13" t="s">
        <v>34</v>
      </c>
      <c r="AX245" s="13" t="s">
        <v>72</v>
      </c>
      <c r="AY245" s="234" t="s">
        <v>114</v>
      </c>
    </row>
    <row r="246" s="14" customFormat="1">
      <c r="A246" s="14"/>
      <c r="B246" s="235"/>
      <c r="C246" s="236"/>
      <c r="D246" s="226" t="s">
        <v>128</v>
      </c>
      <c r="E246" s="237" t="s">
        <v>19</v>
      </c>
      <c r="F246" s="238" t="s">
        <v>306</v>
      </c>
      <c r="G246" s="236"/>
      <c r="H246" s="239">
        <v>1.6080000000000001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128</v>
      </c>
      <c r="AU246" s="245" t="s">
        <v>82</v>
      </c>
      <c r="AV246" s="14" t="s">
        <v>82</v>
      </c>
      <c r="AW246" s="14" t="s">
        <v>34</v>
      </c>
      <c r="AX246" s="14" t="s">
        <v>72</v>
      </c>
      <c r="AY246" s="245" t="s">
        <v>114</v>
      </c>
    </row>
    <row r="247" s="14" customFormat="1">
      <c r="A247" s="14"/>
      <c r="B247" s="235"/>
      <c r="C247" s="236"/>
      <c r="D247" s="226" t="s">
        <v>128</v>
      </c>
      <c r="E247" s="237" t="s">
        <v>19</v>
      </c>
      <c r="F247" s="238" t="s">
        <v>307</v>
      </c>
      <c r="G247" s="236"/>
      <c r="H247" s="239">
        <v>0.78100000000000003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128</v>
      </c>
      <c r="AU247" s="245" t="s">
        <v>82</v>
      </c>
      <c r="AV247" s="14" t="s">
        <v>82</v>
      </c>
      <c r="AW247" s="14" t="s">
        <v>34</v>
      </c>
      <c r="AX247" s="14" t="s">
        <v>72</v>
      </c>
      <c r="AY247" s="245" t="s">
        <v>114</v>
      </c>
    </row>
    <row r="248" s="15" customFormat="1">
      <c r="A248" s="15"/>
      <c r="B248" s="246"/>
      <c r="C248" s="247"/>
      <c r="D248" s="226" t="s">
        <v>128</v>
      </c>
      <c r="E248" s="248" t="s">
        <v>19</v>
      </c>
      <c r="F248" s="249" t="s">
        <v>146</v>
      </c>
      <c r="G248" s="247"/>
      <c r="H248" s="250">
        <v>62.823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128</v>
      </c>
      <c r="AU248" s="256" t="s">
        <v>82</v>
      </c>
      <c r="AV248" s="15" t="s">
        <v>124</v>
      </c>
      <c r="AW248" s="15" t="s">
        <v>34</v>
      </c>
      <c r="AX248" s="15" t="s">
        <v>80</v>
      </c>
      <c r="AY248" s="256" t="s">
        <v>114</v>
      </c>
    </row>
    <row r="249" s="2" customFormat="1" ht="16.5" customHeight="1">
      <c r="A249" s="40"/>
      <c r="B249" s="41"/>
      <c r="C249" s="257" t="s">
        <v>308</v>
      </c>
      <c r="D249" s="257" t="s">
        <v>201</v>
      </c>
      <c r="E249" s="258" t="s">
        <v>309</v>
      </c>
      <c r="F249" s="259" t="s">
        <v>310</v>
      </c>
      <c r="G249" s="260" t="s">
        <v>311</v>
      </c>
      <c r="H249" s="261">
        <v>1.4870000000000001</v>
      </c>
      <c r="I249" s="262"/>
      <c r="J249" s="263">
        <f>ROUND(I249*H249,2)</f>
        <v>0</v>
      </c>
      <c r="K249" s="259" t="s">
        <v>123</v>
      </c>
      <c r="L249" s="264"/>
      <c r="M249" s="265" t="s">
        <v>19</v>
      </c>
      <c r="N249" s="266" t="s">
        <v>43</v>
      </c>
      <c r="O249" s="86"/>
      <c r="P249" s="215">
        <f>O249*H249</f>
        <v>0</v>
      </c>
      <c r="Q249" s="215">
        <v>1</v>
      </c>
      <c r="R249" s="215">
        <f>Q249*H249</f>
        <v>1.4870000000000001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193</v>
      </c>
      <c r="AT249" s="217" t="s">
        <v>201</v>
      </c>
      <c r="AU249" s="217" t="s">
        <v>82</v>
      </c>
      <c r="AY249" s="19" t="s">
        <v>114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124</v>
      </c>
      <c r="BM249" s="217" t="s">
        <v>312</v>
      </c>
    </row>
    <row r="250" s="13" customFormat="1">
      <c r="A250" s="13"/>
      <c r="B250" s="224"/>
      <c r="C250" s="225"/>
      <c r="D250" s="226" t="s">
        <v>128</v>
      </c>
      <c r="E250" s="227" t="s">
        <v>19</v>
      </c>
      <c r="F250" s="228" t="s">
        <v>313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128</v>
      </c>
      <c r="AU250" s="234" t="s">
        <v>82</v>
      </c>
      <c r="AV250" s="13" t="s">
        <v>80</v>
      </c>
      <c r="AW250" s="13" t="s">
        <v>34</v>
      </c>
      <c r="AX250" s="13" t="s">
        <v>72</v>
      </c>
      <c r="AY250" s="234" t="s">
        <v>114</v>
      </c>
    </row>
    <row r="251" s="14" customFormat="1">
      <c r="A251" s="14"/>
      <c r="B251" s="235"/>
      <c r="C251" s="236"/>
      <c r="D251" s="226" t="s">
        <v>128</v>
      </c>
      <c r="E251" s="237" t="s">
        <v>19</v>
      </c>
      <c r="F251" s="238" t="s">
        <v>314</v>
      </c>
      <c r="G251" s="236"/>
      <c r="H251" s="239">
        <v>1.353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128</v>
      </c>
      <c r="AU251" s="245" t="s">
        <v>82</v>
      </c>
      <c r="AV251" s="14" t="s">
        <v>82</v>
      </c>
      <c r="AW251" s="14" t="s">
        <v>34</v>
      </c>
      <c r="AX251" s="14" t="s">
        <v>72</v>
      </c>
      <c r="AY251" s="245" t="s">
        <v>114</v>
      </c>
    </row>
    <row r="252" s="13" customFormat="1">
      <c r="A252" s="13"/>
      <c r="B252" s="224"/>
      <c r="C252" s="225"/>
      <c r="D252" s="226" t="s">
        <v>128</v>
      </c>
      <c r="E252" s="227" t="s">
        <v>19</v>
      </c>
      <c r="F252" s="228" t="s">
        <v>315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128</v>
      </c>
      <c r="AU252" s="234" t="s">
        <v>82</v>
      </c>
      <c r="AV252" s="13" t="s">
        <v>80</v>
      </c>
      <c r="AW252" s="13" t="s">
        <v>34</v>
      </c>
      <c r="AX252" s="13" t="s">
        <v>72</v>
      </c>
      <c r="AY252" s="234" t="s">
        <v>114</v>
      </c>
    </row>
    <row r="253" s="14" customFormat="1">
      <c r="A253" s="14"/>
      <c r="B253" s="235"/>
      <c r="C253" s="236"/>
      <c r="D253" s="226" t="s">
        <v>128</v>
      </c>
      <c r="E253" s="237" t="s">
        <v>19</v>
      </c>
      <c r="F253" s="238" t="s">
        <v>316</v>
      </c>
      <c r="G253" s="236"/>
      <c r="H253" s="239">
        <v>0.13400000000000001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128</v>
      </c>
      <c r="AU253" s="245" t="s">
        <v>82</v>
      </c>
      <c r="AV253" s="14" t="s">
        <v>82</v>
      </c>
      <c r="AW253" s="14" t="s">
        <v>34</v>
      </c>
      <c r="AX253" s="14" t="s">
        <v>72</v>
      </c>
      <c r="AY253" s="245" t="s">
        <v>114</v>
      </c>
    </row>
    <row r="254" s="15" customFormat="1">
      <c r="A254" s="15"/>
      <c r="B254" s="246"/>
      <c r="C254" s="247"/>
      <c r="D254" s="226" t="s">
        <v>128</v>
      </c>
      <c r="E254" s="248" t="s">
        <v>19</v>
      </c>
      <c r="F254" s="249" t="s">
        <v>146</v>
      </c>
      <c r="G254" s="247"/>
      <c r="H254" s="250">
        <v>1.4870000000000001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128</v>
      </c>
      <c r="AU254" s="256" t="s">
        <v>82</v>
      </c>
      <c r="AV254" s="15" t="s">
        <v>124</v>
      </c>
      <c r="AW254" s="15" t="s">
        <v>34</v>
      </c>
      <c r="AX254" s="15" t="s">
        <v>80</v>
      </c>
      <c r="AY254" s="256" t="s">
        <v>114</v>
      </c>
    </row>
    <row r="255" s="2" customFormat="1" ht="16.5" customHeight="1">
      <c r="A255" s="40"/>
      <c r="B255" s="41"/>
      <c r="C255" s="257" t="s">
        <v>317</v>
      </c>
      <c r="D255" s="257" t="s">
        <v>201</v>
      </c>
      <c r="E255" s="258" t="s">
        <v>318</v>
      </c>
      <c r="F255" s="259" t="s">
        <v>319</v>
      </c>
      <c r="G255" s="260" t="s">
        <v>311</v>
      </c>
      <c r="H255" s="261">
        <v>1.002</v>
      </c>
      <c r="I255" s="262"/>
      <c r="J255" s="263">
        <f>ROUND(I255*H255,2)</f>
        <v>0</v>
      </c>
      <c r="K255" s="259" t="s">
        <v>123</v>
      </c>
      <c r="L255" s="264"/>
      <c r="M255" s="265" t="s">
        <v>19</v>
      </c>
      <c r="N255" s="266" t="s">
        <v>43</v>
      </c>
      <c r="O255" s="86"/>
      <c r="P255" s="215">
        <f>O255*H255</f>
        <v>0</v>
      </c>
      <c r="Q255" s="215">
        <v>1</v>
      </c>
      <c r="R255" s="215">
        <f>Q255*H255</f>
        <v>1.002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193</v>
      </c>
      <c r="AT255" s="217" t="s">
        <v>201</v>
      </c>
      <c r="AU255" s="217" t="s">
        <v>82</v>
      </c>
      <c r="AY255" s="19" t="s">
        <v>114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124</v>
      </c>
      <c r="BM255" s="217" t="s">
        <v>320</v>
      </c>
    </row>
    <row r="256" s="13" customFormat="1">
      <c r="A256" s="13"/>
      <c r="B256" s="224"/>
      <c r="C256" s="225"/>
      <c r="D256" s="226" t="s">
        <v>128</v>
      </c>
      <c r="E256" s="227" t="s">
        <v>19</v>
      </c>
      <c r="F256" s="228" t="s">
        <v>321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128</v>
      </c>
      <c r="AU256" s="234" t="s">
        <v>82</v>
      </c>
      <c r="AV256" s="13" t="s">
        <v>80</v>
      </c>
      <c r="AW256" s="13" t="s">
        <v>34</v>
      </c>
      <c r="AX256" s="13" t="s">
        <v>72</v>
      </c>
      <c r="AY256" s="234" t="s">
        <v>114</v>
      </c>
    </row>
    <row r="257" s="14" customFormat="1">
      <c r="A257" s="14"/>
      <c r="B257" s="235"/>
      <c r="C257" s="236"/>
      <c r="D257" s="226" t="s">
        <v>128</v>
      </c>
      <c r="E257" s="237" t="s">
        <v>19</v>
      </c>
      <c r="F257" s="238" t="s">
        <v>322</v>
      </c>
      <c r="G257" s="236"/>
      <c r="H257" s="239">
        <v>0.97399999999999998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128</v>
      </c>
      <c r="AU257" s="245" t="s">
        <v>82</v>
      </c>
      <c r="AV257" s="14" t="s">
        <v>82</v>
      </c>
      <c r="AW257" s="14" t="s">
        <v>34</v>
      </c>
      <c r="AX257" s="14" t="s">
        <v>72</v>
      </c>
      <c r="AY257" s="245" t="s">
        <v>114</v>
      </c>
    </row>
    <row r="258" s="13" customFormat="1">
      <c r="A258" s="13"/>
      <c r="B258" s="224"/>
      <c r="C258" s="225"/>
      <c r="D258" s="226" t="s">
        <v>128</v>
      </c>
      <c r="E258" s="227" t="s">
        <v>19</v>
      </c>
      <c r="F258" s="228" t="s">
        <v>323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128</v>
      </c>
      <c r="AU258" s="234" t="s">
        <v>82</v>
      </c>
      <c r="AV258" s="13" t="s">
        <v>80</v>
      </c>
      <c r="AW258" s="13" t="s">
        <v>34</v>
      </c>
      <c r="AX258" s="13" t="s">
        <v>72</v>
      </c>
      <c r="AY258" s="234" t="s">
        <v>114</v>
      </c>
    </row>
    <row r="259" s="14" customFormat="1">
      <c r="A259" s="14"/>
      <c r="B259" s="235"/>
      <c r="C259" s="236"/>
      <c r="D259" s="226" t="s">
        <v>128</v>
      </c>
      <c r="E259" s="237" t="s">
        <v>19</v>
      </c>
      <c r="F259" s="238" t="s">
        <v>324</v>
      </c>
      <c r="G259" s="236"/>
      <c r="H259" s="239">
        <v>0.012999999999999999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128</v>
      </c>
      <c r="AU259" s="245" t="s">
        <v>82</v>
      </c>
      <c r="AV259" s="14" t="s">
        <v>82</v>
      </c>
      <c r="AW259" s="14" t="s">
        <v>34</v>
      </c>
      <c r="AX259" s="14" t="s">
        <v>72</v>
      </c>
      <c r="AY259" s="245" t="s">
        <v>114</v>
      </c>
    </row>
    <row r="260" s="14" customFormat="1">
      <c r="A260" s="14"/>
      <c r="B260" s="235"/>
      <c r="C260" s="236"/>
      <c r="D260" s="226" t="s">
        <v>128</v>
      </c>
      <c r="E260" s="237" t="s">
        <v>19</v>
      </c>
      <c r="F260" s="238" t="s">
        <v>325</v>
      </c>
      <c r="G260" s="236"/>
      <c r="H260" s="239">
        <v>0.0070000000000000001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128</v>
      </c>
      <c r="AU260" s="245" t="s">
        <v>82</v>
      </c>
      <c r="AV260" s="14" t="s">
        <v>82</v>
      </c>
      <c r="AW260" s="14" t="s">
        <v>34</v>
      </c>
      <c r="AX260" s="14" t="s">
        <v>72</v>
      </c>
      <c r="AY260" s="245" t="s">
        <v>114</v>
      </c>
    </row>
    <row r="261" s="14" customFormat="1">
      <c r="A261" s="14"/>
      <c r="B261" s="235"/>
      <c r="C261" s="236"/>
      <c r="D261" s="226" t="s">
        <v>128</v>
      </c>
      <c r="E261" s="237" t="s">
        <v>19</v>
      </c>
      <c r="F261" s="238" t="s">
        <v>326</v>
      </c>
      <c r="G261" s="236"/>
      <c r="H261" s="239">
        <v>0.0080000000000000002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128</v>
      </c>
      <c r="AU261" s="245" t="s">
        <v>82</v>
      </c>
      <c r="AV261" s="14" t="s">
        <v>82</v>
      </c>
      <c r="AW261" s="14" t="s">
        <v>34</v>
      </c>
      <c r="AX261" s="14" t="s">
        <v>72</v>
      </c>
      <c r="AY261" s="245" t="s">
        <v>114</v>
      </c>
    </row>
    <row r="262" s="15" customFormat="1">
      <c r="A262" s="15"/>
      <c r="B262" s="246"/>
      <c r="C262" s="247"/>
      <c r="D262" s="226" t="s">
        <v>128</v>
      </c>
      <c r="E262" s="248" t="s">
        <v>19</v>
      </c>
      <c r="F262" s="249" t="s">
        <v>146</v>
      </c>
      <c r="G262" s="247"/>
      <c r="H262" s="250">
        <v>1.002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6" t="s">
        <v>128</v>
      </c>
      <c r="AU262" s="256" t="s">
        <v>82</v>
      </c>
      <c r="AV262" s="15" t="s">
        <v>124</v>
      </c>
      <c r="AW262" s="15" t="s">
        <v>34</v>
      </c>
      <c r="AX262" s="15" t="s">
        <v>80</v>
      </c>
      <c r="AY262" s="256" t="s">
        <v>114</v>
      </c>
    </row>
    <row r="263" s="2" customFormat="1" ht="16.5" customHeight="1">
      <c r="A263" s="40"/>
      <c r="B263" s="41"/>
      <c r="C263" s="257" t="s">
        <v>279</v>
      </c>
      <c r="D263" s="257" t="s">
        <v>201</v>
      </c>
      <c r="E263" s="258" t="s">
        <v>327</v>
      </c>
      <c r="F263" s="259" t="s">
        <v>328</v>
      </c>
      <c r="G263" s="260" t="s">
        <v>311</v>
      </c>
      <c r="H263" s="261">
        <v>0.017999999999999999</v>
      </c>
      <c r="I263" s="262"/>
      <c r="J263" s="263">
        <f>ROUND(I263*H263,2)</f>
        <v>0</v>
      </c>
      <c r="K263" s="259" t="s">
        <v>123</v>
      </c>
      <c r="L263" s="264"/>
      <c r="M263" s="265" t="s">
        <v>19</v>
      </c>
      <c r="N263" s="266" t="s">
        <v>43</v>
      </c>
      <c r="O263" s="86"/>
      <c r="P263" s="215">
        <f>O263*H263</f>
        <v>0</v>
      </c>
      <c r="Q263" s="215">
        <v>1</v>
      </c>
      <c r="R263" s="215">
        <f>Q263*H263</f>
        <v>0.017999999999999999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193</v>
      </c>
      <c r="AT263" s="217" t="s">
        <v>201</v>
      </c>
      <c r="AU263" s="217" t="s">
        <v>82</v>
      </c>
      <c r="AY263" s="19" t="s">
        <v>114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124</v>
      </c>
      <c r="BM263" s="217" t="s">
        <v>329</v>
      </c>
    </row>
    <row r="264" s="13" customFormat="1">
      <c r="A264" s="13"/>
      <c r="B264" s="224"/>
      <c r="C264" s="225"/>
      <c r="D264" s="226" t="s">
        <v>128</v>
      </c>
      <c r="E264" s="227" t="s">
        <v>19</v>
      </c>
      <c r="F264" s="228" t="s">
        <v>330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128</v>
      </c>
      <c r="AU264" s="234" t="s">
        <v>82</v>
      </c>
      <c r="AV264" s="13" t="s">
        <v>80</v>
      </c>
      <c r="AW264" s="13" t="s">
        <v>34</v>
      </c>
      <c r="AX264" s="13" t="s">
        <v>72</v>
      </c>
      <c r="AY264" s="234" t="s">
        <v>114</v>
      </c>
    </row>
    <row r="265" s="14" customFormat="1">
      <c r="A265" s="14"/>
      <c r="B265" s="235"/>
      <c r="C265" s="236"/>
      <c r="D265" s="226" t="s">
        <v>128</v>
      </c>
      <c r="E265" s="237" t="s">
        <v>19</v>
      </c>
      <c r="F265" s="238" t="s">
        <v>331</v>
      </c>
      <c r="G265" s="236"/>
      <c r="H265" s="239">
        <v>0.014999999999999999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128</v>
      </c>
      <c r="AU265" s="245" t="s">
        <v>82</v>
      </c>
      <c r="AV265" s="14" t="s">
        <v>82</v>
      </c>
      <c r="AW265" s="14" t="s">
        <v>34</v>
      </c>
      <c r="AX265" s="14" t="s">
        <v>72</v>
      </c>
      <c r="AY265" s="245" t="s">
        <v>114</v>
      </c>
    </row>
    <row r="266" s="14" customFormat="1">
      <c r="A266" s="14"/>
      <c r="B266" s="235"/>
      <c r="C266" s="236"/>
      <c r="D266" s="226" t="s">
        <v>128</v>
      </c>
      <c r="E266" s="237" t="s">
        <v>19</v>
      </c>
      <c r="F266" s="238" t="s">
        <v>332</v>
      </c>
      <c r="G266" s="236"/>
      <c r="H266" s="239">
        <v>0.0030000000000000001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128</v>
      </c>
      <c r="AU266" s="245" t="s">
        <v>82</v>
      </c>
      <c r="AV266" s="14" t="s">
        <v>82</v>
      </c>
      <c r="AW266" s="14" t="s">
        <v>34</v>
      </c>
      <c r="AX266" s="14" t="s">
        <v>72</v>
      </c>
      <c r="AY266" s="245" t="s">
        <v>114</v>
      </c>
    </row>
    <row r="267" s="15" customFormat="1">
      <c r="A267" s="15"/>
      <c r="B267" s="246"/>
      <c r="C267" s="247"/>
      <c r="D267" s="226" t="s">
        <v>128</v>
      </c>
      <c r="E267" s="248" t="s">
        <v>19</v>
      </c>
      <c r="F267" s="249" t="s">
        <v>146</v>
      </c>
      <c r="G267" s="247"/>
      <c r="H267" s="250">
        <v>0.017999999999999999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6" t="s">
        <v>128</v>
      </c>
      <c r="AU267" s="256" t="s">
        <v>82</v>
      </c>
      <c r="AV267" s="15" t="s">
        <v>124</v>
      </c>
      <c r="AW267" s="15" t="s">
        <v>34</v>
      </c>
      <c r="AX267" s="15" t="s">
        <v>80</v>
      </c>
      <c r="AY267" s="256" t="s">
        <v>114</v>
      </c>
    </row>
    <row r="268" s="2" customFormat="1" ht="16.5" customHeight="1">
      <c r="A268" s="40"/>
      <c r="B268" s="41"/>
      <c r="C268" s="257" t="s">
        <v>7</v>
      </c>
      <c r="D268" s="257" t="s">
        <v>201</v>
      </c>
      <c r="E268" s="258" t="s">
        <v>333</v>
      </c>
      <c r="F268" s="259" t="s">
        <v>334</v>
      </c>
      <c r="G268" s="260" t="s">
        <v>311</v>
      </c>
      <c r="H268" s="261">
        <v>0.021000000000000001</v>
      </c>
      <c r="I268" s="262"/>
      <c r="J268" s="263">
        <f>ROUND(I268*H268,2)</f>
        <v>0</v>
      </c>
      <c r="K268" s="259" t="s">
        <v>123</v>
      </c>
      <c r="L268" s="264"/>
      <c r="M268" s="265" t="s">
        <v>19</v>
      </c>
      <c r="N268" s="266" t="s">
        <v>43</v>
      </c>
      <c r="O268" s="86"/>
      <c r="P268" s="215">
        <f>O268*H268</f>
        <v>0</v>
      </c>
      <c r="Q268" s="215">
        <v>1</v>
      </c>
      <c r="R268" s="215">
        <f>Q268*H268</f>
        <v>0.021000000000000001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193</v>
      </c>
      <c r="AT268" s="217" t="s">
        <v>201</v>
      </c>
      <c r="AU268" s="217" t="s">
        <v>82</v>
      </c>
      <c r="AY268" s="19" t="s">
        <v>114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124</v>
      </c>
      <c r="BM268" s="217" t="s">
        <v>335</v>
      </c>
    </row>
    <row r="269" s="13" customFormat="1">
      <c r="A269" s="13"/>
      <c r="B269" s="224"/>
      <c r="C269" s="225"/>
      <c r="D269" s="226" t="s">
        <v>128</v>
      </c>
      <c r="E269" s="227" t="s">
        <v>19</v>
      </c>
      <c r="F269" s="228" t="s">
        <v>336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128</v>
      </c>
      <c r="AU269" s="234" t="s">
        <v>82</v>
      </c>
      <c r="AV269" s="13" t="s">
        <v>80</v>
      </c>
      <c r="AW269" s="13" t="s">
        <v>34</v>
      </c>
      <c r="AX269" s="13" t="s">
        <v>72</v>
      </c>
      <c r="AY269" s="234" t="s">
        <v>114</v>
      </c>
    </row>
    <row r="270" s="14" customFormat="1">
      <c r="A270" s="14"/>
      <c r="B270" s="235"/>
      <c r="C270" s="236"/>
      <c r="D270" s="226" t="s">
        <v>128</v>
      </c>
      <c r="E270" s="237" t="s">
        <v>19</v>
      </c>
      <c r="F270" s="238" t="s">
        <v>337</v>
      </c>
      <c r="G270" s="236"/>
      <c r="H270" s="239">
        <v>0.021000000000000001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128</v>
      </c>
      <c r="AU270" s="245" t="s">
        <v>82</v>
      </c>
      <c r="AV270" s="14" t="s">
        <v>82</v>
      </c>
      <c r="AW270" s="14" t="s">
        <v>34</v>
      </c>
      <c r="AX270" s="14" t="s">
        <v>72</v>
      </c>
      <c r="AY270" s="245" t="s">
        <v>114</v>
      </c>
    </row>
    <row r="271" s="15" customFormat="1">
      <c r="A271" s="15"/>
      <c r="B271" s="246"/>
      <c r="C271" s="247"/>
      <c r="D271" s="226" t="s">
        <v>128</v>
      </c>
      <c r="E271" s="248" t="s">
        <v>19</v>
      </c>
      <c r="F271" s="249" t="s">
        <v>146</v>
      </c>
      <c r="G271" s="247"/>
      <c r="H271" s="250">
        <v>0.021000000000000001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6" t="s">
        <v>128</v>
      </c>
      <c r="AU271" s="256" t="s">
        <v>82</v>
      </c>
      <c r="AV271" s="15" t="s">
        <v>124</v>
      </c>
      <c r="AW271" s="15" t="s">
        <v>34</v>
      </c>
      <c r="AX271" s="15" t="s">
        <v>80</v>
      </c>
      <c r="AY271" s="256" t="s">
        <v>114</v>
      </c>
    </row>
    <row r="272" s="2" customFormat="1" ht="16.5" customHeight="1">
      <c r="A272" s="40"/>
      <c r="B272" s="41"/>
      <c r="C272" s="257" t="s">
        <v>338</v>
      </c>
      <c r="D272" s="257" t="s">
        <v>201</v>
      </c>
      <c r="E272" s="258" t="s">
        <v>339</v>
      </c>
      <c r="F272" s="259" t="s">
        <v>340</v>
      </c>
      <c r="G272" s="260" t="s">
        <v>311</v>
      </c>
      <c r="H272" s="261">
        <v>0.22500000000000001</v>
      </c>
      <c r="I272" s="262"/>
      <c r="J272" s="263">
        <f>ROUND(I272*H272,2)</f>
        <v>0</v>
      </c>
      <c r="K272" s="259" t="s">
        <v>123</v>
      </c>
      <c r="L272" s="264"/>
      <c r="M272" s="265" t="s">
        <v>19</v>
      </c>
      <c r="N272" s="266" t="s">
        <v>43</v>
      </c>
      <c r="O272" s="86"/>
      <c r="P272" s="215">
        <f>O272*H272</f>
        <v>0</v>
      </c>
      <c r="Q272" s="215">
        <v>1</v>
      </c>
      <c r="R272" s="215">
        <f>Q272*H272</f>
        <v>0.22500000000000001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193</v>
      </c>
      <c r="AT272" s="217" t="s">
        <v>201</v>
      </c>
      <c r="AU272" s="217" t="s">
        <v>82</v>
      </c>
      <c r="AY272" s="19" t="s">
        <v>114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124</v>
      </c>
      <c r="BM272" s="217" t="s">
        <v>341</v>
      </c>
    </row>
    <row r="273" s="13" customFormat="1">
      <c r="A273" s="13"/>
      <c r="B273" s="224"/>
      <c r="C273" s="225"/>
      <c r="D273" s="226" t="s">
        <v>128</v>
      </c>
      <c r="E273" s="227" t="s">
        <v>19</v>
      </c>
      <c r="F273" s="228" t="s">
        <v>342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128</v>
      </c>
      <c r="AU273" s="234" t="s">
        <v>82</v>
      </c>
      <c r="AV273" s="13" t="s">
        <v>80</v>
      </c>
      <c r="AW273" s="13" t="s">
        <v>34</v>
      </c>
      <c r="AX273" s="13" t="s">
        <v>72</v>
      </c>
      <c r="AY273" s="234" t="s">
        <v>114</v>
      </c>
    </row>
    <row r="274" s="14" customFormat="1">
      <c r="A274" s="14"/>
      <c r="B274" s="235"/>
      <c r="C274" s="236"/>
      <c r="D274" s="226" t="s">
        <v>128</v>
      </c>
      <c r="E274" s="237" t="s">
        <v>19</v>
      </c>
      <c r="F274" s="238" t="s">
        <v>343</v>
      </c>
      <c r="G274" s="236"/>
      <c r="H274" s="239">
        <v>0.216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128</v>
      </c>
      <c r="AU274" s="245" t="s">
        <v>82</v>
      </c>
      <c r="AV274" s="14" t="s">
        <v>82</v>
      </c>
      <c r="AW274" s="14" t="s">
        <v>34</v>
      </c>
      <c r="AX274" s="14" t="s">
        <v>72</v>
      </c>
      <c r="AY274" s="245" t="s">
        <v>114</v>
      </c>
    </row>
    <row r="275" s="13" customFormat="1">
      <c r="A275" s="13"/>
      <c r="B275" s="224"/>
      <c r="C275" s="225"/>
      <c r="D275" s="226" t="s">
        <v>128</v>
      </c>
      <c r="E275" s="227" t="s">
        <v>19</v>
      </c>
      <c r="F275" s="228" t="s">
        <v>344</v>
      </c>
      <c r="G275" s="225"/>
      <c r="H275" s="227" t="s">
        <v>19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128</v>
      </c>
      <c r="AU275" s="234" t="s">
        <v>82</v>
      </c>
      <c r="AV275" s="13" t="s">
        <v>80</v>
      </c>
      <c r="AW275" s="13" t="s">
        <v>34</v>
      </c>
      <c r="AX275" s="13" t="s">
        <v>72</v>
      </c>
      <c r="AY275" s="234" t="s">
        <v>114</v>
      </c>
    </row>
    <row r="276" s="14" customFormat="1">
      <c r="A276" s="14"/>
      <c r="B276" s="235"/>
      <c r="C276" s="236"/>
      <c r="D276" s="226" t="s">
        <v>128</v>
      </c>
      <c r="E276" s="237" t="s">
        <v>19</v>
      </c>
      <c r="F276" s="238" t="s">
        <v>345</v>
      </c>
      <c r="G276" s="236"/>
      <c r="H276" s="239">
        <v>0.0060000000000000001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128</v>
      </c>
      <c r="AU276" s="245" t="s">
        <v>82</v>
      </c>
      <c r="AV276" s="14" t="s">
        <v>82</v>
      </c>
      <c r="AW276" s="14" t="s">
        <v>34</v>
      </c>
      <c r="AX276" s="14" t="s">
        <v>72</v>
      </c>
      <c r="AY276" s="245" t="s">
        <v>114</v>
      </c>
    </row>
    <row r="277" s="14" customFormat="1">
      <c r="A277" s="14"/>
      <c r="B277" s="235"/>
      <c r="C277" s="236"/>
      <c r="D277" s="226" t="s">
        <v>128</v>
      </c>
      <c r="E277" s="237" t="s">
        <v>19</v>
      </c>
      <c r="F277" s="238" t="s">
        <v>346</v>
      </c>
      <c r="G277" s="236"/>
      <c r="H277" s="239">
        <v>0.0030000000000000001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128</v>
      </c>
      <c r="AU277" s="245" t="s">
        <v>82</v>
      </c>
      <c r="AV277" s="14" t="s">
        <v>82</v>
      </c>
      <c r="AW277" s="14" t="s">
        <v>34</v>
      </c>
      <c r="AX277" s="14" t="s">
        <v>72</v>
      </c>
      <c r="AY277" s="245" t="s">
        <v>114</v>
      </c>
    </row>
    <row r="278" s="15" customFormat="1">
      <c r="A278" s="15"/>
      <c r="B278" s="246"/>
      <c r="C278" s="247"/>
      <c r="D278" s="226" t="s">
        <v>128</v>
      </c>
      <c r="E278" s="248" t="s">
        <v>19</v>
      </c>
      <c r="F278" s="249" t="s">
        <v>146</v>
      </c>
      <c r="G278" s="247"/>
      <c r="H278" s="250">
        <v>0.22500000000000001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128</v>
      </c>
      <c r="AU278" s="256" t="s">
        <v>82</v>
      </c>
      <c r="AV278" s="15" t="s">
        <v>124</v>
      </c>
      <c r="AW278" s="15" t="s">
        <v>34</v>
      </c>
      <c r="AX278" s="15" t="s">
        <v>80</v>
      </c>
      <c r="AY278" s="256" t="s">
        <v>114</v>
      </c>
    </row>
    <row r="279" s="2" customFormat="1" ht="16.5" customHeight="1">
      <c r="A279" s="40"/>
      <c r="B279" s="41"/>
      <c r="C279" s="257" t="s">
        <v>347</v>
      </c>
      <c r="D279" s="257" t="s">
        <v>201</v>
      </c>
      <c r="E279" s="258" t="s">
        <v>348</v>
      </c>
      <c r="F279" s="259" t="s">
        <v>349</v>
      </c>
      <c r="G279" s="260" t="s">
        <v>311</v>
      </c>
      <c r="H279" s="261">
        <v>0.78700000000000003</v>
      </c>
      <c r="I279" s="262"/>
      <c r="J279" s="263">
        <f>ROUND(I279*H279,2)</f>
        <v>0</v>
      </c>
      <c r="K279" s="259" t="s">
        <v>123</v>
      </c>
      <c r="L279" s="264"/>
      <c r="M279" s="265" t="s">
        <v>19</v>
      </c>
      <c r="N279" s="266" t="s">
        <v>43</v>
      </c>
      <c r="O279" s="86"/>
      <c r="P279" s="215">
        <f>O279*H279</f>
        <v>0</v>
      </c>
      <c r="Q279" s="215">
        <v>1</v>
      </c>
      <c r="R279" s="215">
        <f>Q279*H279</f>
        <v>0.78700000000000003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193</v>
      </c>
      <c r="AT279" s="217" t="s">
        <v>201</v>
      </c>
      <c r="AU279" s="217" t="s">
        <v>82</v>
      </c>
      <c r="AY279" s="19" t="s">
        <v>114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124</v>
      </c>
      <c r="BM279" s="217" t="s">
        <v>350</v>
      </c>
    </row>
    <row r="280" s="13" customFormat="1">
      <c r="A280" s="13"/>
      <c r="B280" s="224"/>
      <c r="C280" s="225"/>
      <c r="D280" s="226" t="s">
        <v>128</v>
      </c>
      <c r="E280" s="227" t="s">
        <v>19</v>
      </c>
      <c r="F280" s="228" t="s">
        <v>351</v>
      </c>
      <c r="G280" s="225"/>
      <c r="H280" s="227" t="s">
        <v>19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128</v>
      </c>
      <c r="AU280" s="234" t="s">
        <v>82</v>
      </c>
      <c r="AV280" s="13" t="s">
        <v>80</v>
      </c>
      <c r="AW280" s="13" t="s">
        <v>34</v>
      </c>
      <c r="AX280" s="13" t="s">
        <v>72</v>
      </c>
      <c r="AY280" s="234" t="s">
        <v>114</v>
      </c>
    </row>
    <row r="281" s="14" customFormat="1">
      <c r="A281" s="14"/>
      <c r="B281" s="235"/>
      <c r="C281" s="236"/>
      <c r="D281" s="226" t="s">
        <v>128</v>
      </c>
      <c r="E281" s="237" t="s">
        <v>19</v>
      </c>
      <c r="F281" s="238" t="s">
        <v>352</v>
      </c>
      <c r="G281" s="236"/>
      <c r="H281" s="239">
        <v>0.25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128</v>
      </c>
      <c r="AU281" s="245" t="s">
        <v>82</v>
      </c>
      <c r="AV281" s="14" t="s">
        <v>82</v>
      </c>
      <c r="AW281" s="14" t="s">
        <v>34</v>
      </c>
      <c r="AX281" s="14" t="s">
        <v>72</v>
      </c>
      <c r="AY281" s="245" t="s">
        <v>114</v>
      </c>
    </row>
    <row r="282" s="13" customFormat="1">
      <c r="A282" s="13"/>
      <c r="B282" s="224"/>
      <c r="C282" s="225"/>
      <c r="D282" s="226" t="s">
        <v>128</v>
      </c>
      <c r="E282" s="227" t="s">
        <v>19</v>
      </c>
      <c r="F282" s="228" t="s">
        <v>353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128</v>
      </c>
      <c r="AU282" s="234" t="s">
        <v>82</v>
      </c>
      <c r="AV282" s="13" t="s">
        <v>80</v>
      </c>
      <c r="AW282" s="13" t="s">
        <v>34</v>
      </c>
      <c r="AX282" s="13" t="s">
        <v>72</v>
      </c>
      <c r="AY282" s="234" t="s">
        <v>114</v>
      </c>
    </row>
    <row r="283" s="14" customFormat="1">
      <c r="A283" s="14"/>
      <c r="B283" s="235"/>
      <c r="C283" s="236"/>
      <c r="D283" s="226" t="s">
        <v>128</v>
      </c>
      <c r="E283" s="237" t="s">
        <v>19</v>
      </c>
      <c r="F283" s="238" t="s">
        <v>354</v>
      </c>
      <c r="G283" s="236"/>
      <c r="H283" s="239">
        <v>0.49199999999999999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128</v>
      </c>
      <c r="AU283" s="245" t="s">
        <v>82</v>
      </c>
      <c r="AV283" s="14" t="s">
        <v>82</v>
      </c>
      <c r="AW283" s="14" t="s">
        <v>34</v>
      </c>
      <c r="AX283" s="14" t="s">
        <v>72</v>
      </c>
      <c r="AY283" s="245" t="s">
        <v>114</v>
      </c>
    </row>
    <row r="284" s="13" customFormat="1">
      <c r="A284" s="13"/>
      <c r="B284" s="224"/>
      <c r="C284" s="225"/>
      <c r="D284" s="226" t="s">
        <v>128</v>
      </c>
      <c r="E284" s="227" t="s">
        <v>19</v>
      </c>
      <c r="F284" s="228" t="s">
        <v>355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128</v>
      </c>
      <c r="AU284" s="234" t="s">
        <v>82</v>
      </c>
      <c r="AV284" s="13" t="s">
        <v>80</v>
      </c>
      <c r="AW284" s="13" t="s">
        <v>34</v>
      </c>
      <c r="AX284" s="13" t="s">
        <v>72</v>
      </c>
      <c r="AY284" s="234" t="s">
        <v>114</v>
      </c>
    </row>
    <row r="285" s="14" customFormat="1">
      <c r="A285" s="14"/>
      <c r="B285" s="235"/>
      <c r="C285" s="236"/>
      <c r="D285" s="226" t="s">
        <v>128</v>
      </c>
      <c r="E285" s="237" t="s">
        <v>19</v>
      </c>
      <c r="F285" s="238" t="s">
        <v>356</v>
      </c>
      <c r="G285" s="236"/>
      <c r="H285" s="239">
        <v>0.024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128</v>
      </c>
      <c r="AU285" s="245" t="s">
        <v>82</v>
      </c>
      <c r="AV285" s="14" t="s">
        <v>82</v>
      </c>
      <c r="AW285" s="14" t="s">
        <v>34</v>
      </c>
      <c r="AX285" s="14" t="s">
        <v>72</v>
      </c>
      <c r="AY285" s="245" t="s">
        <v>114</v>
      </c>
    </row>
    <row r="286" s="13" customFormat="1">
      <c r="A286" s="13"/>
      <c r="B286" s="224"/>
      <c r="C286" s="225"/>
      <c r="D286" s="226" t="s">
        <v>128</v>
      </c>
      <c r="E286" s="227" t="s">
        <v>19</v>
      </c>
      <c r="F286" s="228" t="s">
        <v>357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128</v>
      </c>
      <c r="AU286" s="234" t="s">
        <v>82</v>
      </c>
      <c r="AV286" s="13" t="s">
        <v>80</v>
      </c>
      <c r="AW286" s="13" t="s">
        <v>34</v>
      </c>
      <c r="AX286" s="13" t="s">
        <v>72</v>
      </c>
      <c r="AY286" s="234" t="s">
        <v>114</v>
      </c>
    </row>
    <row r="287" s="14" customFormat="1">
      <c r="A287" s="14"/>
      <c r="B287" s="235"/>
      <c r="C287" s="236"/>
      <c r="D287" s="226" t="s">
        <v>128</v>
      </c>
      <c r="E287" s="237" t="s">
        <v>19</v>
      </c>
      <c r="F287" s="238" t="s">
        <v>358</v>
      </c>
      <c r="G287" s="236"/>
      <c r="H287" s="239">
        <v>0.012999999999999999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128</v>
      </c>
      <c r="AU287" s="245" t="s">
        <v>82</v>
      </c>
      <c r="AV287" s="14" t="s">
        <v>82</v>
      </c>
      <c r="AW287" s="14" t="s">
        <v>34</v>
      </c>
      <c r="AX287" s="14" t="s">
        <v>72</v>
      </c>
      <c r="AY287" s="245" t="s">
        <v>114</v>
      </c>
    </row>
    <row r="288" s="14" customFormat="1">
      <c r="A288" s="14"/>
      <c r="B288" s="235"/>
      <c r="C288" s="236"/>
      <c r="D288" s="226" t="s">
        <v>128</v>
      </c>
      <c r="E288" s="237" t="s">
        <v>19</v>
      </c>
      <c r="F288" s="238" t="s">
        <v>359</v>
      </c>
      <c r="G288" s="236"/>
      <c r="H288" s="239">
        <v>0.0080000000000000002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128</v>
      </c>
      <c r="AU288" s="245" t="s">
        <v>82</v>
      </c>
      <c r="AV288" s="14" t="s">
        <v>82</v>
      </c>
      <c r="AW288" s="14" t="s">
        <v>34</v>
      </c>
      <c r="AX288" s="14" t="s">
        <v>72</v>
      </c>
      <c r="AY288" s="245" t="s">
        <v>114</v>
      </c>
    </row>
    <row r="289" s="15" customFormat="1">
      <c r="A289" s="15"/>
      <c r="B289" s="246"/>
      <c r="C289" s="247"/>
      <c r="D289" s="226" t="s">
        <v>128</v>
      </c>
      <c r="E289" s="248" t="s">
        <v>19</v>
      </c>
      <c r="F289" s="249" t="s">
        <v>146</v>
      </c>
      <c r="G289" s="247"/>
      <c r="H289" s="250">
        <v>0.78700000000000003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128</v>
      </c>
      <c r="AU289" s="256" t="s">
        <v>82</v>
      </c>
      <c r="AV289" s="15" t="s">
        <v>124</v>
      </c>
      <c r="AW289" s="15" t="s">
        <v>34</v>
      </c>
      <c r="AX289" s="15" t="s">
        <v>80</v>
      </c>
      <c r="AY289" s="256" t="s">
        <v>114</v>
      </c>
    </row>
    <row r="290" s="2" customFormat="1" ht="16.5" customHeight="1">
      <c r="A290" s="40"/>
      <c r="B290" s="41"/>
      <c r="C290" s="257" t="s">
        <v>360</v>
      </c>
      <c r="D290" s="257" t="s">
        <v>201</v>
      </c>
      <c r="E290" s="258" t="s">
        <v>361</v>
      </c>
      <c r="F290" s="259" t="s">
        <v>362</v>
      </c>
      <c r="G290" s="260" t="s">
        <v>311</v>
      </c>
      <c r="H290" s="261">
        <v>0.379</v>
      </c>
      <c r="I290" s="262"/>
      <c r="J290" s="263">
        <f>ROUND(I290*H290,2)</f>
        <v>0</v>
      </c>
      <c r="K290" s="259" t="s">
        <v>123</v>
      </c>
      <c r="L290" s="264"/>
      <c r="M290" s="265" t="s">
        <v>19</v>
      </c>
      <c r="N290" s="266" t="s">
        <v>43</v>
      </c>
      <c r="O290" s="86"/>
      <c r="P290" s="215">
        <f>O290*H290</f>
        <v>0</v>
      </c>
      <c r="Q290" s="215">
        <v>1</v>
      </c>
      <c r="R290" s="215">
        <f>Q290*H290</f>
        <v>0.379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193</v>
      </c>
      <c r="AT290" s="217" t="s">
        <v>201</v>
      </c>
      <c r="AU290" s="217" t="s">
        <v>82</v>
      </c>
      <c r="AY290" s="19" t="s">
        <v>114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124</v>
      </c>
      <c r="BM290" s="217" t="s">
        <v>363</v>
      </c>
    </row>
    <row r="291" s="13" customFormat="1">
      <c r="A291" s="13"/>
      <c r="B291" s="224"/>
      <c r="C291" s="225"/>
      <c r="D291" s="226" t="s">
        <v>128</v>
      </c>
      <c r="E291" s="227" t="s">
        <v>19</v>
      </c>
      <c r="F291" s="228" t="s">
        <v>364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128</v>
      </c>
      <c r="AU291" s="234" t="s">
        <v>82</v>
      </c>
      <c r="AV291" s="13" t="s">
        <v>80</v>
      </c>
      <c r="AW291" s="13" t="s">
        <v>34</v>
      </c>
      <c r="AX291" s="13" t="s">
        <v>72</v>
      </c>
      <c r="AY291" s="234" t="s">
        <v>114</v>
      </c>
    </row>
    <row r="292" s="14" customFormat="1">
      <c r="A292" s="14"/>
      <c r="B292" s="235"/>
      <c r="C292" s="236"/>
      <c r="D292" s="226" t="s">
        <v>128</v>
      </c>
      <c r="E292" s="237" t="s">
        <v>19</v>
      </c>
      <c r="F292" s="238" t="s">
        <v>365</v>
      </c>
      <c r="G292" s="236"/>
      <c r="H292" s="239">
        <v>0.36299999999999999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128</v>
      </c>
      <c r="AU292" s="245" t="s">
        <v>82</v>
      </c>
      <c r="AV292" s="14" t="s">
        <v>82</v>
      </c>
      <c r="AW292" s="14" t="s">
        <v>34</v>
      </c>
      <c r="AX292" s="14" t="s">
        <v>72</v>
      </c>
      <c r="AY292" s="245" t="s">
        <v>114</v>
      </c>
    </row>
    <row r="293" s="13" customFormat="1">
      <c r="A293" s="13"/>
      <c r="B293" s="224"/>
      <c r="C293" s="225"/>
      <c r="D293" s="226" t="s">
        <v>128</v>
      </c>
      <c r="E293" s="227" t="s">
        <v>19</v>
      </c>
      <c r="F293" s="228" t="s">
        <v>366</v>
      </c>
      <c r="G293" s="225"/>
      <c r="H293" s="227" t="s">
        <v>19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128</v>
      </c>
      <c r="AU293" s="234" t="s">
        <v>82</v>
      </c>
      <c r="AV293" s="13" t="s">
        <v>80</v>
      </c>
      <c r="AW293" s="13" t="s">
        <v>34</v>
      </c>
      <c r="AX293" s="13" t="s">
        <v>72</v>
      </c>
      <c r="AY293" s="234" t="s">
        <v>114</v>
      </c>
    </row>
    <row r="294" s="14" customFormat="1">
      <c r="A294" s="14"/>
      <c r="B294" s="235"/>
      <c r="C294" s="236"/>
      <c r="D294" s="226" t="s">
        <v>128</v>
      </c>
      <c r="E294" s="237" t="s">
        <v>19</v>
      </c>
      <c r="F294" s="238" t="s">
        <v>367</v>
      </c>
      <c r="G294" s="236"/>
      <c r="H294" s="239">
        <v>0.0060000000000000001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128</v>
      </c>
      <c r="AU294" s="245" t="s">
        <v>82</v>
      </c>
      <c r="AV294" s="14" t="s">
        <v>82</v>
      </c>
      <c r="AW294" s="14" t="s">
        <v>34</v>
      </c>
      <c r="AX294" s="14" t="s">
        <v>72</v>
      </c>
      <c r="AY294" s="245" t="s">
        <v>114</v>
      </c>
    </row>
    <row r="295" s="14" customFormat="1">
      <c r="A295" s="14"/>
      <c r="B295" s="235"/>
      <c r="C295" s="236"/>
      <c r="D295" s="226" t="s">
        <v>128</v>
      </c>
      <c r="E295" s="237" t="s">
        <v>19</v>
      </c>
      <c r="F295" s="238" t="s">
        <v>368</v>
      </c>
      <c r="G295" s="236"/>
      <c r="H295" s="239">
        <v>0.0030000000000000001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128</v>
      </c>
      <c r="AU295" s="245" t="s">
        <v>82</v>
      </c>
      <c r="AV295" s="14" t="s">
        <v>82</v>
      </c>
      <c r="AW295" s="14" t="s">
        <v>34</v>
      </c>
      <c r="AX295" s="14" t="s">
        <v>72</v>
      </c>
      <c r="AY295" s="245" t="s">
        <v>114</v>
      </c>
    </row>
    <row r="296" s="14" customFormat="1">
      <c r="A296" s="14"/>
      <c r="B296" s="235"/>
      <c r="C296" s="236"/>
      <c r="D296" s="226" t="s">
        <v>128</v>
      </c>
      <c r="E296" s="237" t="s">
        <v>19</v>
      </c>
      <c r="F296" s="238" t="s">
        <v>369</v>
      </c>
      <c r="G296" s="236"/>
      <c r="H296" s="239">
        <v>0.001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128</v>
      </c>
      <c r="AU296" s="245" t="s">
        <v>82</v>
      </c>
      <c r="AV296" s="14" t="s">
        <v>82</v>
      </c>
      <c r="AW296" s="14" t="s">
        <v>34</v>
      </c>
      <c r="AX296" s="14" t="s">
        <v>72</v>
      </c>
      <c r="AY296" s="245" t="s">
        <v>114</v>
      </c>
    </row>
    <row r="297" s="14" customFormat="1">
      <c r="A297" s="14"/>
      <c r="B297" s="235"/>
      <c r="C297" s="236"/>
      <c r="D297" s="226" t="s">
        <v>128</v>
      </c>
      <c r="E297" s="237" t="s">
        <v>19</v>
      </c>
      <c r="F297" s="238" t="s">
        <v>370</v>
      </c>
      <c r="G297" s="236"/>
      <c r="H297" s="239">
        <v>0.0060000000000000001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128</v>
      </c>
      <c r="AU297" s="245" t="s">
        <v>82</v>
      </c>
      <c r="AV297" s="14" t="s">
        <v>82</v>
      </c>
      <c r="AW297" s="14" t="s">
        <v>34</v>
      </c>
      <c r="AX297" s="14" t="s">
        <v>72</v>
      </c>
      <c r="AY297" s="245" t="s">
        <v>114</v>
      </c>
    </row>
    <row r="298" s="15" customFormat="1">
      <c r="A298" s="15"/>
      <c r="B298" s="246"/>
      <c r="C298" s="247"/>
      <c r="D298" s="226" t="s">
        <v>128</v>
      </c>
      <c r="E298" s="248" t="s">
        <v>19</v>
      </c>
      <c r="F298" s="249" t="s">
        <v>146</v>
      </c>
      <c r="G298" s="247"/>
      <c r="H298" s="250">
        <v>0.379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128</v>
      </c>
      <c r="AU298" s="256" t="s">
        <v>82</v>
      </c>
      <c r="AV298" s="15" t="s">
        <v>124</v>
      </c>
      <c r="AW298" s="15" t="s">
        <v>34</v>
      </c>
      <c r="AX298" s="15" t="s">
        <v>80</v>
      </c>
      <c r="AY298" s="256" t="s">
        <v>114</v>
      </c>
    </row>
    <row r="299" s="2" customFormat="1" ht="16.5" customHeight="1">
      <c r="A299" s="40"/>
      <c r="B299" s="41"/>
      <c r="C299" s="257" t="s">
        <v>371</v>
      </c>
      <c r="D299" s="257" t="s">
        <v>201</v>
      </c>
      <c r="E299" s="258" t="s">
        <v>372</v>
      </c>
      <c r="F299" s="259" t="s">
        <v>373</v>
      </c>
      <c r="G299" s="260" t="s">
        <v>311</v>
      </c>
      <c r="H299" s="261">
        <v>0.0030000000000000001</v>
      </c>
      <c r="I299" s="262"/>
      <c r="J299" s="263">
        <f>ROUND(I299*H299,2)</f>
        <v>0</v>
      </c>
      <c r="K299" s="259" t="s">
        <v>123</v>
      </c>
      <c r="L299" s="264"/>
      <c r="M299" s="265" t="s">
        <v>19</v>
      </c>
      <c r="N299" s="266" t="s">
        <v>43</v>
      </c>
      <c r="O299" s="86"/>
      <c r="P299" s="215">
        <f>O299*H299</f>
        <v>0</v>
      </c>
      <c r="Q299" s="215">
        <v>1</v>
      </c>
      <c r="R299" s="215">
        <f>Q299*H299</f>
        <v>0.0030000000000000001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193</v>
      </c>
      <c r="AT299" s="217" t="s">
        <v>201</v>
      </c>
      <c r="AU299" s="217" t="s">
        <v>82</v>
      </c>
      <c r="AY299" s="19" t="s">
        <v>114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124</v>
      </c>
      <c r="BM299" s="217" t="s">
        <v>374</v>
      </c>
    </row>
    <row r="300" s="13" customFormat="1">
      <c r="A300" s="13"/>
      <c r="B300" s="224"/>
      <c r="C300" s="225"/>
      <c r="D300" s="226" t="s">
        <v>128</v>
      </c>
      <c r="E300" s="227" t="s">
        <v>19</v>
      </c>
      <c r="F300" s="228" t="s">
        <v>375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128</v>
      </c>
      <c r="AU300" s="234" t="s">
        <v>82</v>
      </c>
      <c r="AV300" s="13" t="s">
        <v>80</v>
      </c>
      <c r="AW300" s="13" t="s">
        <v>34</v>
      </c>
      <c r="AX300" s="13" t="s">
        <v>72</v>
      </c>
      <c r="AY300" s="234" t="s">
        <v>114</v>
      </c>
    </row>
    <row r="301" s="14" customFormat="1">
      <c r="A301" s="14"/>
      <c r="B301" s="235"/>
      <c r="C301" s="236"/>
      <c r="D301" s="226" t="s">
        <v>128</v>
      </c>
      <c r="E301" s="237" t="s">
        <v>19</v>
      </c>
      <c r="F301" s="238" t="s">
        <v>376</v>
      </c>
      <c r="G301" s="236"/>
      <c r="H301" s="239">
        <v>0.0030000000000000001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128</v>
      </c>
      <c r="AU301" s="245" t="s">
        <v>82</v>
      </c>
      <c r="AV301" s="14" t="s">
        <v>82</v>
      </c>
      <c r="AW301" s="14" t="s">
        <v>34</v>
      </c>
      <c r="AX301" s="14" t="s">
        <v>80</v>
      </c>
      <c r="AY301" s="245" t="s">
        <v>114</v>
      </c>
    </row>
    <row r="302" s="2" customFormat="1" ht="16.5" customHeight="1">
      <c r="A302" s="40"/>
      <c r="B302" s="41"/>
      <c r="C302" s="257" t="s">
        <v>377</v>
      </c>
      <c r="D302" s="257" t="s">
        <v>201</v>
      </c>
      <c r="E302" s="258" t="s">
        <v>378</v>
      </c>
      <c r="F302" s="259" t="s">
        <v>379</v>
      </c>
      <c r="G302" s="260" t="s">
        <v>311</v>
      </c>
      <c r="H302" s="261">
        <v>0.0050000000000000001</v>
      </c>
      <c r="I302" s="262"/>
      <c r="J302" s="263">
        <f>ROUND(I302*H302,2)</f>
        <v>0</v>
      </c>
      <c r="K302" s="259" t="s">
        <v>123</v>
      </c>
      <c r="L302" s="264"/>
      <c r="M302" s="265" t="s">
        <v>19</v>
      </c>
      <c r="N302" s="266" t="s">
        <v>43</v>
      </c>
      <c r="O302" s="86"/>
      <c r="P302" s="215">
        <f>O302*H302</f>
        <v>0</v>
      </c>
      <c r="Q302" s="215">
        <v>1</v>
      </c>
      <c r="R302" s="215">
        <f>Q302*H302</f>
        <v>0.0050000000000000001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193</v>
      </c>
      <c r="AT302" s="217" t="s">
        <v>201</v>
      </c>
      <c r="AU302" s="217" t="s">
        <v>82</v>
      </c>
      <c r="AY302" s="19" t="s">
        <v>114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124</v>
      </c>
      <c r="BM302" s="217" t="s">
        <v>380</v>
      </c>
    </row>
    <row r="303" s="13" customFormat="1">
      <c r="A303" s="13"/>
      <c r="B303" s="224"/>
      <c r="C303" s="225"/>
      <c r="D303" s="226" t="s">
        <v>128</v>
      </c>
      <c r="E303" s="227" t="s">
        <v>19</v>
      </c>
      <c r="F303" s="228" t="s">
        <v>381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128</v>
      </c>
      <c r="AU303" s="234" t="s">
        <v>82</v>
      </c>
      <c r="AV303" s="13" t="s">
        <v>80</v>
      </c>
      <c r="AW303" s="13" t="s">
        <v>34</v>
      </c>
      <c r="AX303" s="13" t="s">
        <v>72</v>
      </c>
      <c r="AY303" s="234" t="s">
        <v>114</v>
      </c>
    </row>
    <row r="304" s="14" customFormat="1">
      <c r="A304" s="14"/>
      <c r="B304" s="235"/>
      <c r="C304" s="236"/>
      <c r="D304" s="226" t="s">
        <v>128</v>
      </c>
      <c r="E304" s="237" t="s">
        <v>19</v>
      </c>
      <c r="F304" s="238" t="s">
        <v>382</v>
      </c>
      <c r="G304" s="236"/>
      <c r="H304" s="239">
        <v>0.0050000000000000001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128</v>
      </c>
      <c r="AU304" s="245" t="s">
        <v>82</v>
      </c>
      <c r="AV304" s="14" t="s">
        <v>82</v>
      </c>
      <c r="AW304" s="14" t="s">
        <v>34</v>
      </c>
      <c r="AX304" s="14" t="s">
        <v>80</v>
      </c>
      <c r="AY304" s="245" t="s">
        <v>114</v>
      </c>
    </row>
    <row r="305" s="2" customFormat="1" ht="16.5" customHeight="1">
      <c r="A305" s="40"/>
      <c r="B305" s="41"/>
      <c r="C305" s="257" t="s">
        <v>383</v>
      </c>
      <c r="D305" s="257" t="s">
        <v>201</v>
      </c>
      <c r="E305" s="258" t="s">
        <v>384</v>
      </c>
      <c r="F305" s="259" t="s">
        <v>385</v>
      </c>
      <c r="G305" s="260" t="s">
        <v>311</v>
      </c>
      <c r="H305" s="261">
        <v>0.069000000000000006</v>
      </c>
      <c r="I305" s="262"/>
      <c r="J305" s="263">
        <f>ROUND(I305*H305,2)</f>
        <v>0</v>
      </c>
      <c r="K305" s="259" t="s">
        <v>123</v>
      </c>
      <c r="L305" s="264"/>
      <c r="M305" s="265" t="s">
        <v>19</v>
      </c>
      <c r="N305" s="266" t="s">
        <v>43</v>
      </c>
      <c r="O305" s="86"/>
      <c r="P305" s="215">
        <f>O305*H305</f>
        <v>0</v>
      </c>
      <c r="Q305" s="215">
        <v>1</v>
      </c>
      <c r="R305" s="215">
        <f>Q305*H305</f>
        <v>0.069000000000000006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193</v>
      </c>
      <c r="AT305" s="217" t="s">
        <v>201</v>
      </c>
      <c r="AU305" s="217" t="s">
        <v>82</v>
      </c>
      <c r="AY305" s="19" t="s">
        <v>114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80</v>
      </c>
      <c r="BK305" s="218">
        <f>ROUND(I305*H305,2)</f>
        <v>0</v>
      </c>
      <c r="BL305" s="19" t="s">
        <v>124</v>
      </c>
      <c r="BM305" s="217" t="s">
        <v>386</v>
      </c>
    </row>
    <row r="306" s="13" customFormat="1">
      <c r="A306" s="13"/>
      <c r="B306" s="224"/>
      <c r="C306" s="225"/>
      <c r="D306" s="226" t="s">
        <v>128</v>
      </c>
      <c r="E306" s="227" t="s">
        <v>19</v>
      </c>
      <c r="F306" s="228" t="s">
        <v>387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128</v>
      </c>
      <c r="AU306" s="234" t="s">
        <v>82</v>
      </c>
      <c r="AV306" s="13" t="s">
        <v>80</v>
      </c>
      <c r="AW306" s="13" t="s">
        <v>34</v>
      </c>
      <c r="AX306" s="13" t="s">
        <v>72</v>
      </c>
      <c r="AY306" s="234" t="s">
        <v>114</v>
      </c>
    </row>
    <row r="307" s="14" customFormat="1">
      <c r="A307" s="14"/>
      <c r="B307" s="235"/>
      <c r="C307" s="236"/>
      <c r="D307" s="226" t="s">
        <v>128</v>
      </c>
      <c r="E307" s="237" t="s">
        <v>19</v>
      </c>
      <c r="F307" s="238" t="s">
        <v>388</v>
      </c>
      <c r="G307" s="236"/>
      <c r="H307" s="239">
        <v>0.066000000000000003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128</v>
      </c>
      <c r="AU307" s="245" t="s">
        <v>82</v>
      </c>
      <c r="AV307" s="14" t="s">
        <v>82</v>
      </c>
      <c r="AW307" s="14" t="s">
        <v>34</v>
      </c>
      <c r="AX307" s="14" t="s">
        <v>72</v>
      </c>
      <c r="AY307" s="245" t="s">
        <v>114</v>
      </c>
    </row>
    <row r="308" s="13" customFormat="1">
      <c r="A308" s="13"/>
      <c r="B308" s="224"/>
      <c r="C308" s="225"/>
      <c r="D308" s="226" t="s">
        <v>128</v>
      </c>
      <c r="E308" s="227" t="s">
        <v>19</v>
      </c>
      <c r="F308" s="228" t="s">
        <v>389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128</v>
      </c>
      <c r="AU308" s="234" t="s">
        <v>82</v>
      </c>
      <c r="AV308" s="13" t="s">
        <v>80</v>
      </c>
      <c r="AW308" s="13" t="s">
        <v>34</v>
      </c>
      <c r="AX308" s="13" t="s">
        <v>72</v>
      </c>
      <c r="AY308" s="234" t="s">
        <v>114</v>
      </c>
    </row>
    <row r="309" s="14" customFormat="1">
      <c r="A309" s="14"/>
      <c r="B309" s="235"/>
      <c r="C309" s="236"/>
      <c r="D309" s="226" t="s">
        <v>128</v>
      </c>
      <c r="E309" s="237" t="s">
        <v>19</v>
      </c>
      <c r="F309" s="238" t="s">
        <v>390</v>
      </c>
      <c r="G309" s="236"/>
      <c r="H309" s="239">
        <v>0.0030000000000000001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128</v>
      </c>
      <c r="AU309" s="245" t="s">
        <v>82</v>
      </c>
      <c r="AV309" s="14" t="s">
        <v>82</v>
      </c>
      <c r="AW309" s="14" t="s">
        <v>34</v>
      </c>
      <c r="AX309" s="14" t="s">
        <v>72</v>
      </c>
      <c r="AY309" s="245" t="s">
        <v>114</v>
      </c>
    </row>
    <row r="310" s="15" customFormat="1">
      <c r="A310" s="15"/>
      <c r="B310" s="246"/>
      <c r="C310" s="247"/>
      <c r="D310" s="226" t="s">
        <v>128</v>
      </c>
      <c r="E310" s="248" t="s">
        <v>19</v>
      </c>
      <c r="F310" s="249" t="s">
        <v>146</v>
      </c>
      <c r="G310" s="247"/>
      <c r="H310" s="250">
        <v>0.069000000000000006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128</v>
      </c>
      <c r="AU310" s="256" t="s">
        <v>82</v>
      </c>
      <c r="AV310" s="15" t="s">
        <v>124</v>
      </c>
      <c r="AW310" s="15" t="s">
        <v>34</v>
      </c>
      <c r="AX310" s="15" t="s">
        <v>80</v>
      </c>
      <c r="AY310" s="256" t="s">
        <v>114</v>
      </c>
    </row>
    <row r="311" s="2" customFormat="1" ht="16.5" customHeight="1">
      <c r="A311" s="40"/>
      <c r="B311" s="41"/>
      <c r="C311" s="257" t="s">
        <v>391</v>
      </c>
      <c r="D311" s="257" t="s">
        <v>201</v>
      </c>
      <c r="E311" s="258" t="s">
        <v>392</v>
      </c>
      <c r="F311" s="259" t="s">
        <v>393</v>
      </c>
      <c r="G311" s="260" t="s">
        <v>149</v>
      </c>
      <c r="H311" s="261">
        <v>62.823</v>
      </c>
      <c r="I311" s="262"/>
      <c r="J311" s="263">
        <f>ROUND(I311*H311,2)</f>
        <v>0</v>
      </c>
      <c r="K311" s="259" t="s">
        <v>123</v>
      </c>
      <c r="L311" s="264"/>
      <c r="M311" s="265" t="s">
        <v>19</v>
      </c>
      <c r="N311" s="266" t="s">
        <v>43</v>
      </c>
      <c r="O311" s="86"/>
      <c r="P311" s="215">
        <f>O311*H311</f>
        <v>0</v>
      </c>
      <c r="Q311" s="215">
        <v>0.0235</v>
      </c>
      <c r="R311" s="215">
        <f>Q311*H311</f>
        <v>1.4763405000000001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193</v>
      </c>
      <c r="AT311" s="217" t="s">
        <v>201</v>
      </c>
      <c r="AU311" s="217" t="s">
        <v>82</v>
      </c>
      <c r="AY311" s="19" t="s">
        <v>114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124</v>
      </c>
      <c r="BM311" s="217" t="s">
        <v>394</v>
      </c>
    </row>
    <row r="312" s="13" customFormat="1">
      <c r="A312" s="13"/>
      <c r="B312" s="224"/>
      <c r="C312" s="225"/>
      <c r="D312" s="226" t="s">
        <v>128</v>
      </c>
      <c r="E312" s="227" t="s">
        <v>19</v>
      </c>
      <c r="F312" s="228" t="s">
        <v>303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128</v>
      </c>
      <c r="AU312" s="234" t="s">
        <v>82</v>
      </c>
      <c r="AV312" s="13" t="s">
        <v>80</v>
      </c>
      <c r="AW312" s="13" t="s">
        <v>34</v>
      </c>
      <c r="AX312" s="13" t="s">
        <v>72</v>
      </c>
      <c r="AY312" s="234" t="s">
        <v>114</v>
      </c>
    </row>
    <row r="313" s="14" customFormat="1">
      <c r="A313" s="14"/>
      <c r="B313" s="235"/>
      <c r="C313" s="236"/>
      <c r="D313" s="226" t="s">
        <v>128</v>
      </c>
      <c r="E313" s="237" t="s">
        <v>19</v>
      </c>
      <c r="F313" s="238" t="s">
        <v>304</v>
      </c>
      <c r="G313" s="236"/>
      <c r="H313" s="239">
        <v>60.433999999999998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128</v>
      </c>
      <c r="AU313" s="245" t="s">
        <v>82</v>
      </c>
      <c r="AV313" s="14" t="s">
        <v>82</v>
      </c>
      <c r="AW313" s="14" t="s">
        <v>34</v>
      </c>
      <c r="AX313" s="14" t="s">
        <v>72</v>
      </c>
      <c r="AY313" s="245" t="s">
        <v>114</v>
      </c>
    </row>
    <row r="314" s="13" customFormat="1">
      <c r="A314" s="13"/>
      <c r="B314" s="224"/>
      <c r="C314" s="225"/>
      <c r="D314" s="226" t="s">
        <v>128</v>
      </c>
      <c r="E314" s="227" t="s">
        <v>19</v>
      </c>
      <c r="F314" s="228" t="s">
        <v>305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128</v>
      </c>
      <c r="AU314" s="234" t="s">
        <v>82</v>
      </c>
      <c r="AV314" s="13" t="s">
        <v>80</v>
      </c>
      <c r="AW314" s="13" t="s">
        <v>34</v>
      </c>
      <c r="AX314" s="13" t="s">
        <v>72</v>
      </c>
      <c r="AY314" s="234" t="s">
        <v>114</v>
      </c>
    </row>
    <row r="315" s="14" customFormat="1">
      <c r="A315" s="14"/>
      <c r="B315" s="235"/>
      <c r="C315" s="236"/>
      <c r="D315" s="226" t="s">
        <v>128</v>
      </c>
      <c r="E315" s="237" t="s">
        <v>19</v>
      </c>
      <c r="F315" s="238" t="s">
        <v>306</v>
      </c>
      <c r="G315" s="236"/>
      <c r="H315" s="239">
        <v>1.6080000000000001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128</v>
      </c>
      <c r="AU315" s="245" t="s">
        <v>82</v>
      </c>
      <c r="AV315" s="14" t="s">
        <v>82</v>
      </c>
      <c r="AW315" s="14" t="s">
        <v>34</v>
      </c>
      <c r="AX315" s="14" t="s">
        <v>72</v>
      </c>
      <c r="AY315" s="245" t="s">
        <v>114</v>
      </c>
    </row>
    <row r="316" s="14" customFormat="1">
      <c r="A316" s="14"/>
      <c r="B316" s="235"/>
      <c r="C316" s="236"/>
      <c r="D316" s="226" t="s">
        <v>128</v>
      </c>
      <c r="E316" s="237" t="s">
        <v>19</v>
      </c>
      <c r="F316" s="238" t="s">
        <v>307</v>
      </c>
      <c r="G316" s="236"/>
      <c r="H316" s="239">
        <v>0.78100000000000003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128</v>
      </c>
      <c r="AU316" s="245" t="s">
        <v>82</v>
      </c>
      <c r="AV316" s="14" t="s">
        <v>82</v>
      </c>
      <c r="AW316" s="14" t="s">
        <v>34</v>
      </c>
      <c r="AX316" s="14" t="s">
        <v>72</v>
      </c>
      <c r="AY316" s="245" t="s">
        <v>114</v>
      </c>
    </row>
    <row r="317" s="15" customFormat="1">
      <c r="A317" s="15"/>
      <c r="B317" s="246"/>
      <c r="C317" s="247"/>
      <c r="D317" s="226" t="s">
        <v>128</v>
      </c>
      <c r="E317" s="248" t="s">
        <v>19</v>
      </c>
      <c r="F317" s="249" t="s">
        <v>146</v>
      </c>
      <c r="G317" s="247"/>
      <c r="H317" s="250">
        <v>62.823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128</v>
      </c>
      <c r="AU317" s="256" t="s">
        <v>82</v>
      </c>
      <c r="AV317" s="15" t="s">
        <v>124</v>
      </c>
      <c r="AW317" s="15" t="s">
        <v>34</v>
      </c>
      <c r="AX317" s="15" t="s">
        <v>80</v>
      </c>
      <c r="AY317" s="256" t="s">
        <v>114</v>
      </c>
    </row>
    <row r="318" s="2" customFormat="1" ht="24.15" customHeight="1">
      <c r="A318" s="40"/>
      <c r="B318" s="41"/>
      <c r="C318" s="257" t="s">
        <v>395</v>
      </c>
      <c r="D318" s="257" t="s">
        <v>201</v>
      </c>
      <c r="E318" s="258" t="s">
        <v>396</v>
      </c>
      <c r="F318" s="259" t="s">
        <v>397</v>
      </c>
      <c r="G318" s="260" t="s">
        <v>398</v>
      </c>
      <c r="H318" s="261">
        <v>3.4399999999999999</v>
      </c>
      <c r="I318" s="262"/>
      <c r="J318" s="263">
        <f>ROUND(I318*H318,2)</f>
        <v>0</v>
      </c>
      <c r="K318" s="259" t="s">
        <v>19</v>
      </c>
      <c r="L318" s="264"/>
      <c r="M318" s="265" t="s">
        <v>19</v>
      </c>
      <c r="N318" s="266" t="s">
        <v>43</v>
      </c>
      <c r="O318" s="86"/>
      <c r="P318" s="215">
        <f>O318*H318</f>
        <v>0</v>
      </c>
      <c r="Q318" s="215">
        <v>0.00123</v>
      </c>
      <c r="R318" s="215">
        <f>Q318*H318</f>
        <v>0.0042312000000000001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193</v>
      </c>
      <c r="AT318" s="217" t="s">
        <v>201</v>
      </c>
      <c r="AU318" s="217" t="s">
        <v>82</v>
      </c>
      <c r="AY318" s="19" t="s">
        <v>114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124</v>
      </c>
      <c r="BM318" s="217" t="s">
        <v>399</v>
      </c>
    </row>
    <row r="319" s="13" customFormat="1">
      <c r="A319" s="13"/>
      <c r="B319" s="224"/>
      <c r="C319" s="225"/>
      <c r="D319" s="226" t="s">
        <v>128</v>
      </c>
      <c r="E319" s="227" t="s">
        <v>19</v>
      </c>
      <c r="F319" s="228" t="s">
        <v>400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128</v>
      </c>
      <c r="AU319" s="234" t="s">
        <v>82</v>
      </c>
      <c r="AV319" s="13" t="s">
        <v>80</v>
      </c>
      <c r="AW319" s="13" t="s">
        <v>34</v>
      </c>
      <c r="AX319" s="13" t="s">
        <v>72</v>
      </c>
      <c r="AY319" s="234" t="s">
        <v>114</v>
      </c>
    </row>
    <row r="320" s="13" customFormat="1">
      <c r="A320" s="13"/>
      <c r="B320" s="224"/>
      <c r="C320" s="225"/>
      <c r="D320" s="226" t="s">
        <v>128</v>
      </c>
      <c r="E320" s="227" t="s">
        <v>19</v>
      </c>
      <c r="F320" s="228" t="s">
        <v>401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128</v>
      </c>
      <c r="AU320" s="234" t="s">
        <v>82</v>
      </c>
      <c r="AV320" s="13" t="s">
        <v>80</v>
      </c>
      <c r="AW320" s="13" t="s">
        <v>34</v>
      </c>
      <c r="AX320" s="13" t="s">
        <v>72</v>
      </c>
      <c r="AY320" s="234" t="s">
        <v>114</v>
      </c>
    </row>
    <row r="321" s="14" customFormat="1">
      <c r="A321" s="14"/>
      <c r="B321" s="235"/>
      <c r="C321" s="236"/>
      <c r="D321" s="226" t="s">
        <v>128</v>
      </c>
      <c r="E321" s="237" t="s">
        <v>19</v>
      </c>
      <c r="F321" s="238" t="s">
        <v>402</v>
      </c>
      <c r="G321" s="236"/>
      <c r="H321" s="239">
        <v>3.4399999999999999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128</v>
      </c>
      <c r="AU321" s="245" t="s">
        <v>82</v>
      </c>
      <c r="AV321" s="14" t="s">
        <v>82</v>
      </c>
      <c r="AW321" s="14" t="s">
        <v>34</v>
      </c>
      <c r="AX321" s="14" t="s">
        <v>80</v>
      </c>
      <c r="AY321" s="245" t="s">
        <v>114</v>
      </c>
    </row>
    <row r="322" s="2" customFormat="1" ht="16.5" customHeight="1">
      <c r="A322" s="40"/>
      <c r="B322" s="41"/>
      <c r="C322" s="257" t="s">
        <v>403</v>
      </c>
      <c r="D322" s="257" t="s">
        <v>201</v>
      </c>
      <c r="E322" s="258" t="s">
        <v>404</v>
      </c>
      <c r="F322" s="259" t="s">
        <v>405</v>
      </c>
      <c r="G322" s="260" t="s">
        <v>167</v>
      </c>
      <c r="H322" s="261">
        <v>0.69999999999999996</v>
      </c>
      <c r="I322" s="262"/>
      <c r="J322" s="263">
        <f>ROUND(I322*H322,2)</f>
        <v>0</v>
      </c>
      <c r="K322" s="259" t="s">
        <v>19</v>
      </c>
      <c r="L322" s="264"/>
      <c r="M322" s="265" t="s">
        <v>19</v>
      </c>
      <c r="N322" s="266" t="s">
        <v>43</v>
      </c>
      <c r="O322" s="86"/>
      <c r="P322" s="215">
        <f>O322*H322</f>
        <v>0</v>
      </c>
      <c r="Q322" s="215">
        <v>0.00018000000000000001</v>
      </c>
      <c r="R322" s="215">
        <f>Q322*H322</f>
        <v>0.000126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193</v>
      </c>
      <c r="AT322" s="217" t="s">
        <v>201</v>
      </c>
      <c r="AU322" s="217" t="s">
        <v>82</v>
      </c>
      <c r="AY322" s="19" t="s">
        <v>114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124</v>
      </c>
      <c r="BM322" s="217" t="s">
        <v>406</v>
      </c>
    </row>
    <row r="323" s="13" customFormat="1">
      <c r="A323" s="13"/>
      <c r="B323" s="224"/>
      <c r="C323" s="225"/>
      <c r="D323" s="226" t="s">
        <v>128</v>
      </c>
      <c r="E323" s="227" t="s">
        <v>19</v>
      </c>
      <c r="F323" s="228" t="s">
        <v>407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128</v>
      </c>
      <c r="AU323" s="234" t="s">
        <v>82</v>
      </c>
      <c r="AV323" s="13" t="s">
        <v>80</v>
      </c>
      <c r="AW323" s="13" t="s">
        <v>34</v>
      </c>
      <c r="AX323" s="13" t="s">
        <v>72</v>
      </c>
      <c r="AY323" s="234" t="s">
        <v>114</v>
      </c>
    </row>
    <row r="324" s="14" customFormat="1">
      <c r="A324" s="14"/>
      <c r="B324" s="235"/>
      <c r="C324" s="236"/>
      <c r="D324" s="226" t="s">
        <v>128</v>
      </c>
      <c r="E324" s="237" t="s">
        <v>19</v>
      </c>
      <c r="F324" s="238" t="s">
        <v>408</v>
      </c>
      <c r="G324" s="236"/>
      <c r="H324" s="239">
        <v>0.69999999999999996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128</v>
      </c>
      <c r="AU324" s="245" t="s">
        <v>82</v>
      </c>
      <c r="AV324" s="14" t="s">
        <v>82</v>
      </c>
      <c r="AW324" s="14" t="s">
        <v>34</v>
      </c>
      <c r="AX324" s="14" t="s">
        <v>72</v>
      </c>
      <c r="AY324" s="245" t="s">
        <v>114</v>
      </c>
    </row>
    <row r="325" s="15" customFormat="1">
      <c r="A325" s="15"/>
      <c r="B325" s="246"/>
      <c r="C325" s="247"/>
      <c r="D325" s="226" t="s">
        <v>128</v>
      </c>
      <c r="E325" s="248" t="s">
        <v>19</v>
      </c>
      <c r="F325" s="249" t="s">
        <v>146</v>
      </c>
      <c r="G325" s="247"/>
      <c r="H325" s="250">
        <v>0.69999999999999996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128</v>
      </c>
      <c r="AU325" s="256" t="s">
        <v>82</v>
      </c>
      <c r="AV325" s="15" t="s">
        <v>124</v>
      </c>
      <c r="AW325" s="15" t="s">
        <v>34</v>
      </c>
      <c r="AX325" s="15" t="s">
        <v>80</v>
      </c>
      <c r="AY325" s="256" t="s">
        <v>114</v>
      </c>
    </row>
    <row r="326" s="2" customFormat="1" ht="24.15" customHeight="1">
      <c r="A326" s="40"/>
      <c r="B326" s="41"/>
      <c r="C326" s="257" t="s">
        <v>409</v>
      </c>
      <c r="D326" s="257" t="s">
        <v>201</v>
      </c>
      <c r="E326" s="258" t="s">
        <v>410</v>
      </c>
      <c r="F326" s="259" t="s">
        <v>411</v>
      </c>
      <c r="G326" s="260" t="s">
        <v>398</v>
      </c>
      <c r="H326" s="261">
        <v>0.44</v>
      </c>
      <c r="I326" s="262"/>
      <c r="J326" s="263">
        <f>ROUND(I326*H326,2)</f>
        <v>0</v>
      </c>
      <c r="K326" s="259" t="s">
        <v>19</v>
      </c>
      <c r="L326" s="264"/>
      <c r="M326" s="265" t="s">
        <v>19</v>
      </c>
      <c r="N326" s="266" t="s">
        <v>43</v>
      </c>
      <c r="O326" s="86"/>
      <c r="P326" s="215">
        <f>O326*H326</f>
        <v>0</v>
      </c>
      <c r="Q326" s="215">
        <v>0.00123</v>
      </c>
      <c r="R326" s="215">
        <f>Q326*H326</f>
        <v>0.00054120000000000004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193</v>
      </c>
      <c r="AT326" s="217" t="s">
        <v>201</v>
      </c>
      <c r="AU326" s="217" t="s">
        <v>82</v>
      </c>
      <c r="AY326" s="19" t="s">
        <v>114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124</v>
      </c>
      <c r="BM326" s="217" t="s">
        <v>412</v>
      </c>
    </row>
    <row r="327" s="13" customFormat="1">
      <c r="A327" s="13"/>
      <c r="B327" s="224"/>
      <c r="C327" s="225"/>
      <c r="D327" s="226" t="s">
        <v>128</v>
      </c>
      <c r="E327" s="227" t="s">
        <v>19</v>
      </c>
      <c r="F327" s="228" t="s">
        <v>413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128</v>
      </c>
      <c r="AU327" s="234" t="s">
        <v>82</v>
      </c>
      <c r="AV327" s="13" t="s">
        <v>80</v>
      </c>
      <c r="AW327" s="13" t="s">
        <v>34</v>
      </c>
      <c r="AX327" s="13" t="s">
        <v>72</v>
      </c>
      <c r="AY327" s="234" t="s">
        <v>114</v>
      </c>
    </row>
    <row r="328" s="14" customFormat="1">
      <c r="A328" s="14"/>
      <c r="B328" s="235"/>
      <c r="C328" s="236"/>
      <c r="D328" s="226" t="s">
        <v>128</v>
      </c>
      <c r="E328" s="237" t="s">
        <v>19</v>
      </c>
      <c r="F328" s="238" t="s">
        <v>414</v>
      </c>
      <c r="G328" s="236"/>
      <c r="H328" s="239">
        <v>0.44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128</v>
      </c>
      <c r="AU328" s="245" t="s">
        <v>82</v>
      </c>
      <c r="AV328" s="14" t="s">
        <v>82</v>
      </c>
      <c r="AW328" s="14" t="s">
        <v>34</v>
      </c>
      <c r="AX328" s="14" t="s">
        <v>80</v>
      </c>
      <c r="AY328" s="245" t="s">
        <v>114</v>
      </c>
    </row>
    <row r="329" s="2" customFormat="1" ht="24.15" customHeight="1">
      <c r="A329" s="40"/>
      <c r="B329" s="41"/>
      <c r="C329" s="257" t="s">
        <v>415</v>
      </c>
      <c r="D329" s="257" t="s">
        <v>201</v>
      </c>
      <c r="E329" s="258" t="s">
        <v>416</v>
      </c>
      <c r="F329" s="259" t="s">
        <v>417</v>
      </c>
      <c r="G329" s="260" t="s">
        <v>398</v>
      </c>
      <c r="H329" s="261">
        <v>0.88</v>
      </c>
      <c r="I329" s="262"/>
      <c r="J329" s="263">
        <f>ROUND(I329*H329,2)</f>
        <v>0</v>
      </c>
      <c r="K329" s="259" t="s">
        <v>19</v>
      </c>
      <c r="L329" s="264"/>
      <c r="M329" s="265" t="s">
        <v>19</v>
      </c>
      <c r="N329" s="266" t="s">
        <v>43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193</v>
      </c>
      <c r="AT329" s="217" t="s">
        <v>201</v>
      </c>
      <c r="AU329" s="217" t="s">
        <v>82</v>
      </c>
      <c r="AY329" s="19" t="s">
        <v>114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124</v>
      </c>
      <c r="BM329" s="217" t="s">
        <v>418</v>
      </c>
    </row>
    <row r="330" s="13" customFormat="1">
      <c r="A330" s="13"/>
      <c r="B330" s="224"/>
      <c r="C330" s="225"/>
      <c r="D330" s="226" t="s">
        <v>128</v>
      </c>
      <c r="E330" s="227" t="s">
        <v>19</v>
      </c>
      <c r="F330" s="228" t="s">
        <v>413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128</v>
      </c>
      <c r="AU330" s="234" t="s">
        <v>82</v>
      </c>
      <c r="AV330" s="13" t="s">
        <v>80</v>
      </c>
      <c r="AW330" s="13" t="s">
        <v>34</v>
      </c>
      <c r="AX330" s="13" t="s">
        <v>72</v>
      </c>
      <c r="AY330" s="234" t="s">
        <v>114</v>
      </c>
    </row>
    <row r="331" s="14" customFormat="1">
      <c r="A331" s="14"/>
      <c r="B331" s="235"/>
      <c r="C331" s="236"/>
      <c r="D331" s="226" t="s">
        <v>128</v>
      </c>
      <c r="E331" s="237" t="s">
        <v>19</v>
      </c>
      <c r="F331" s="238" t="s">
        <v>419</v>
      </c>
      <c r="G331" s="236"/>
      <c r="H331" s="239">
        <v>0.88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128</v>
      </c>
      <c r="AU331" s="245" t="s">
        <v>82</v>
      </c>
      <c r="AV331" s="14" t="s">
        <v>82</v>
      </c>
      <c r="AW331" s="14" t="s">
        <v>34</v>
      </c>
      <c r="AX331" s="14" t="s">
        <v>80</v>
      </c>
      <c r="AY331" s="245" t="s">
        <v>114</v>
      </c>
    </row>
    <row r="332" s="2" customFormat="1" ht="24.15" customHeight="1">
      <c r="A332" s="40"/>
      <c r="B332" s="41"/>
      <c r="C332" s="257" t="s">
        <v>420</v>
      </c>
      <c r="D332" s="257" t="s">
        <v>201</v>
      </c>
      <c r="E332" s="258" t="s">
        <v>421</v>
      </c>
      <c r="F332" s="259" t="s">
        <v>422</v>
      </c>
      <c r="G332" s="260" t="s">
        <v>398</v>
      </c>
      <c r="H332" s="261">
        <v>0.44</v>
      </c>
      <c r="I332" s="262"/>
      <c r="J332" s="263">
        <f>ROUND(I332*H332,2)</f>
        <v>0</v>
      </c>
      <c r="K332" s="259" t="s">
        <v>123</v>
      </c>
      <c r="L332" s="264"/>
      <c r="M332" s="265" t="s">
        <v>19</v>
      </c>
      <c r="N332" s="266" t="s">
        <v>43</v>
      </c>
      <c r="O332" s="86"/>
      <c r="P332" s="215">
        <f>O332*H332</f>
        <v>0</v>
      </c>
      <c r="Q332" s="215">
        <v>0.00055000000000000003</v>
      </c>
      <c r="R332" s="215">
        <f>Q332*H332</f>
        <v>0.00024200000000000003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193</v>
      </c>
      <c r="AT332" s="217" t="s">
        <v>201</v>
      </c>
      <c r="AU332" s="217" t="s">
        <v>82</v>
      </c>
      <c r="AY332" s="19" t="s">
        <v>114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124</v>
      </c>
      <c r="BM332" s="217" t="s">
        <v>423</v>
      </c>
    </row>
    <row r="333" s="13" customFormat="1">
      <c r="A333" s="13"/>
      <c r="B333" s="224"/>
      <c r="C333" s="225"/>
      <c r="D333" s="226" t="s">
        <v>128</v>
      </c>
      <c r="E333" s="227" t="s">
        <v>19</v>
      </c>
      <c r="F333" s="228" t="s">
        <v>413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128</v>
      </c>
      <c r="AU333" s="234" t="s">
        <v>82</v>
      </c>
      <c r="AV333" s="13" t="s">
        <v>80</v>
      </c>
      <c r="AW333" s="13" t="s">
        <v>34</v>
      </c>
      <c r="AX333" s="13" t="s">
        <v>72</v>
      </c>
      <c r="AY333" s="234" t="s">
        <v>114</v>
      </c>
    </row>
    <row r="334" s="14" customFormat="1">
      <c r="A334" s="14"/>
      <c r="B334" s="235"/>
      <c r="C334" s="236"/>
      <c r="D334" s="226" t="s">
        <v>128</v>
      </c>
      <c r="E334" s="237" t="s">
        <v>19</v>
      </c>
      <c r="F334" s="238" t="s">
        <v>414</v>
      </c>
      <c r="G334" s="236"/>
      <c r="H334" s="239">
        <v>0.44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128</v>
      </c>
      <c r="AU334" s="245" t="s">
        <v>82</v>
      </c>
      <c r="AV334" s="14" t="s">
        <v>82</v>
      </c>
      <c r="AW334" s="14" t="s">
        <v>34</v>
      </c>
      <c r="AX334" s="14" t="s">
        <v>80</v>
      </c>
      <c r="AY334" s="245" t="s">
        <v>114</v>
      </c>
    </row>
    <row r="335" s="2" customFormat="1" ht="24.15" customHeight="1">
      <c r="A335" s="40"/>
      <c r="B335" s="41"/>
      <c r="C335" s="257" t="s">
        <v>424</v>
      </c>
      <c r="D335" s="257" t="s">
        <v>201</v>
      </c>
      <c r="E335" s="258" t="s">
        <v>425</v>
      </c>
      <c r="F335" s="259" t="s">
        <v>426</v>
      </c>
      <c r="G335" s="260" t="s">
        <v>398</v>
      </c>
      <c r="H335" s="261">
        <v>1.72</v>
      </c>
      <c r="I335" s="262"/>
      <c r="J335" s="263">
        <f>ROUND(I335*H335,2)</f>
        <v>0</v>
      </c>
      <c r="K335" s="259" t="s">
        <v>19</v>
      </c>
      <c r="L335" s="264"/>
      <c r="M335" s="265" t="s">
        <v>19</v>
      </c>
      <c r="N335" s="266" t="s">
        <v>43</v>
      </c>
      <c r="O335" s="86"/>
      <c r="P335" s="215">
        <f>O335*H335</f>
        <v>0</v>
      </c>
      <c r="Q335" s="215">
        <v>0.0058199999999999997</v>
      </c>
      <c r="R335" s="215">
        <f>Q335*H335</f>
        <v>0.010010399999999999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193</v>
      </c>
      <c r="AT335" s="217" t="s">
        <v>201</v>
      </c>
      <c r="AU335" s="217" t="s">
        <v>82</v>
      </c>
      <c r="AY335" s="19" t="s">
        <v>114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124</v>
      </c>
      <c r="BM335" s="217" t="s">
        <v>427</v>
      </c>
    </row>
    <row r="336" s="13" customFormat="1">
      <c r="A336" s="13"/>
      <c r="B336" s="224"/>
      <c r="C336" s="225"/>
      <c r="D336" s="226" t="s">
        <v>128</v>
      </c>
      <c r="E336" s="227" t="s">
        <v>19</v>
      </c>
      <c r="F336" s="228" t="s">
        <v>428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128</v>
      </c>
      <c r="AU336" s="234" t="s">
        <v>82</v>
      </c>
      <c r="AV336" s="13" t="s">
        <v>80</v>
      </c>
      <c r="AW336" s="13" t="s">
        <v>34</v>
      </c>
      <c r="AX336" s="13" t="s">
        <v>72</v>
      </c>
      <c r="AY336" s="234" t="s">
        <v>114</v>
      </c>
    </row>
    <row r="337" s="14" customFormat="1">
      <c r="A337" s="14"/>
      <c r="B337" s="235"/>
      <c r="C337" s="236"/>
      <c r="D337" s="226" t="s">
        <v>128</v>
      </c>
      <c r="E337" s="237" t="s">
        <v>19</v>
      </c>
      <c r="F337" s="238" t="s">
        <v>429</v>
      </c>
      <c r="G337" s="236"/>
      <c r="H337" s="239">
        <v>1.72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128</v>
      </c>
      <c r="AU337" s="245" t="s">
        <v>82</v>
      </c>
      <c r="AV337" s="14" t="s">
        <v>82</v>
      </c>
      <c r="AW337" s="14" t="s">
        <v>34</v>
      </c>
      <c r="AX337" s="14" t="s">
        <v>80</v>
      </c>
      <c r="AY337" s="245" t="s">
        <v>114</v>
      </c>
    </row>
    <row r="338" s="2" customFormat="1" ht="24.15" customHeight="1">
      <c r="A338" s="40"/>
      <c r="B338" s="41"/>
      <c r="C338" s="257" t="s">
        <v>430</v>
      </c>
      <c r="D338" s="257" t="s">
        <v>201</v>
      </c>
      <c r="E338" s="258" t="s">
        <v>431</v>
      </c>
      <c r="F338" s="259" t="s">
        <v>432</v>
      </c>
      <c r="G338" s="260" t="s">
        <v>398</v>
      </c>
      <c r="H338" s="261">
        <v>1.72</v>
      </c>
      <c r="I338" s="262"/>
      <c r="J338" s="263">
        <f>ROUND(I338*H338,2)</f>
        <v>0</v>
      </c>
      <c r="K338" s="259" t="s">
        <v>19</v>
      </c>
      <c r="L338" s="264"/>
      <c r="M338" s="265" t="s">
        <v>19</v>
      </c>
      <c r="N338" s="266" t="s">
        <v>43</v>
      </c>
      <c r="O338" s="86"/>
      <c r="P338" s="215">
        <f>O338*H338</f>
        <v>0</v>
      </c>
      <c r="Q338" s="215">
        <v>0.0029399999999999999</v>
      </c>
      <c r="R338" s="215">
        <f>Q338*H338</f>
        <v>0.0050568000000000002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193</v>
      </c>
      <c r="AT338" s="217" t="s">
        <v>201</v>
      </c>
      <c r="AU338" s="217" t="s">
        <v>82</v>
      </c>
      <c r="AY338" s="19" t="s">
        <v>114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124</v>
      </c>
      <c r="BM338" s="217" t="s">
        <v>433</v>
      </c>
    </row>
    <row r="339" s="13" customFormat="1">
      <c r="A339" s="13"/>
      <c r="B339" s="224"/>
      <c r="C339" s="225"/>
      <c r="D339" s="226" t="s">
        <v>128</v>
      </c>
      <c r="E339" s="227" t="s">
        <v>19</v>
      </c>
      <c r="F339" s="228" t="s">
        <v>428</v>
      </c>
      <c r="G339" s="225"/>
      <c r="H339" s="227" t="s">
        <v>19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128</v>
      </c>
      <c r="AU339" s="234" t="s">
        <v>82</v>
      </c>
      <c r="AV339" s="13" t="s">
        <v>80</v>
      </c>
      <c r="AW339" s="13" t="s">
        <v>34</v>
      </c>
      <c r="AX339" s="13" t="s">
        <v>72</v>
      </c>
      <c r="AY339" s="234" t="s">
        <v>114</v>
      </c>
    </row>
    <row r="340" s="14" customFormat="1">
      <c r="A340" s="14"/>
      <c r="B340" s="235"/>
      <c r="C340" s="236"/>
      <c r="D340" s="226" t="s">
        <v>128</v>
      </c>
      <c r="E340" s="237" t="s">
        <v>19</v>
      </c>
      <c r="F340" s="238" t="s">
        <v>429</v>
      </c>
      <c r="G340" s="236"/>
      <c r="H340" s="239">
        <v>1.72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128</v>
      </c>
      <c r="AU340" s="245" t="s">
        <v>82</v>
      </c>
      <c r="AV340" s="14" t="s">
        <v>82</v>
      </c>
      <c r="AW340" s="14" t="s">
        <v>34</v>
      </c>
      <c r="AX340" s="14" t="s">
        <v>80</v>
      </c>
      <c r="AY340" s="245" t="s">
        <v>114</v>
      </c>
    </row>
    <row r="341" s="2" customFormat="1" ht="24.15" customHeight="1">
      <c r="A341" s="40"/>
      <c r="B341" s="41"/>
      <c r="C341" s="257" t="s">
        <v>434</v>
      </c>
      <c r="D341" s="257" t="s">
        <v>201</v>
      </c>
      <c r="E341" s="258" t="s">
        <v>435</v>
      </c>
      <c r="F341" s="259" t="s">
        <v>436</v>
      </c>
      <c r="G341" s="260" t="s">
        <v>398</v>
      </c>
      <c r="H341" s="261">
        <v>1.72</v>
      </c>
      <c r="I341" s="262"/>
      <c r="J341" s="263">
        <f>ROUND(I341*H341,2)</f>
        <v>0</v>
      </c>
      <c r="K341" s="259" t="s">
        <v>19</v>
      </c>
      <c r="L341" s="264"/>
      <c r="M341" s="265" t="s">
        <v>19</v>
      </c>
      <c r="N341" s="266" t="s">
        <v>43</v>
      </c>
      <c r="O341" s="86"/>
      <c r="P341" s="215">
        <f>O341*H341</f>
        <v>0</v>
      </c>
      <c r="Q341" s="215">
        <v>0.00175</v>
      </c>
      <c r="R341" s="215">
        <f>Q341*H341</f>
        <v>0.0030100000000000001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193</v>
      </c>
      <c r="AT341" s="217" t="s">
        <v>201</v>
      </c>
      <c r="AU341" s="217" t="s">
        <v>82</v>
      </c>
      <c r="AY341" s="19" t="s">
        <v>114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124</v>
      </c>
      <c r="BM341" s="217" t="s">
        <v>437</v>
      </c>
    </row>
    <row r="342" s="13" customFormat="1">
      <c r="A342" s="13"/>
      <c r="B342" s="224"/>
      <c r="C342" s="225"/>
      <c r="D342" s="226" t="s">
        <v>128</v>
      </c>
      <c r="E342" s="227" t="s">
        <v>19</v>
      </c>
      <c r="F342" s="228" t="s">
        <v>428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128</v>
      </c>
      <c r="AU342" s="234" t="s">
        <v>82</v>
      </c>
      <c r="AV342" s="13" t="s">
        <v>80</v>
      </c>
      <c r="AW342" s="13" t="s">
        <v>34</v>
      </c>
      <c r="AX342" s="13" t="s">
        <v>72</v>
      </c>
      <c r="AY342" s="234" t="s">
        <v>114</v>
      </c>
    </row>
    <row r="343" s="14" customFormat="1">
      <c r="A343" s="14"/>
      <c r="B343" s="235"/>
      <c r="C343" s="236"/>
      <c r="D343" s="226" t="s">
        <v>128</v>
      </c>
      <c r="E343" s="237" t="s">
        <v>19</v>
      </c>
      <c r="F343" s="238" t="s">
        <v>429</v>
      </c>
      <c r="G343" s="236"/>
      <c r="H343" s="239">
        <v>1.72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128</v>
      </c>
      <c r="AU343" s="245" t="s">
        <v>82</v>
      </c>
      <c r="AV343" s="14" t="s">
        <v>82</v>
      </c>
      <c r="AW343" s="14" t="s">
        <v>34</v>
      </c>
      <c r="AX343" s="14" t="s">
        <v>80</v>
      </c>
      <c r="AY343" s="245" t="s">
        <v>114</v>
      </c>
    </row>
    <row r="344" s="2" customFormat="1" ht="16.5" customHeight="1">
      <c r="A344" s="40"/>
      <c r="B344" s="41"/>
      <c r="C344" s="206" t="s">
        <v>438</v>
      </c>
      <c r="D344" s="206" t="s">
        <v>119</v>
      </c>
      <c r="E344" s="207" t="s">
        <v>439</v>
      </c>
      <c r="F344" s="208" t="s">
        <v>440</v>
      </c>
      <c r="G344" s="209" t="s">
        <v>122</v>
      </c>
      <c r="H344" s="210">
        <v>3991.7930000000001</v>
      </c>
      <c r="I344" s="211"/>
      <c r="J344" s="212">
        <f>ROUND(I344*H344,2)</f>
        <v>0</v>
      </c>
      <c r="K344" s="208" t="s">
        <v>123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0.00013999999999999999</v>
      </c>
      <c r="R344" s="215">
        <f>Q344*H344</f>
        <v>0.55885101999999998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124</v>
      </c>
      <c r="AT344" s="217" t="s">
        <v>119</v>
      </c>
      <c r="AU344" s="217" t="s">
        <v>82</v>
      </c>
      <c r="AY344" s="19" t="s">
        <v>114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124</v>
      </c>
      <c r="BM344" s="217" t="s">
        <v>441</v>
      </c>
    </row>
    <row r="345" s="2" customFormat="1">
      <c r="A345" s="40"/>
      <c r="B345" s="41"/>
      <c r="C345" s="42"/>
      <c r="D345" s="219" t="s">
        <v>126</v>
      </c>
      <c r="E345" s="42"/>
      <c r="F345" s="220" t="s">
        <v>442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126</v>
      </c>
      <c r="AU345" s="19" t="s">
        <v>82</v>
      </c>
    </row>
    <row r="346" s="13" customFormat="1">
      <c r="A346" s="13"/>
      <c r="B346" s="224"/>
      <c r="C346" s="225"/>
      <c r="D346" s="226" t="s">
        <v>128</v>
      </c>
      <c r="E346" s="227" t="s">
        <v>19</v>
      </c>
      <c r="F346" s="228" t="s">
        <v>443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128</v>
      </c>
      <c r="AU346" s="234" t="s">
        <v>82</v>
      </c>
      <c r="AV346" s="13" t="s">
        <v>80</v>
      </c>
      <c r="AW346" s="13" t="s">
        <v>34</v>
      </c>
      <c r="AX346" s="13" t="s">
        <v>72</v>
      </c>
      <c r="AY346" s="234" t="s">
        <v>114</v>
      </c>
    </row>
    <row r="347" s="14" customFormat="1">
      <c r="A347" s="14"/>
      <c r="B347" s="235"/>
      <c r="C347" s="236"/>
      <c r="D347" s="226" t="s">
        <v>128</v>
      </c>
      <c r="E347" s="237" t="s">
        <v>19</v>
      </c>
      <c r="F347" s="238" t="s">
        <v>444</v>
      </c>
      <c r="G347" s="236"/>
      <c r="H347" s="239">
        <v>3991.7930000000001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128</v>
      </c>
      <c r="AU347" s="245" t="s">
        <v>82</v>
      </c>
      <c r="AV347" s="14" t="s">
        <v>82</v>
      </c>
      <c r="AW347" s="14" t="s">
        <v>34</v>
      </c>
      <c r="AX347" s="14" t="s">
        <v>72</v>
      </c>
      <c r="AY347" s="245" t="s">
        <v>114</v>
      </c>
    </row>
    <row r="348" s="15" customFormat="1">
      <c r="A348" s="15"/>
      <c r="B348" s="246"/>
      <c r="C348" s="247"/>
      <c r="D348" s="226" t="s">
        <v>128</v>
      </c>
      <c r="E348" s="248" t="s">
        <v>19</v>
      </c>
      <c r="F348" s="249" t="s">
        <v>146</v>
      </c>
      <c r="G348" s="247"/>
      <c r="H348" s="250">
        <v>3991.7930000000001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128</v>
      </c>
      <c r="AU348" s="256" t="s">
        <v>82</v>
      </c>
      <c r="AV348" s="15" t="s">
        <v>124</v>
      </c>
      <c r="AW348" s="15" t="s">
        <v>34</v>
      </c>
      <c r="AX348" s="15" t="s">
        <v>80</v>
      </c>
      <c r="AY348" s="256" t="s">
        <v>114</v>
      </c>
    </row>
    <row r="349" s="2" customFormat="1" ht="16.5" customHeight="1">
      <c r="A349" s="40"/>
      <c r="B349" s="41"/>
      <c r="C349" s="206" t="s">
        <v>445</v>
      </c>
      <c r="D349" s="206" t="s">
        <v>119</v>
      </c>
      <c r="E349" s="207" t="s">
        <v>446</v>
      </c>
      <c r="F349" s="208" t="s">
        <v>447</v>
      </c>
      <c r="G349" s="209" t="s">
        <v>149</v>
      </c>
      <c r="H349" s="210">
        <v>280.24799999999999</v>
      </c>
      <c r="I349" s="211"/>
      <c r="J349" s="212">
        <f>ROUND(I349*H349,2)</f>
        <v>0</v>
      </c>
      <c r="K349" s="208" t="s">
        <v>123</v>
      </c>
      <c r="L349" s="46"/>
      <c r="M349" s="213" t="s">
        <v>19</v>
      </c>
      <c r="N349" s="214" t="s">
        <v>43</v>
      </c>
      <c r="O349" s="86"/>
      <c r="P349" s="215">
        <f>O349*H349</f>
        <v>0</v>
      </c>
      <c r="Q349" s="215">
        <v>0.00023000000000000001</v>
      </c>
      <c r="R349" s="215">
        <f>Q349*H349</f>
        <v>0.064457039999999993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124</v>
      </c>
      <c r="AT349" s="217" t="s">
        <v>119</v>
      </c>
      <c r="AU349" s="217" t="s">
        <v>82</v>
      </c>
      <c r="AY349" s="19" t="s">
        <v>114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80</v>
      </c>
      <c r="BK349" s="218">
        <f>ROUND(I349*H349,2)</f>
        <v>0</v>
      </c>
      <c r="BL349" s="19" t="s">
        <v>124</v>
      </c>
      <c r="BM349" s="217" t="s">
        <v>448</v>
      </c>
    </row>
    <row r="350" s="2" customFormat="1">
      <c r="A350" s="40"/>
      <c r="B350" s="41"/>
      <c r="C350" s="42"/>
      <c r="D350" s="219" t="s">
        <v>126</v>
      </c>
      <c r="E350" s="42"/>
      <c r="F350" s="220" t="s">
        <v>449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126</v>
      </c>
      <c r="AU350" s="19" t="s">
        <v>82</v>
      </c>
    </row>
    <row r="351" s="13" customFormat="1">
      <c r="A351" s="13"/>
      <c r="B351" s="224"/>
      <c r="C351" s="225"/>
      <c r="D351" s="226" t="s">
        <v>128</v>
      </c>
      <c r="E351" s="227" t="s">
        <v>19</v>
      </c>
      <c r="F351" s="228" t="s">
        <v>450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128</v>
      </c>
      <c r="AU351" s="234" t="s">
        <v>82</v>
      </c>
      <c r="AV351" s="13" t="s">
        <v>80</v>
      </c>
      <c r="AW351" s="13" t="s">
        <v>34</v>
      </c>
      <c r="AX351" s="13" t="s">
        <v>72</v>
      </c>
      <c r="AY351" s="234" t="s">
        <v>114</v>
      </c>
    </row>
    <row r="352" s="13" customFormat="1">
      <c r="A352" s="13"/>
      <c r="B352" s="224"/>
      <c r="C352" s="225"/>
      <c r="D352" s="226" t="s">
        <v>128</v>
      </c>
      <c r="E352" s="227" t="s">
        <v>19</v>
      </c>
      <c r="F352" s="228" t="s">
        <v>451</v>
      </c>
      <c r="G352" s="225"/>
      <c r="H352" s="227" t="s">
        <v>19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128</v>
      </c>
      <c r="AU352" s="234" t="s">
        <v>82</v>
      </c>
      <c r="AV352" s="13" t="s">
        <v>80</v>
      </c>
      <c r="AW352" s="13" t="s">
        <v>34</v>
      </c>
      <c r="AX352" s="13" t="s">
        <v>72</v>
      </c>
      <c r="AY352" s="234" t="s">
        <v>114</v>
      </c>
    </row>
    <row r="353" s="13" customFormat="1">
      <c r="A353" s="13"/>
      <c r="B353" s="224"/>
      <c r="C353" s="225"/>
      <c r="D353" s="226" t="s">
        <v>128</v>
      </c>
      <c r="E353" s="227" t="s">
        <v>19</v>
      </c>
      <c r="F353" s="228" t="s">
        <v>452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128</v>
      </c>
      <c r="AU353" s="234" t="s">
        <v>82</v>
      </c>
      <c r="AV353" s="13" t="s">
        <v>80</v>
      </c>
      <c r="AW353" s="13" t="s">
        <v>34</v>
      </c>
      <c r="AX353" s="13" t="s">
        <v>72</v>
      </c>
      <c r="AY353" s="234" t="s">
        <v>114</v>
      </c>
    </row>
    <row r="354" s="13" customFormat="1">
      <c r="A354" s="13"/>
      <c r="B354" s="224"/>
      <c r="C354" s="225"/>
      <c r="D354" s="226" t="s">
        <v>128</v>
      </c>
      <c r="E354" s="227" t="s">
        <v>19</v>
      </c>
      <c r="F354" s="228" t="s">
        <v>453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128</v>
      </c>
      <c r="AU354" s="234" t="s">
        <v>82</v>
      </c>
      <c r="AV354" s="13" t="s">
        <v>80</v>
      </c>
      <c r="AW354" s="13" t="s">
        <v>34</v>
      </c>
      <c r="AX354" s="13" t="s">
        <v>72</v>
      </c>
      <c r="AY354" s="234" t="s">
        <v>114</v>
      </c>
    </row>
    <row r="355" s="14" customFormat="1">
      <c r="A355" s="14"/>
      <c r="B355" s="235"/>
      <c r="C355" s="236"/>
      <c r="D355" s="226" t="s">
        <v>128</v>
      </c>
      <c r="E355" s="237" t="s">
        <v>19</v>
      </c>
      <c r="F355" s="238" t="s">
        <v>454</v>
      </c>
      <c r="G355" s="236"/>
      <c r="H355" s="239">
        <v>282.68000000000001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128</v>
      </c>
      <c r="AU355" s="245" t="s">
        <v>82</v>
      </c>
      <c r="AV355" s="14" t="s">
        <v>82</v>
      </c>
      <c r="AW355" s="14" t="s">
        <v>34</v>
      </c>
      <c r="AX355" s="14" t="s">
        <v>72</v>
      </c>
      <c r="AY355" s="245" t="s">
        <v>114</v>
      </c>
    </row>
    <row r="356" s="13" customFormat="1">
      <c r="A356" s="13"/>
      <c r="B356" s="224"/>
      <c r="C356" s="225"/>
      <c r="D356" s="226" t="s">
        <v>128</v>
      </c>
      <c r="E356" s="227" t="s">
        <v>19</v>
      </c>
      <c r="F356" s="228" t="s">
        <v>455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128</v>
      </c>
      <c r="AU356" s="234" t="s">
        <v>82</v>
      </c>
      <c r="AV356" s="13" t="s">
        <v>80</v>
      </c>
      <c r="AW356" s="13" t="s">
        <v>34</v>
      </c>
      <c r="AX356" s="13" t="s">
        <v>72</v>
      </c>
      <c r="AY356" s="234" t="s">
        <v>114</v>
      </c>
    </row>
    <row r="357" s="14" customFormat="1">
      <c r="A357" s="14"/>
      <c r="B357" s="235"/>
      <c r="C357" s="236"/>
      <c r="D357" s="226" t="s">
        <v>128</v>
      </c>
      <c r="E357" s="237" t="s">
        <v>19</v>
      </c>
      <c r="F357" s="238" t="s">
        <v>456</v>
      </c>
      <c r="G357" s="236"/>
      <c r="H357" s="239">
        <v>19.960000000000001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128</v>
      </c>
      <c r="AU357" s="245" t="s">
        <v>82</v>
      </c>
      <c r="AV357" s="14" t="s">
        <v>82</v>
      </c>
      <c r="AW357" s="14" t="s">
        <v>34</v>
      </c>
      <c r="AX357" s="14" t="s">
        <v>72</v>
      </c>
      <c r="AY357" s="245" t="s">
        <v>114</v>
      </c>
    </row>
    <row r="358" s="13" customFormat="1">
      <c r="A358" s="13"/>
      <c r="B358" s="224"/>
      <c r="C358" s="225"/>
      <c r="D358" s="226" t="s">
        <v>128</v>
      </c>
      <c r="E358" s="227" t="s">
        <v>19</v>
      </c>
      <c r="F358" s="228" t="s">
        <v>457</v>
      </c>
      <c r="G358" s="225"/>
      <c r="H358" s="227" t="s">
        <v>19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128</v>
      </c>
      <c r="AU358" s="234" t="s">
        <v>82</v>
      </c>
      <c r="AV358" s="13" t="s">
        <v>80</v>
      </c>
      <c r="AW358" s="13" t="s">
        <v>34</v>
      </c>
      <c r="AX358" s="13" t="s">
        <v>72</v>
      </c>
      <c r="AY358" s="234" t="s">
        <v>114</v>
      </c>
    </row>
    <row r="359" s="14" customFormat="1">
      <c r="A359" s="14"/>
      <c r="B359" s="235"/>
      <c r="C359" s="236"/>
      <c r="D359" s="226" t="s">
        <v>128</v>
      </c>
      <c r="E359" s="237" t="s">
        <v>19</v>
      </c>
      <c r="F359" s="238" t="s">
        <v>458</v>
      </c>
      <c r="G359" s="236"/>
      <c r="H359" s="239">
        <v>-20.664000000000001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128</v>
      </c>
      <c r="AU359" s="245" t="s">
        <v>82</v>
      </c>
      <c r="AV359" s="14" t="s">
        <v>82</v>
      </c>
      <c r="AW359" s="14" t="s">
        <v>34</v>
      </c>
      <c r="AX359" s="14" t="s">
        <v>72</v>
      </c>
      <c r="AY359" s="245" t="s">
        <v>114</v>
      </c>
    </row>
    <row r="360" s="13" customFormat="1">
      <c r="A360" s="13"/>
      <c r="B360" s="224"/>
      <c r="C360" s="225"/>
      <c r="D360" s="226" t="s">
        <v>128</v>
      </c>
      <c r="E360" s="227" t="s">
        <v>19</v>
      </c>
      <c r="F360" s="228" t="s">
        <v>459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128</v>
      </c>
      <c r="AU360" s="234" t="s">
        <v>82</v>
      </c>
      <c r="AV360" s="13" t="s">
        <v>80</v>
      </c>
      <c r="AW360" s="13" t="s">
        <v>34</v>
      </c>
      <c r="AX360" s="13" t="s">
        <v>72</v>
      </c>
      <c r="AY360" s="234" t="s">
        <v>114</v>
      </c>
    </row>
    <row r="361" s="14" customFormat="1">
      <c r="A361" s="14"/>
      <c r="B361" s="235"/>
      <c r="C361" s="236"/>
      <c r="D361" s="226" t="s">
        <v>128</v>
      </c>
      <c r="E361" s="237" t="s">
        <v>19</v>
      </c>
      <c r="F361" s="238" t="s">
        <v>460</v>
      </c>
      <c r="G361" s="236"/>
      <c r="H361" s="239">
        <v>-1.728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128</v>
      </c>
      <c r="AU361" s="245" t="s">
        <v>82</v>
      </c>
      <c r="AV361" s="14" t="s">
        <v>82</v>
      </c>
      <c r="AW361" s="14" t="s">
        <v>34</v>
      </c>
      <c r="AX361" s="14" t="s">
        <v>72</v>
      </c>
      <c r="AY361" s="245" t="s">
        <v>114</v>
      </c>
    </row>
    <row r="362" s="15" customFormat="1">
      <c r="A362" s="15"/>
      <c r="B362" s="246"/>
      <c r="C362" s="247"/>
      <c r="D362" s="226" t="s">
        <v>128</v>
      </c>
      <c r="E362" s="248" t="s">
        <v>19</v>
      </c>
      <c r="F362" s="249" t="s">
        <v>146</v>
      </c>
      <c r="G362" s="247"/>
      <c r="H362" s="250">
        <v>280.24799999999999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6" t="s">
        <v>128</v>
      </c>
      <c r="AU362" s="256" t="s">
        <v>82</v>
      </c>
      <c r="AV362" s="15" t="s">
        <v>124</v>
      </c>
      <c r="AW362" s="15" t="s">
        <v>34</v>
      </c>
      <c r="AX362" s="15" t="s">
        <v>80</v>
      </c>
      <c r="AY362" s="256" t="s">
        <v>114</v>
      </c>
    </row>
    <row r="363" s="2" customFormat="1" ht="16.5" customHeight="1">
      <c r="A363" s="40"/>
      <c r="B363" s="41"/>
      <c r="C363" s="206" t="s">
        <v>461</v>
      </c>
      <c r="D363" s="206" t="s">
        <v>119</v>
      </c>
      <c r="E363" s="207" t="s">
        <v>462</v>
      </c>
      <c r="F363" s="208" t="s">
        <v>463</v>
      </c>
      <c r="G363" s="209" t="s">
        <v>149</v>
      </c>
      <c r="H363" s="210">
        <v>140.124</v>
      </c>
      <c r="I363" s="211"/>
      <c r="J363" s="212">
        <f>ROUND(I363*H363,2)</f>
        <v>0</v>
      </c>
      <c r="K363" s="208" t="s">
        <v>123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9.0000000000000006E-05</v>
      </c>
      <c r="R363" s="215">
        <f>Q363*H363</f>
        <v>0.01261116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244</v>
      </c>
      <c r="AT363" s="217" t="s">
        <v>119</v>
      </c>
      <c r="AU363" s="217" t="s">
        <v>82</v>
      </c>
      <c r="AY363" s="19" t="s">
        <v>114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244</v>
      </c>
      <c r="BM363" s="217" t="s">
        <v>464</v>
      </c>
    </row>
    <row r="364" s="2" customFormat="1">
      <c r="A364" s="40"/>
      <c r="B364" s="41"/>
      <c r="C364" s="42"/>
      <c r="D364" s="219" t="s">
        <v>126</v>
      </c>
      <c r="E364" s="42"/>
      <c r="F364" s="220" t="s">
        <v>465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126</v>
      </c>
      <c r="AU364" s="19" t="s">
        <v>82</v>
      </c>
    </row>
    <row r="365" s="13" customFormat="1">
      <c r="A365" s="13"/>
      <c r="B365" s="224"/>
      <c r="C365" s="225"/>
      <c r="D365" s="226" t="s">
        <v>128</v>
      </c>
      <c r="E365" s="227" t="s">
        <v>19</v>
      </c>
      <c r="F365" s="228" t="s">
        <v>466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128</v>
      </c>
      <c r="AU365" s="234" t="s">
        <v>82</v>
      </c>
      <c r="AV365" s="13" t="s">
        <v>80</v>
      </c>
      <c r="AW365" s="13" t="s">
        <v>34</v>
      </c>
      <c r="AX365" s="13" t="s">
        <v>72</v>
      </c>
      <c r="AY365" s="234" t="s">
        <v>114</v>
      </c>
    </row>
    <row r="366" s="13" customFormat="1">
      <c r="A366" s="13"/>
      <c r="B366" s="224"/>
      <c r="C366" s="225"/>
      <c r="D366" s="226" t="s">
        <v>128</v>
      </c>
      <c r="E366" s="227" t="s">
        <v>19</v>
      </c>
      <c r="F366" s="228" t="s">
        <v>451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128</v>
      </c>
      <c r="AU366" s="234" t="s">
        <v>82</v>
      </c>
      <c r="AV366" s="13" t="s">
        <v>80</v>
      </c>
      <c r="AW366" s="13" t="s">
        <v>34</v>
      </c>
      <c r="AX366" s="13" t="s">
        <v>72</v>
      </c>
      <c r="AY366" s="234" t="s">
        <v>114</v>
      </c>
    </row>
    <row r="367" s="13" customFormat="1">
      <c r="A367" s="13"/>
      <c r="B367" s="224"/>
      <c r="C367" s="225"/>
      <c r="D367" s="226" t="s">
        <v>128</v>
      </c>
      <c r="E367" s="227" t="s">
        <v>19</v>
      </c>
      <c r="F367" s="228" t="s">
        <v>467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128</v>
      </c>
      <c r="AU367" s="234" t="s">
        <v>82</v>
      </c>
      <c r="AV367" s="13" t="s">
        <v>80</v>
      </c>
      <c r="AW367" s="13" t="s">
        <v>34</v>
      </c>
      <c r="AX367" s="13" t="s">
        <v>72</v>
      </c>
      <c r="AY367" s="234" t="s">
        <v>114</v>
      </c>
    </row>
    <row r="368" s="13" customFormat="1">
      <c r="A368" s="13"/>
      <c r="B368" s="224"/>
      <c r="C368" s="225"/>
      <c r="D368" s="226" t="s">
        <v>128</v>
      </c>
      <c r="E368" s="227" t="s">
        <v>19</v>
      </c>
      <c r="F368" s="228" t="s">
        <v>453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128</v>
      </c>
      <c r="AU368" s="234" t="s">
        <v>82</v>
      </c>
      <c r="AV368" s="13" t="s">
        <v>80</v>
      </c>
      <c r="AW368" s="13" t="s">
        <v>34</v>
      </c>
      <c r="AX368" s="13" t="s">
        <v>72</v>
      </c>
      <c r="AY368" s="234" t="s">
        <v>114</v>
      </c>
    </row>
    <row r="369" s="14" customFormat="1">
      <c r="A369" s="14"/>
      <c r="B369" s="235"/>
      <c r="C369" s="236"/>
      <c r="D369" s="226" t="s">
        <v>128</v>
      </c>
      <c r="E369" s="237" t="s">
        <v>19</v>
      </c>
      <c r="F369" s="238" t="s">
        <v>468</v>
      </c>
      <c r="G369" s="236"/>
      <c r="H369" s="239">
        <v>141.34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128</v>
      </c>
      <c r="AU369" s="245" t="s">
        <v>82</v>
      </c>
      <c r="AV369" s="14" t="s">
        <v>82</v>
      </c>
      <c r="AW369" s="14" t="s">
        <v>34</v>
      </c>
      <c r="AX369" s="14" t="s">
        <v>72</v>
      </c>
      <c r="AY369" s="245" t="s">
        <v>114</v>
      </c>
    </row>
    <row r="370" s="13" customFormat="1">
      <c r="A370" s="13"/>
      <c r="B370" s="224"/>
      <c r="C370" s="225"/>
      <c r="D370" s="226" t="s">
        <v>128</v>
      </c>
      <c r="E370" s="227" t="s">
        <v>19</v>
      </c>
      <c r="F370" s="228" t="s">
        <v>455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128</v>
      </c>
      <c r="AU370" s="234" t="s">
        <v>82</v>
      </c>
      <c r="AV370" s="13" t="s">
        <v>80</v>
      </c>
      <c r="AW370" s="13" t="s">
        <v>34</v>
      </c>
      <c r="AX370" s="13" t="s">
        <v>72</v>
      </c>
      <c r="AY370" s="234" t="s">
        <v>114</v>
      </c>
    </row>
    <row r="371" s="14" customFormat="1">
      <c r="A371" s="14"/>
      <c r="B371" s="235"/>
      <c r="C371" s="236"/>
      <c r="D371" s="226" t="s">
        <v>128</v>
      </c>
      <c r="E371" s="237" t="s">
        <v>19</v>
      </c>
      <c r="F371" s="238" t="s">
        <v>469</v>
      </c>
      <c r="G371" s="236"/>
      <c r="H371" s="239">
        <v>9.9800000000000004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128</v>
      </c>
      <c r="AU371" s="245" t="s">
        <v>82</v>
      </c>
      <c r="AV371" s="14" t="s">
        <v>82</v>
      </c>
      <c r="AW371" s="14" t="s">
        <v>34</v>
      </c>
      <c r="AX371" s="14" t="s">
        <v>72</v>
      </c>
      <c r="AY371" s="245" t="s">
        <v>114</v>
      </c>
    </row>
    <row r="372" s="13" customFormat="1">
      <c r="A372" s="13"/>
      <c r="B372" s="224"/>
      <c r="C372" s="225"/>
      <c r="D372" s="226" t="s">
        <v>128</v>
      </c>
      <c r="E372" s="227" t="s">
        <v>19</v>
      </c>
      <c r="F372" s="228" t="s">
        <v>457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128</v>
      </c>
      <c r="AU372" s="234" t="s">
        <v>82</v>
      </c>
      <c r="AV372" s="13" t="s">
        <v>80</v>
      </c>
      <c r="AW372" s="13" t="s">
        <v>34</v>
      </c>
      <c r="AX372" s="13" t="s">
        <v>72</v>
      </c>
      <c r="AY372" s="234" t="s">
        <v>114</v>
      </c>
    </row>
    <row r="373" s="14" customFormat="1">
      <c r="A373" s="14"/>
      <c r="B373" s="235"/>
      <c r="C373" s="236"/>
      <c r="D373" s="226" t="s">
        <v>128</v>
      </c>
      <c r="E373" s="237" t="s">
        <v>19</v>
      </c>
      <c r="F373" s="238" t="s">
        <v>470</v>
      </c>
      <c r="G373" s="236"/>
      <c r="H373" s="239">
        <v>-10.332000000000001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128</v>
      </c>
      <c r="AU373" s="245" t="s">
        <v>82</v>
      </c>
      <c r="AV373" s="14" t="s">
        <v>82</v>
      </c>
      <c r="AW373" s="14" t="s">
        <v>34</v>
      </c>
      <c r="AX373" s="14" t="s">
        <v>72</v>
      </c>
      <c r="AY373" s="245" t="s">
        <v>114</v>
      </c>
    </row>
    <row r="374" s="13" customFormat="1">
      <c r="A374" s="13"/>
      <c r="B374" s="224"/>
      <c r="C374" s="225"/>
      <c r="D374" s="226" t="s">
        <v>128</v>
      </c>
      <c r="E374" s="227" t="s">
        <v>19</v>
      </c>
      <c r="F374" s="228" t="s">
        <v>459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128</v>
      </c>
      <c r="AU374" s="234" t="s">
        <v>82</v>
      </c>
      <c r="AV374" s="13" t="s">
        <v>80</v>
      </c>
      <c r="AW374" s="13" t="s">
        <v>34</v>
      </c>
      <c r="AX374" s="13" t="s">
        <v>72</v>
      </c>
      <c r="AY374" s="234" t="s">
        <v>114</v>
      </c>
    </row>
    <row r="375" s="14" customFormat="1">
      <c r="A375" s="14"/>
      <c r="B375" s="235"/>
      <c r="C375" s="236"/>
      <c r="D375" s="226" t="s">
        <v>128</v>
      </c>
      <c r="E375" s="237" t="s">
        <v>19</v>
      </c>
      <c r="F375" s="238" t="s">
        <v>471</v>
      </c>
      <c r="G375" s="236"/>
      <c r="H375" s="239">
        <v>-0.86399999999999999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128</v>
      </c>
      <c r="AU375" s="245" t="s">
        <v>82</v>
      </c>
      <c r="AV375" s="14" t="s">
        <v>82</v>
      </c>
      <c r="AW375" s="14" t="s">
        <v>34</v>
      </c>
      <c r="AX375" s="14" t="s">
        <v>72</v>
      </c>
      <c r="AY375" s="245" t="s">
        <v>114</v>
      </c>
    </row>
    <row r="376" s="15" customFormat="1">
      <c r="A376" s="15"/>
      <c r="B376" s="246"/>
      <c r="C376" s="247"/>
      <c r="D376" s="226" t="s">
        <v>128</v>
      </c>
      <c r="E376" s="248" t="s">
        <v>19</v>
      </c>
      <c r="F376" s="249" t="s">
        <v>146</v>
      </c>
      <c r="G376" s="247"/>
      <c r="H376" s="250">
        <v>140.124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6" t="s">
        <v>128</v>
      </c>
      <c r="AU376" s="256" t="s">
        <v>82</v>
      </c>
      <c r="AV376" s="15" t="s">
        <v>124</v>
      </c>
      <c r="AW376" s="15" t="s">
        <v>34</v>
      </c>
      <c r="AX376" s="15" t="s">
        <v>80</v>
      </c>
      <c r="AY376" s="256" t="s">
        <v>114</v>
      </c>
    </row>
    <row r="377" s="12" customFormat="1" ht="20.88" customHeight="1">
      <c r="A377" s="12"/>
      <c r="B377" s="190"/>
      <c r="C377" s="191"/>
      <c r="D377" s="192" t="s">
        <v>71</v>
      </c>
      <c r="E377" s="204" t="s">
        <v>472</v>
      </c>
      <c r="F377" s="204" t="s">
        <v>473</v>
      </c>
      <c r="G377" s="191"/>
      <c r="H377" s="191"/>
      <c r="I377" s="194"/>
      <c r="J377" s="205">
        <f>BK377</f>
        <v>0</v>
      </c>
      <c r="K377" s="191"/>
      <c r="L377" s="196"/>
      <c r="M377" s="197"/>
      <c r="N377" s="198"/>
      <c r="O377" s="198"/>
      <c r="P377" s="199">
        <f>SUM(P378:P445)</f>
        <v>0</v>
      </c>
      <c r="Q377" s="198"/>
      <c r="R377" s="199">
        <f>SUM(R378:R445)</f>
        <v>0</v>
      </c>
      <c r="S377" s="198"/>
      <c r="T377" s="200">
        <f>SUM(T378:T445)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1" t="s">
        <v>80</v>
      </c>
      <c r="AT377" s="202" t="s">
        <v>71</v>
      </c>
      <c r="AU377" s="202" t="s">
        <v>82</v>
      </c>
      <c r="AY377" s="201" t="s">
        <v>114</v>
      </c>
      <c r="BK377" s="203">
        <f>SUM(BK378:BK445)</f>
        <v>0</v>
      </c>
    </row>
    <row r="378" s="2" customFormat="1" ht="21.75" customHeight="1">
      <c r="A378" s="40"/>
      <c r="B378" s="41"/>
      <c r="C378" s="206" t="s">
        <v>474</v>
      </c>
      <c r="D378" s="206" t="s">
        <v>119</v>
      </c>
      <c r="E378" s="207" t="s">
        <v>475</v>
      </c>
      <c r="F378" s="208" t="s">
        <v>476</v>
      </c>
      <c r="G378" s="209" t="s">
        <v>311</v>
      </c>
      <c r="H378" s="210">
        <v>4.0149999999999997</v>
      </c>
      <c r="I378" s="211"/>
      <c r="J378" s="212">
        <f>ROUND(I378*H378,2)</f>
        <v>0</v>
      </c>
      <c r="K378" s="208" t="s">
        <v>123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124</v>
      </c>
      <c r="AT378" s="217" t="s">
        <v>119</v>
      </c>
      <c r="AU378" s="217" t="s">
        <v>115</v>
      </c>
      <c r="AY378" s="19" t="s">
        <v>114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124</v>
      </c>
      <c r="BM378" s="217" t="s">
        <v>477</v>
      </c>
    </row>
    <row r="379" s="2" customFormat="1">
      <c r="A379" s="40"/>
      <c r="B379" s="41"/>
      <c r="C379" s="42"/>
      <c r="D379" s="219" t="s">
        <v>126</v>
      </c>
      <c r="E379" s="42"/>
      <c r="F379" s="220" t="s">
        <v>478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126</v>
      </c>
      <c r="AU379" s="19" t="s">
        <v>115</v>
      </c>
    </row>
    <row r="380" s="13" customFormat="1">
      <c r="A380" s="13"/>
      <c r="B380" s="224"/>
      <c r="C380" s="225"/>
      <c r="D380" s="226" t="s">
        <v>128</v>
      </c>
      <c r="E380" s="227" t="s">
        <v>19</v>
      </c>
      <c r="F380" s="228" t="s">
        <v>479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128</v>
      </c>
      <c r="AU380" s="234" t="s">
        <v>115</v>
      </c>
      <c r="AV380" s="13" t="s">
        <v>80</v>
      </c>
      <c r="AW380" s="13" t="s">
        <v>34</v>
      </c>
      <c r="AX380" s="13" t="s">
        <v>72</v>
      </c>
      <c r="AY380" s="234" t="s">
        <v>114</v>
      </c>
    </row>
    <row r="381" s="13" customFormat="1">
      <c r="A381" s="13"/>
      <c r="B381" s="224"/>
      <c r="C381" s="225"/>
      <c r="D381" s="226" t="s">
        <v>128</v>
      </c>
      <c r="E381" s="227" t="s">
        <v>19</v>
      </c>
      <c r="F381" s="228" t="s">
        <v>480</v>
      </c>
      <c r="G381" s="225"/>
      <c r="H381" s="227" t="s">
        <v>19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128</v>
      </c>
      <c r="AU381" s="234" t="s">
        <v>115</v>
      </c>
      <c r="AV381" s="13" t="s">
        <v>80</v>
      </c>
      <c r="AW381" s="13" t="s">
        <v>34</v>
      </c>
      <c r="AX381" s="13" t="s">
        <v>72</v>
      </c>
      <c r="AY381" s="234" t="s">
        <v>114</v>
      </c>
    </row>
    <row r="382" s="14" customFormat="1">
      <c r="A382" s="14"/>
      <c r="B382" s="235"/>
      <c r="C382" s="236"/>
      <c r="D382" s="226" t="s">
        <v>128</v>
      </c>
      <c r="E382" s="237" t="s">
        <v>19</v>
      </c>
      <c r="F382" s="238" t="s">
        <v>481</v>
      </c>
      <c r="G382" s="236"/>
      <c r="H382" s="239">
        <v>4.0099999999999998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128</v>
      </c>
      <c r="AU382" s="245" t="s">
        <v>115</v>
      </c>
      <c r="AV382" s="14" t="s">
        <v>82</v>
      </c>
      <c r="AW382" s="14" t="s">
        <v>34</v>
      </c>
      <c r="AX382" s="14" t="s">
        <v>72</v>
      </c>
      <c r="AY382" s="245" t="s">
        <v>114</v>
      </c>
    </row>
    <row r="383" s="13" customFormat="1">
      <c r="A383" s="13"/>
      <c r="B383" s="224"/>
      <c r="C383" s="225"/>
      <c r="D383" s="226" t="s">
        <v>128</v>
      </c>
      <c r="E383" s="227" t="s">
        <v>19</v>
      </c>
      <c r="F383" s="228" t="s">
        <v>482</v>
      </c>
      <c r="G383" s="225"/>
      <c r="H383" s="227" t="s">
        <v>19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128</v>
      </c>
      <c r="AU383" s="234" t="s">
        <v>115</v>
      </c>
      <c r="AV383" s="13" t="s">
        <v>80</v>
      </c>
      <c r="AW383" s="13" t="s">
        <v>34</v>
      </c>
      <c r="AX383" s="13" t="s">
        <v>72</v>
      </c>
      <c r="AY383" s="234" t="s">
        <v>114</v>
      </c>
    </row>
    <row r="384" s="14" customFormat="1">
      <c r="A384" s="14"/>
      <c r="B384" s="235"/>
      <c r="C384" s="236"/>
      <c r="D384" s="226" t="s">
        <v>128</v>
      </c>
      <c r="E384" s="237" t="s">
        <v>19</v>
      </c>
      <c r="F384" s="238" t="s">
        <v>483</v>
      </c>
      <c r="G384" s="236"/>
      <c r="H384" s="239">
        <v>0.0050000000000000001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128</v>
      </c>
      <c r="AU384" s="245" t="s">
        <v>115</v>
      </c>
      <c r="AV384" s="14" t="s">
        <v>82</v>
      </c>
      <c r="AW384" s="14" t="s">
        <v>34</v>
      </c>
      <c r="AX384" s="14" t="s">
        <v>72</v>
      </c>
      <c r="AY384" s="245" t="s">
        <v>114</v>
      </c>
    </row>
    <row r="385" s="15" customFormat="1">
      <c r="A385" s="15"/>
      <c r="B385" s="246"/>
      <c r="C385" s="247"/>
      <c r="D385" s="226" t="s">
        <v>128</v>
      </c>
      <c r="E385" s="248" t="s">
        <v>19</v>
      </c>
      <c r="F385" s="249" t="s">
        <v>146</v>
      </c>
      <c r="G385" s="247"/>
      <c r="H385" s="250">
        <v>4.0149999999999997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128</v>
      </c>
      <c r="AU385" s="256" t="s">
        <v>115</v>
      </c>
      <c r="AV385" s="15" t="s">
        <v>124</v>
      </c>
      <c r="AW385" s="15" t="s">
        <v>34</v>
      </c>
      <c r="AX385" s="15" t="s">
        <v>80</v>
      </c>
      <c r="AY385" s="256" t="s">
        <v>114</v>
      </c>
    </row>
    <row r="386" s="2" customFormat="1" ht="16.5" customHeight="1">
      <c r="A386" s="40"/>
      <c r="B386" s="41"/>
      <c r="C386" s="206" t="s">
        <v>219</v>
      </c>
      <c r="D386" s="206" t="s">
        <v>119</v>
      </c>
      <c r="E386" s="207" t="s">
        <v>484</v>
      </c>
      <c r="F386" s="208" t="s">
        <v>485</v>
      </c>
      <c r="G386" s="209" t="s">
        <v>311</v>
      </c>
      <c r="H386" s="210">
        <v>28.105</v>
      </c>
      <c r="I386" s="211"/>
      <c r="J386" s="212">
        <f>ROUND(I386*H386,2)</f>
        <v>0</v>
      </c>
      <c r="K386" s="208" t="s">
        <v>123</v>
      </c>
      <c r="L386" s="46"/>
      <c r="M386" s="213" t="s">
        <v>19</v>
      </c>
      <c r="N386" s="214" t="s">
        <v>43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124</v>
      </c>
      <c r="AT386" s="217" t="s">
        <v>119</v>
      </c>
      <c r="AU386" s="217" t="s">
        <v>115</v>
      </c>
      <c r="AY386" s="19" t="s">
        <v>114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80</v>
      </c>
      <c r="BK386" s="218">
        <f>ROUND(I386*H386,2)</f>
        <v>0</v>
      </c>
      <c r="BL386" s="19" t="s">
        <v>124</v>
      </c>
      <c r="BM386" s="217" t="s">
        <v>486</v>
      </c>
    </row>
    <row r="387" s="2" customFormat="1">
      <c r="A387" s="40"/>
      <c r="B387" s="41"/>
      <c r="C387" s="42"/>
      <c r="D387" s="219" t="s">
        <v>126</v>
      </c>
      <c r="E387" s="42"/>
      <c r="F387" s="220" t="s">
        <v>487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126</v>
      </c>
      <c r="AU387" s="19" t="s">
        <v>115</v>
      </c>
    </row>
    <row r="388" s="13" customFormat="1">
      <c r="A388" s="13"/>
      <c r="B388" s="224"/>
      <c r="C388" s="225"/>
      <c r="D388" s="226" t="s">
        <v>128</v>
      </c>
      <c r="E388" s="227" t="s">
        <v>19</v>
      </c>
      <c r="F388" s="228" t="s">
        <v>488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128</v>
      </c>
      <c r="AU388" s="234" t="s">
        <v>115</v>
      </c>
      <c r="AV388" s="13" t="s">
        <v>80</v>
      </c>
      <c r="AW388" s="13" t="s">
        <v>34</v>
      </c>
      <c r="AX388" s="13" t="s">
        <v>72</v>
      </c>
      <c r="AY388" s="234" t="s">
        <v>114</v>
      </c>
    </row>
    <row r="389" s="13" customFormat="1">
      <c r="A389" s="13"/>
      <c r="B389" s="224"/>
      <c r="C389" s="225"/>
      <c r="D389" s="226" t="s">
        <v>128</v>
      </c>
      <c r="E389" s="227" t="s">
        <v>19</v>
      </c>
      <c r="F389" s="228" t="s">
        <v>489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128</v>
      </c>
      <c r="AU389" s="234" t="s">
        <v>115</v>
      </c>
      <c r="AV389" s="13" t="s">
        <v>80</v>
      </c>
      <c r="AW389" s="13" t="s">
        <v>34</v>
      </c>
      <c r="AX389" s="13" t="s">
        <v>72</v>
      </c>
      <c r="AY389" s="234" t="s">
        <v>114</v>
      </c>
    </row>
    <row r="390" s="14" customFormat="1">
      <c r="A390" s="14"/>
      <c r="B390" s="235"/>
      <c r="C390" s="236"/>
      <c r="D390" s="226" t="s">
        <v>128</v>
      </c>
      <c r="E390" s="237" t="s">
        <v>19</v>
      </c>
      <c r="F390" s="238" t="s">
        <v>490</v>
      </c>
      <c r="G390" s="236"/>
      <c r="H390" s="239">
        <v>28.07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128</v>
      </c>
      <c r="AU390" s="245" t="s">
        <v>115</v>
      </c>
      <c r="AV390" s="14" t="s">
        <v>82</v>
      </c>
      <c r="AW390" s="14" t="s">
        <v>34</v>
      </c>
      <c r="AX390" s="14" t="s">
        <v>72</v>
      </c>
      <c r="AY390" s="245" t="s">
        <v>114</v>
      </c>
    </row>
    <row r="391" s="13" customFormat="1">
      <c r="A391" s="13"/>
      <c r="B391" s="224"/>
      <c r="C391" s="225"/>
      <c r="D391" s="226" t="s">
        <v>128</v>
      </c>
      <c r="E391" s="227" t="s">
        <v>19</v>
      </c>
      <c r="F391" s="228" t="s">
        <v>482</v>
      </c>
      <c r="G391" s="225"/>
      <c r="H391" s="227" t="s">
        <v>19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128</v>
      </c>
      <c r="AU391" s="234" t="s">
        <v>115</v>
      </c>
      <c r="AV391" s="13" t="s">
        <v>80</v>
      </c>
      <c r="AW391" s="13" t="s">
        <v>34</v>
      </c>
      <c r="AX391" s="13" t="s">
        <v>72</v>
      </c>
      <c r="AY391" s="234" t="s">
        <v>114</v>
      </c>
    </row>
    <row r="392" s="14" customFormat="1">
      <c r="A392" s="14"/>
      <c r="B392" s="235"/>
      <c r="C392" s="236"/>
      <c r="D392" s="226" t="s">
        <v>128</v>
      </c>
      <c r="E392" s="237" t="s">
        <v>19</v>
      </c>
      <c r="F392" s="238" t="s">
        <v>491</v>
      </c>
      <c r="G392" s="236"/>
      <c r="H392" s="239">
        <v>0.035000000000000003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128</v>
      </c>
      <c r="AU392" s="245" t="s">
        <v>115</v>
      </c>
      <c r="AV392" s="14" t="s">
        <v>82</v>
      </c>
      <c r="AW392" s="14" t="s">
        <v>34</v>
      </c>
      <c r="AX392" s="14" t="s">
        <v>72</v>
      </c>
      <c r="AY392" s="245" t="s">
        <v>114</v>
      </c>
    </row>
    <row r="393" s="15" customFormat="1">
      <c r="A393" s="15"/>
      <c r="B393" s="246"/>
      <c r="C393" s="247"/>
      <c r="D393" s="226" t="s">
        <v>128</v>
      </c>
      <c r="E393" s="248" t="s">
        <v>19</v>
      </c>
      <c r="F393" s="249" t="s">
        <v>146</v>
      </c>
      <c r="G393" s="247"/>
      <c r="H393" s="250">
        <v>28.105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6" t="s">
        <v>128</v>
      </c>
      <c r="AU393" s="256" t="s">
        <v>115</v>
      </c>
      <c r="AV393" s="15" t="s">
        <v>124</v>
      </c>
      <c r="AW393" s="15" t="s">
        <v>34</v>
      </c>
      <c r="AX393" s="15" t="s">
        <v>80</v>
      </c>
      <c r="AY393" s="256" t="s">
        <v>114</v>
      </c>
    </row>
    <row r="394" s="2" customFormat="1" ht="24.15" customHeight="1">
      <c r="A394" s="40"/>
      <c r="B394" s="41"/>
      <c r="C394" s="206" t="s">
        <v>492</v>
      </c>
      <c r="D394" s="206" t="s">
        <v>119</v>
      </c>
      <c r="E394" s="207" t="s">
        <v>493</v>
      </c>
      <c r="F394" s="208" t="s">
        <v>494</v>
      </c>
      <c r="G394" s="209" t="s">
        <v>311</v>
      </c>
      <c r="H394" s="210">
        <v>1.3759999999999999</v>
      </c>
      <c r="I394" s="211"/>
      <c r="J394" s="212">
        <f>ROUND(I394*H394,2)</f>
        <v>0</v>
      </c>
      <c r="K394" s="208" t="s">
        <v>123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124</v>
      </c>
      <c r="AT394" s="217" t="s">
        <v>119</v>
      </c>
      <c r="AU394" s="217" t="s">
        <v>115</v>
      </c>
      <c r="AY394" s="19" t="s">
        <v>114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124</v>
      </c>
      <c r="BM394" s="217" t="s">
        <v>495</v>
      </c>
    </row>
    <row r="395" s="2" customFormat="1">
      <c r="A395" s="40"/>
      <c r="B395" s="41"/>
      <c r="C395" s="42"/>
      <c r="D395" s="219" t="s">
        <v>126</v>
      </c>
      <c r="E395" s="42"/>
      <c r="F395" s="220" t="s">
        <v>496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126</v>
      </c>
      <c r="AU395" s="19" t="s">
        <v>115</v>
      </c>
    </row>
    <row r="396" s="13" customFormat="1">
      <c r="A396" s="13"/>
      <c r="B396" s="224"/>
      <c r="C396" s="225"/>
      <c r="D396" s="226" t="s">
        <v>128</v>
      </c>
      <c r="E396" s="227" t="s">
        <v>19</v>
      </c>
      <c r="F396" s="228" t="s">
        <v>129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128</v>
      </c>
      <c r="AU396" s="234" t="s">
        <v>115</v>
      </c>
      <c r="AV396" s="13" t="s">
        <v>80</v>
      </c>
      <c r="AW396" s="13" t="s">
        <v>34</v>
      </c>
      <c r="AX396" s="13" t="s">
        <v>72</v>
      </c>
      <c r="AY396" s="234" t="s">
        <v>114</v>
      </c>
    </row>
    <row r="397" s="13" customFormat="1">
      <c r="A397" s="13"/>
      <c r="B397" s="224"/>
      <c r="C397" s="225"/>
      <c r="D397" s="226" t="s">
        <v>128</v>
      </c>
      <c r="E397" s="227" t="s">
        <v>19</v>
      </c>
      <c r="F397" s="228" t="s">
        <v>130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128</v>
      </c>
      <c r="AU397" s="234" t="s">
        <v>115</v>
      </c>
      <c r="AV397" s="13" t="s">
        <v>80</v>
      </c>
      <c r="AW397" s="13" t="s">
        <v>34</v>
      </c>
      <c r="AX397" s="13" t="s">
        <v>72</v>
      </c>
      <c r="AY397" s="234" t="s">
        <v>114</v>
      </c>
    </row>
    <row r="398" s="14" customFormat="1">
      <c r="A398" s="14"/>
      <c r="B398" s="235"/>
      <c r="C398" s="236"/>
      <c r="D398" s="226" t="s">
        <v>128</v>
      </c>
      <c r="E398" s="237" t="s">
        <v>19</v>
      </c>
      <c r="F398" s="238" t="s">
        <v>497</v>
      </c>
      <c r="G398" s="236"/>
      <c r="H398" s="239">
        <v>1.3759999999999999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128</v>
      </c>
      <c r="AU398" s="245" t="s">
        <v>115</v>
      </c>
      <c r="AV398" s="14" t="s">
        <v>82</v>
      </c>
      <c r="AW398" s="14" t="s">
        <v>34</v>
      </c>
      <c r="AX398" s="14" t="s">
        <v>72</v>
      </c>
      <c r="AY398" s="245" t="s">
        <v>114</v>
      </c>
    </row>
    <row r="399" s="15" customFormat="1">
      <c r="A399" s="15"/>
      <c r="B399" s="246"/>
      <c r="C399" s="247"/>
      <c r="D399" s="226" t="s">
        <v>128</v>
      </c>
      <c r="E399" s="248" t="s">
        <v>19</v>
      </c>
      <c r="F399" s="249" t="s">
        <v>146</v>
      </c>
      <c r="G399" s="247"/>
      <c r="H399" s="250">
        <v>1.3759999999999999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6" t="s">
        <v>128</v>
      </c>
      <c r="AU399" s="256" t="s">
        <v>115</v>
      </c>
      <c r="AV399" s="15" t="s">
        <v>124</v>
      </c>
      <c r="AW399" s="15" t="s">
        <v>34</v>
      </c>
      <c r="AX399" s="15" t="s">
        <v>80</v>
      </c>
      <c r="AY399" s="256" t="s">
        <v>114</v>
      </c>
    </row>
    <row r="400" s="2" customFormat="1" ht="24.15" customHeight="1">
      <c r="A400" s="40"/>
      <c r="B400" s="41"/>
      <c r="C400" s="206" t="s">
        <v>498</v>
      </c>
      <c r="D400" s="206" t="s">
        <v>119</v>
      </c>
      <c r="E400" s="207" t="s">
        <v>499</v>
      </c>
      <c r="F400" s="208" t="s">
        <v>500</v>
      </c>
      <c r="G400" s="209" t="s">
        <v>311</v>
      </c>
      <c r="H400" s="210">
        <v>1.55</v>
      </c>
      <c r="I400" s="211"/>
      <c r="J400" s="212">
        <f>ROUND(I400*H400,2)</f>
        <v>0</v>
      </c>
      <c r="K400" s="208" t="s">
        <v>123</v>
      </c>
      <c r="L400" s="46"/>
      <c r="M400" s="213" t="s">
        <v>19</v>
      </c>
      <c r="N400" s="214" t="s">
        <v>43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124</v>
      </c>
      <c r="AT400" s="217" t="s">
        <v>119</v>
      </c>
      <c r="AU400" s="217" t="s">
        <v>115</v>
      </c>
      <c r="AY400" s="19" t="s">
        <v>114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124</v>
      </c>
      <c r="BM400" s="217" t="s">
        <v>501</v>
      </c>
    </row>
    <row r="401" s="2" customFormat="1">
      <c r="A401" s="40"/>
      <c r="B401" s="41"/>
      <c r="C401" s="42"/>
      <c r="D401" s="219" t="s">
        <v>126</v>
      </c>
      <c r="E401" s="42"/>
      <c r="F401" s="220" t="s">
        <v>502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126</v>
      </c>
      <c r="AU401" s="19" t="s">
        <v>115</v>
      </c>
    </row>
    <row r="402" s="13" customFormat="1">
      <c r="A402" s="13"/>
      <c r="B402" s="224"/>
      <c r="C402" s="225"/>
      <c r="D402" s="226" t="s">
        <v>128</v>
      </c>
      <c r="E402" s="227" t="s">
        <v>19</v>
      </c>
      <c r="F402" s="228" t="s">
        <v>503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128</v>
      </c>
      <c r="AU402" s="234" t="s">
        <v>115</v>
      </c>
      <c r="AV402" s="13" t="s">
        <v>80</v>
      </c>
      <c r="AW402" s="13" t="s">
        <v>34</v>
      </c>
      <c r="AX402" s="13" t="s">
        <v>72</v>
      </c>
      <c r="AY402" s="234" t="s">
        <v>114</v>
      </c>
    </row>
    <row r="403" s="14" customFormat="1">
      <c r="A403" s="14"/>
      <c r="B403" s="235"/>
      <c r="C403" s="236"/>
      <c r="D403" s="226" t="s">
        <v>128</v>
      </c>
      <c r="E403" s="237" t="s">
        <v>19</v>
      </c>
      <c r="F403" s="238" t="s">
        <v>504</v>
      </c>
      <c r="G403" s="236"/>
      <c r="H403" s="239">
        <v>4.0149999999999997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128</v>
      </c>
      <c r="AU403" s="245" t="s">
        <v>115</v>
      </c>
      <c r="AV403" s="14" t="s">
        <v>82</v>
      </c>
      <c r="AW403" s="14" t="s">
        <v>34</v>
      </c>
      <c r="AX403" s="14" t="s">
        <v>72</v>
      </c>
      <c r="AY403" s="245" t="s">
        <v>114</v>
      </c>
    </row>
    <row r="404" s="13" customFormat="1">
      <c r="A404" s="13"/>
      <c r="B404" s="224"/>
      <c r="C404" s="225"/>
      <c r="D404" s="226" t="s">
        <v>128</v>
      </c>
      <c r="E404" s="227" t="s">
        <v>19</v>
      </c>
      <c r="F404" s="228" t="s">
        <v>505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128</v>
      </c>
      <c r="AU404" s="234" t="s">
        <v>115</v>
      </c>
      <c r="AV404" s="13" t="s">
        <v>80</v>
      </c>
      <c r="AW404" s="13" t="s">
        <v>34</v>
      </c>
      <c r="AX404" s="13" t="s">
        <v>72</v>
      </c>
      <c r="AY404" s="234" t="s">
        <v>114</v>
      </c>
    </row>
    <row r="405" s="14" customFormat="1">
      <c r="A405" s="14"/>
      <c r="B405" s="235"/>
      <c r="C405" s="236"/>
      <c r="D405" s="226" t="s">
        <v>128</v>
      </c>
      <c r="E405" s="237" t="s">
        <v>19</v>
      </c>
      <c r="F405" s="238" t="s">
        <v>506</v>
      </c>
      <c r="G405" s="236"/>
      <c r="H405" s="239">
        <v>-1.3759999999999999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128</v>
      </c>
      <c r="AU405" s="245" t="s">
        <v>115</v>
      </c>
      <c r="AV405" s="14" t="s">
        <v>82</v>
      </c>
      <c r="AW405" s="14" t="s">
        <v>34</v>
      </c>
      <c r="AX405" s="14" t="s">
        <v>72</v>
      </c>
      <c r="AY405" s="245" t="s">
        <v>114</v>
      </c>
    </row>
    <row r="406" s="13" customFormat="1">
      <c r="A406" s="13"/>
      <c r="B406" s="224"/>
      <c r="C406" s="225"/>
      <c r="D406" s="226" t="s">
        <v>128</v>
      </c>
      <c r="E406" s="227" t="s">
        <v>19</v>
      </c>
      <c r="F406" s="228" t="s">
        <v>507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128</v>
      </c>
      <c r="AU406" s="234" t="s">
        <v>115</v>
      </c>
      <c r="AV406" s="13" t="s">
        <v>80</v>
      </c>
      <c r="AW406" s="13" t="s">
        <v>34</v>
      </c>
      <c r="AX406" s="13" t="s">
        <v>72</v>
      </c>
      <c r="AY406" s="234" t="s">
        <v>114</v>
      </c>
    </row>
    <row r="407" s="14" customFormat="1">
      <c r="A407" s="14"/>
      <c r="B407" s="235"/>
      <c r="C407" s="236"/>
      <c r="D407" s="226" t="s">
        <v>128</v>
      </c>
      <c r="E407" s="237" t="s">
        <v>19</v>
      </c>
      <c r="F407" s="238" t="s">
        <v>508</v>
      </c>
      <c r="G407" s="236"/>
      <c r="H407" s="239">
        <v>-1.089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128</v>
      </c>
      <c r="AU407" s="245" t="s">
        <v>115</v>
      </c>
      <c r="AV407" s="14" t="s">
        <v>82</v>
      </c>
      <c r="AW407" s="14" t="s">
        <v>34</v>
      </c>
      <c r="AX407" s="14" t="s">
        <v>72</v>
      </c>
      <c r="AY407" s="245" t="s">
        <v>114</v>
      </c>
    </row>
    <row r="408" s="15" customFormat="1">
      <c r="A408" s="15"/>
      <c r="B408" s="246"/>
      <c r="C408" s="247"/>
      <c r="D408" s="226" t="s">
        <v>128</v>
      </c>
      <c r="E408" s="248" t="s">
        <v>19</v>
      </c>
      <c r="F408" s="249" t="s">
        <v>146</v>
      </c>
      <c r="G408" s="247"/>
      <c r="H408" s="250">
        <v>1.55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6" t="s">
        <v>128</v>
      </c>
      <c r="AU408" s="256" t="s">
        <v>115</v>
      </c>
      <c r="AV408" s="15" t="s">
        <v>124</v>
      </c>
      <c r="AW408" s="15" t="s">
        <v>34</v>
      </c>
      <c r="AX408" s="15" t="s">
        <v>80</v>
      </c>
      <c r="AY408" s="256" t="s">
        <v>114</v>
      </c>
    </row>
    <row r="409" s="2" customFormat="1" ht="24.15" customHeight="1">
      <c r="A409" s="40"/>
      <c r="B409" s="41"/>
      <c r="C409" s="206" t="s">
        <v>509</v>
      </c>
      <c r="D409" s="206" t="s">
        <v>119</v>
      </c>
      <c r="E409" s="207" t="s">
        <v>510</v>
      </c>
      <c r="F409" s="208" t="s">
        <v>511</v>
      </c>
      <c r="G409" s="209" t="s">
        <v>311</v>
      </c>
      <c r="H409" s="210">
        <v>11.372999999999999</v>
      </c>
      <c r="I409" s="211"/>
      <c r="J409" s="212">
        <f>ROUND(I409*H409,2)</f>
        <v>0</v>
      </c>
      <c r="K409" s="208" t="s">
        <v>123</v>
      </c>
      <c r="L409" s="46"/>
      <c r="M409" s="213" t="s">
        <v>19</v>
      </c>
      <c r="N409" s="214" t="s">
        <v>43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124</v>
      </c>
      <c r="AT409" s="217" t="s">
        <v>119</v>
      </c>
      <c r="AU409" s="217" t="s">
        <v>115</v>
      </c>
      <c r="AY409" s="19" t="s">
        <v>114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124</v>
      </c>
      <c r="BM409" s="217" t="s">
        <v>512</v>
      </c>
    </row>
    <row r="410" s="2" customFormat="1">
      <c r="A410" s="40"/>
      <c r="B410" s="41"/>
      <c r="C410" s="42"/>
      <c r="D410" s="219" t="s">
        <v>126</v>
      </c>
      <c r="E410" s="42"/>
      <c r="F410" s="220" t="s">
        <v>513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126</v>
      </c>
      <c r="AU410" s="19" t="s">
        <v>115</v>
      </c>
    </row>
    <row r="411" s="13" customFormat="1">
      <c r="A411" s="13"/>
      <c r="B411" s="224"/>
      <c r="C411" s="225"/>
      <c r="D411" s="226" t="s">
        <v>128</v>
      </c>
      <c r="E411" s="227" t="s">
        <v>19</v>
      </c>
      <c r="F411" s="228" t="s">
        <v>514</v>
      </c>
      <c r="G411" s="225"/>
      <c r="H411" s="227" t="s">
        <v>19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128</v>
      </c>
      <c r="AU411" s="234" t="s">
        <v>115</v>
      </c>
      <c r="AV411" s="13" t="s">
        <v>80</v>
      </c>
      <c r="AW411" s="13" t="s">
        <v>34</v>
      </c>
      <c r="AX411" s="13" t="s">
        <v>72</v>
      </c>
      <c r="AY411" s="234" t="s">
        <v>114</v>
      </c>
    </row>
    <row r="412" s="13" customFormat="1">
      <c r="A412" s="13"/>
      <c r="B412" s="224"/>
      <c r="C412" s="225"/>
      <c r="D412" s="226" t="s">
        <v>128</v>
      </c>
      <c r="E412" s="227" t="s">
        <v>19</v>
      </c>
      <c r="F412" s="228" t="s">
        <v>515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128</v>
      </c>
      <c r="AU412" s="234" t="s">
        <v>115</v>
      </c>
      <c r="AV412" s="13" t="s">
        <v>80</v>
      </c>
      <c r="AW412" s="13" t="s">
        <v>34</v>
      </c>
      <c r="AX412" s="13" t="s">
        <v>72</v>
      </c>
      <c r="AY412" s="234" t="s">
        <v>114</v>
      </c>
    </row>
    <row r="413" s="14" customFormat="1">
      <c r="A413" s="14"/>
      <c r="B413" s="235"/>
      <c r="C413" s="236"/>
      <c r="D413" s="226" t="s">
        <v>128</v>
      </c>
      <c r="E413" s="237" t="s">
        <v>19</v>
      </c>
      <c r="F413" s="238" t="s">
        <v>516</v>
      </c>
      <c r="G413" s="236"/>
      <c r="H413" s="239">
        <v>0.094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128</v>
      </c>
      <c r="AU413" s="245" t="s">
        <v>115</v>
      </c>
      <c r="AV413" s="14" t="s">
        <v>82</v>
      </c>
      <c r="AW413" s="14" t="s">
        <v>34</v>
      </c>
      <c r="AX413" s="14" t="s">
        <v>72</v>
      </c>
      <c r="AY413" s="245" t="s">
        <v>114</v>
      </c>
    </row>
    <row r="414" s="13" customFormat="1">
      <c r="A414" s="13"/>
      <c r="B414" s="224"/>
      <c r="C414" s="225"/>
      <c r="D414" s="226" t="s">
        <v>128</v>
      </c>
      <c r="E414" s="227" t="s">
        <v>19</v>
      </c>
      <c r="F414" s="228" t="s">
        <v>489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128</v>
      </c>
      <c r="AU414" s="234" t="s">
        <v>115</v>
      </c>
      <c r="AV414" s="13" t="s">
        <v>80</v>
      </c>
      <c r="AW414" s="13" t="s">
        <v>34</v>
      </c>
      <c r="AX414" s="13" t="s">
        <v>72</v>
      </c>
      <c r="AY414" s="234" t="s">
        <v>114</v>
      </c>
    </row>
    <row r="415" s="14" customFormat="1">
      <c r="A415" s="14"/>
      <c r="B415" s="235"/>
      <c r="C415" s="236"/>
      <c r="D415" s="226" t="s">
        <v>128</v>
      </c>
      <c r="E415" s="237" t="s">
        <v>19</v>
      </c>
      <c r="F415" s="238" t="s">
        <v>517</v>
      </c>
      <c r="G415" s="236"/>
      <c r="H415" s="239">
        <v>4.032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128</v>
      </c>
      <c r="AU415" s="245" t="s">
        <v>115</v>
      </c>
      <c r="AV415" s="14" t="s">
        <v>82</v>
      </c>
      <c r="AW415" s="14" t="s">
        <v>34</v>
      </c>
      <c r="AX415" s="14" t="s">
        <v>72</v>
      </c>
      <c r="AY415" s="245" t="s">
        <v>114</v>
      </c>
    </row>
    <row r="416" s="13" customFormat="1">
      <c r="A416" s="13"/>
      <c r="B416" s="224"/>
      <c r="C416" s="225"/>
      <c r="D416" s="226" t="s">
        <v>128</v>
      </c>
      <c r="E416" s="227" t="s">
        <v>19</v>
      </c>
      <c r="F416" s="228" t="s">
        <v>518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128</v>
      </c>
      <c r="AU416" s="234" t="s">
        <v>115</v>
      </c>
      <c r="AV416" s="13" t="s">
        <v>80</v>
      </c>
      <c r="AW416" s="13" t="s">
        <v>34</v>
      </c>
      <c r="AX416" s="13" t="s">
        <v>72</v>
      </c>
      <c r="AY416" s="234" t="s">
        <v>114</v>
      </c>
    </row>
    <row r="417" s="14" customFormat="1">
      <c r="A417" s="14"/>
      <c r="B417" s="235"/>
      <c r="C417" s="236"/>
      <c r="D417" s="226" t="s">
        <v>128</v>
      </c>
      <c r="E417" s="237" t="s">
        <v>19</v>
      </c>
      <c r="F417" s="238" t="s">
        <v>519</v>
      </c>
      <c r="G417" s="236"/>
      <c r="H417" s="239">
        <v>5.8940000000000001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128</v>
      </c>
      <c r="AU417" s="245" t="s">
        <v>115</v>
      </c>
      <c r="AV417" s="14" t="s">
        <v>82</v>
      </c>
      <c r="AW417" s="14" t="s">
        <v>34</v>
      </c>
      <c r="AX417" s="14" t="s">
        <v>72</v>
      </c>
      <c r="AY417" s="245" t="s">
        <v>114</v>
      </c>
    </row>
    <row r="418" s="13" customFormat="1">
      <c r="A418" s="13"/>
      <c r="B418" s="224"/>
      <c r="C418" s="225"/>
      <c r="D418" s="226" t="s">
        <v>128</v>
      </c>
      <c r="E418" s="227" t="s">
        <v>19</v>
      </c>
      <c r="F418" s="228" t="s">
        <v>520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128</v>
      </c>
      <c r="AU418" s="234" t="s">
        <v>115</v>
      </c>
      <c r="AV418" s="13" t="s">
        <v>80</v>
      </c>
      <c r="AW418" s="13" t="s">
        <v>34</v>
      </c>
      <c r="AX418" s="13" t="s">
        <v>72</v>
      </c>
      <c r="AY418" s="234" t="s">
        <v>114</v>
      </c>
    </row>
    <row r="419" s="14" customFormat="1">
      <c r="A419" s="14"/>
      <c r="B419" s="235"/>
      <c r="C419" s="236"/>
      <c r="D419" s="226" t="s">
        <v>128</v>
      </c>
      <c r="E419" s="237" t="s">
        <v>19</v>
      </c>
      <c r="F419" s="238" t="s">
        <v>521</v>
      </c>
      <c r="G419" s="236"/>
      <c r="H419" s="239">
        <v>1.3480000000000001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128</v>
      </c>
      <c r="AU419" s="245" t="s">
        <v>115</v>
      </c>
      <c r="AV419" s="14" t="s">
        <v>82</v>
      </c>
      <c r="AW419" s="14" t="s">
        <v>34</v>
      </c>
      <c r="AX419" s="14" t="s">
        <v>72</v>
      </c>
      <c r="AY419" s="245" t="s">
        <v>114</v>
      </c>
    </row>
    <row r="420" s="13" customFormat="1">
      <c r="A420" s="13"/>
      <c r="B420" s="224"/>
      <c r="C420" s="225"/>
      <c r="D420" s="226" t="s">
        <v>128</v>
      </c>
      <c r="E420" s="227" t="s">
        <v>19</v>
      </c>
      <c r="F420" s="228" t="s">
        <v>482</v>
      </c>
      <c r="G420" s="225"/>
      <c r="H420" s="227" t="s">
        <v>19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128</v>
      </c>
      <c r="AU420" s="234" t="s">
        <v>115</v>
      </c>
      <c r="AV420" s="13" t="s">
        <v>80</v>
      </c>
      <c r="AW420" s="13" t="s">
        <v>34</v>
      </c>
      <c r="AX420" s="13" t="s">
        <v>72</v>
      </c>
      <c r="AY420" s="234" t="s">
        <v>114</v>
      </c>
    </row>
    <row r="421" s="14" customFormat="1">
      <c r="A421" s="14"/>
      <c r="B421" s="235"/>
      <c r="C421" s="236"/>
      <c r="D421" s="226" t="s">
        <v>128</v>
      </c>
      <c r="E421" s="237" t="s">
        <v>19</v>
      </c>
      <c r="F421" s="238" t="s">
        <v>483</v>
      </c>
      <c r="G421" s="236"/>
      <c r="H421" s="239">
        <v>0.0050000000000000001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128</v>
      </c>
      <c r="AU421" s="245" t="s">
        <v>115</v>
      </c>
      <c r="AV421" s="14" t="s">
        <v>82</v>
      </c>
      <c r="AW421" s="14" t="s">
        <v>34</v>
      </c>
      <c r="AX421" s="14" t="s">
        <v>72</v>
      </c>
      <c r="AY421" s="245" t="s">
        <v>114</v>
      </c>
    </row>
    <row r="422" s="15" customFormat="1">
      <c r="A422" s="15"/>
      <c r="B422" s="246"/>
      <c r="C422" s="247"/>
      <c r="D422" s="226" t="s">
        <v>128</v>
      </c>
      <c r="E422" s="248" t="s">
        <v>19</v>
      </c>
      <c r="F422" s="249" t="s">
        <v>146</v>
      </c>
      <c r="G422" s="247"/>
      <c r="H422" s="250">
        <v>11.372999999999999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128</v>
      </c>
      <c r="AU422" s="256" t="s">
        <v>115</v>
      </c>
      <c r="AV422" s="15" t="s">
        <v>124</v>
      </c>
      <c r="AW422" s="15" t="s">
        <v>34</v>
      </c>
      <c r="AX422" s="15" t="s">
        <v>80</v>
      </c>
      <c r="AY422" s="256" t="s">
        <v>114</v>
      </c>
    </row>
    <row r="423" s="2" customFormat="1" ht="24.15" customHeight="1">
      <c r="A423" s="40"/>
      <c r="B423" s="41"/>
      <c r="C423" s="206" t="s">
        <v>522</v>
      </c>
      <c r="D423" s="206" t="s">
        <v>119</v>
      </c>
      <c r="E423" s="207" t="s">
        <v>523</v>
      </c>
      <c r="F423" s="208" t="s">
        <v>524</v>
      </c>
      <c r="G423" s="209" t="s">
        <v>311</v>
      </c>
      <c r="H423" s="210">
        <v>11.372999999999999</v>
      </c>
      <c r="I423" s="211"/>
      <c r="J423" s="212">
        <f>ROUND(I423*H423,2)</f>
        <v>0</v>
      </c>
      <c r="K423" s="208" t="s">
        <v>19</v>
      </c>
      <c r="L423" s="46"/>
      <c r="M423" s="213" t="s">
        <v>19</v>
      </c>
      <c r="N423" s="214" t="s">
        <v>43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124</v>
      </c>
      <c r="AT423" s="217" t="s">
        <v>119</v>
      </c>
      <c r="AU423" s="217" t="s">
        <v>115</v>
      </c>
      <c r="AY423" s="19" t="s">
        <v>114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80</v>
      </c>
      <c r="BK423" s="218">
        <f>ROUND(I423*H423,2)</f>
        <v>0</v>
      </c>
      <c r="BL423" s="19" t="s">
        <v>124</v>
      </c>
      <c r="BM423" s="217" t="s">
        <v>525</v>
      </c>
    </row>
    <row r="424" s="13" customFormat="1">
      <c r="A424" s="13"/>
      <c r="B424" s="224"/>
      <c r="C424" s="225"/>
      <c r="D424" s="226" t="s">
        <v>128</v>
      </c>
      <c r="E424" s="227" t="s">
        <v>19</v>
      </c>
      <c r="F424" s="228" t="s">
        <v>526</v>
      </c>
      <c r="G424" s="225"/>
      <c r="H424" s="227" t="s">
        <v>19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128</v>
      </c>
      <c r="AU424" s="234" t="s">
        <v>115</v>
      </c>
      <c r="AV424" s="13" t="s">
        <v>80</v>
      </c>
      <c r="AW424" s="13" t="s">
        <v>34</v>
      </c>
      <c r="AX424" s="13" t="s">
        <v>72</v>
      </c>
      <c r="AY424" s="234" t="s">
        <v>114</v>
      </c>
    </row>
    <row r="425" s="14" customFormat="1">
      <c r="A425" s="14"/>
      <c r="B425" s="235"/>
      <c r="C425" s="236"/>
      <c r="D425" s="226" t="s">
        <v>128</v>
      </c>
      <c r="E425" s="237" t="s">
        <v>19</v>
      </c>
      <c r="F425" s="238" t="s">
        <v>527</v>
      </c>
      <c r="G425" s="236"/>
      <c r="H425" s="239">
        <v>11.372999999999999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128</v>
      </c>
      <c r="AU425" s="245" t="s">
        <v>115</v>
      </c>
      <c r="AV425" s="14" t="s">
        <v>82</v>
      </c>
      <c r="AW425" s="14" t="s">
        <v>34</v>
      </c>
      <c r="AX425" s="14" t="s">
        <v>80</v>
      </c>
      <c r="AY425" s="245" t="s">
        <v>114</v>
      </c>
    </row>
    <row r="426" s="2" customFormat="1" ht="37.8" customHeight="1">
      <c r="A426" s="40"/>
      <c r="B426" s="41"/>
      <c r="C426" s="206" t="s">
        <v>528</v>
      </c>
      <c r="D426" s="206" t="s">
        <v>119</v>
      </c>
      <c r="E426" s="207" t="s">
        <v>529</v>
      </c>
      <c r="F426" s="208" t="s">
        <v>530</v>
      </c>
      <c r="G426" s="209" t="s">
        <v>311</v>
      </c>
      <c r="H426" s="210">
        <v>11.372999999999999</v>
      </c>
      <c r="I426" s="211"/>
      <c r="J426" s="212">
        <f>ROUND(I426*H426,2)</f>
        <v>0</v>
      </c>
      <c r="K426" s="208" t="s">
        <v>123</v>
      </c>
      <c r="L426" s="46"/>
      <c r="M426" s="213" t="s">
        <v>19</v>
      </c>
      <c r="N426" s="214" t="s">
        <v>43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124</v>
      </c>
      <c r="AT426" s="217" t="s">
        <v>119</v>
      </c>
      <c r="AU426" s="217" t="s">
        <v>115</v>
      </c>
      <c r="AY426" s="19" t="s">
        <v>114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80</v>
      </c>
      <c r="BK426" s="218">
        <f>ROUND(I426*H426,2)</f>
        <v>0</v>
      </c>
      <c r="BL426" s="19" t="s">
        <v>124</v>
      </c>
      <c r="BM426" s="217" t="s">
        <v>531</v>
      </c>
    </row>
    <row r="427" s="2" customFormat="1">
      <c r="A427" s="40"/>
      <c r="B427" s="41"/>
      <c r="C427" s="42"/>
      <c r="D427" s="219" t="s">
        <v>126</v>
      </c>
      <c r="E427" s="42"/>
      <c r="F427" s="220" t="s">
        <v>532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126</v>
      </c>
      <c r="AU427" s="19" t="s">
        <v>115</v>
      </c>
    </row>
    <row r="428" s="13" customFormat="1">
      <c r="A428" s="13"/>
      <c r="B428" s="224"/>
      <c r="C428" s="225"/>
      <c r="D428" s="226" t="s">
        <v>128</v>
      </c>
      <c r="E428" s="227" t="s">
        <v>19</v>
      </c>
      <c r="F428" s="228" t="s">
        <v>526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128</v>
      </c>
      <c r="AU428" s="234" t="s">
        <v>115</v>
      </c>
      <c r="AV428" s="13" t="s">
        <v>80</v>
      </c>
      <c r="AW428" s="13" t="s">
        <v>34</v>
      </c>
      <c r="AX428" s="13" t="s">
        <v>72</v>
      </c>
      <c r="AY428" s="234" t="s">
        <v>114</v>
      </c>
    </row>
    <row r="429" s="14" customFormat="1">
      <c r="A429" s="14"/>
      <c r="B429" s="235"/>
      <c r="C429" s="236"/>
      <c r="D429" s="226" t="s">
        <v>128</v>
      </c>
      <c r="E429" s="237" t="s">
        <v>19</v>
      </c>
      <c r="F429" s="238" t="s">
        <v>527</v>
      </c>
      <c r="G429" s="236"/>
      <c r="H429" s="239">
        <v>11.372999999999999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128</v>
      </c>
      <c r="AU429" s="245" t="s">
        <v>115</v>
      </c>
      <c r="AV429" s="14" t="s">
        <v>82</v>
      </c>
      <c r="AW429" s="14" t="s">
        <v>34</v>
      </c>
      <c r="AX429" s="14" t="s">
        <v>80</v>
      </c>
      <c r="AY429" s="245" t="s">
        <v>114</v>
      </c>
    </row>
    <row r="430" s="2" customFormat="1" ht="16.5" customHeight="1">
      <c r="A430" s="40"/>
      <c r="B430" s="41"/>
      <c r="C430" s="206" t="s">
        <v>533</v>
      </c>
      <c r="D430" s="206" t="s">
        <v>119</v>
      </c>
      <c r="E430" s="207" t="s">
        <v>534</v>
      </c>
      <c r="F430" s="208" t="s">
        <v>535</v>
      </c>
      <c r="G430" s="209" t="s">
        <v>122</v>
      </c>
      <c r="H430" s="210">
        <v>1088.6869999999999</v>
      </c>
      <c r="I430" s="211"/>
      <c r="J430" s="212">
        <f>ROUND(I430*H430,2)</f>
        <v>0</v>
      </c>
      <c r="K430" s="208" t="s">
        <v>19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124</v>
      </c>
      <c r="AT430" s="217" t="s">
        <v>119</v>
      </c>
      <c r="AU430" s="217" t="s">
        <v>115</v>
      </c>
      <c r="AY430" s="19" t="s">
        <v>114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124</v>
      </c>
      <c r="BM430" s="217" t="s">
        <v>536</v>
      </c>
    </row>
    <row r="431" s="13" customFormat="1">
      <c r="A431" s="13"/>
      <c r="B431" s="224"/>
      <c r="C431" s="225"/>
      <c r="D431" s="226" t="s">
        <v>128</v>
      </c>
      <c r="E431" s="227" t="s">
        <v>19</v>
      </c>
      <c r="F431" s="228" t="s">
        <v>537</v>
      </c>
      <c r="G431" s="225"/>
      <c r="H431" s="227" t="s">
        <v>19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128</v>
      </c>
      <c r="AU431" s="234" t="s">
        <v>115</v>
      </c>
      <c r="AV431" s="13" t="s">
        <v>80</v>
      </c>
      <c r="AW431" s="13" t="s">
        <v>34</v>
      </c>
      <c r="AX431" s="13" t="s">
        <v>72</v>
      </c>
      <c r="AY431" s="234" t="s">
        <v>114</v>
      </c>
    </row>
    <row r="432" s="13" customFormat="1">
      <c r="A432" s="13"/>
      <c r="B432" s="224"/>
      <c r="C432" s="225"/>
      <c r="D432" s="226" t="s">
        <v>128</v>
      </c>
      <c r="E432" s="227" t="s">
        <v>19</v>
      </c>
      <c r="F432" s="228" t="s">
        <v>538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128</v>
      </c>
      <c r="AU432" s="234" t="s">
        <v>115</v>
      </c>
      <c r="AV432" s="13" t="s">
        <v>80</v>
      </c>
      <c r="AW432" s="13" t="s">
        <v>34</v>
      </c>
      <c r="AX432" s="13" t="s">
        <v>72</v>
      </c>
      <c r="AY432" s="234" t="s">
        <v>114</v>
      </c>
    </row>
    <row r="433" s="13" customFormat="1">
      <c r="A433" s="13"/>
      <c r="B433" s="224"/>
      <c r="C433" s="225"/>
      <c r="D433" s="226" t="s">
        <v>128</v>
      </c>
      <c r="E433" s="227" t="s">
        <v>19</v>
      </c>
      <c r="F433" s="228" t="s">
        <v>132</v>
      </c>
      <c r="G433" s="225"/>
      <c r="H433" s="227" t="s">
        <v>19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128</v>
      </c>
      <c r="AU433" s="234" t="s">
        <v>115</v>
      </c>
      <c r="AV433" s="13" t="s">
        <v>80</v>
      </c>
      <c r="AW433" s="13" t="s">
        <v>34</v>
      </c>
      <c r="AX433" s="13" t="s">
        <v>72</v>
      </c>
      <c r="AY433" s="234" t="s">
        <v>114</v>
      </c>
    </row>
    <row r="434" s="14" customFormat="1">
      <c r="A434" s="14"/>
      <c r="B434" s="235"/>
      <c r="C434" s="236"/>
      <c r="D434" s="226" t="s">
        <v>128</v>
      </c>
      <c r="E434" s="237" t="s">
        <v>19</v>
      </c>
      <c r="F434" s="238" t="s">
        <v>133</v>
      </c>
      <c r="G434" s="236"/>
      <c r="H434" s="239">
        <v>207.36000000000001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128</v>
      </c>
      <c r="AU434" s="245" t="s">
        <v>115</v>
      </c>
      <c r="AV434" s="14" t="s">
        <v>82</v>
      </c>
      <c r="AW434" s="14" t="s">
        <v>34</v>
      </c>
      <c r="AX434" s="14" t="s">
        <v>72</v>
      </c>
      <c r="AY434" s="245" t="s">
        <v>114</v>
      </c>
    </row>
    <row r="435" s="13" customFormat="1">
      <c r="A435" s="13"/>
      <c r="B435" s="224"/>
      <c r="C435" s="225"/>
      <c r="D435" s="226" t="s">
        <v>128</v>
      </c>
      <c r="E435" s="227" t="s">
        <v>19</v>
      </c>
      <c r="F435" s="228" t="s">
        <v>134</v>
      </c>
      <c r="G435" s="225"/>
      <c r="H435" s="227" t="s">
        <v>19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128</v>
      </c>
      <c r="AU435" s="234" t="s">
        <v>115</v>
      </c>
      <c r="AV435" s="13" t="s">
        <v>80</v>
      </c>
      <c r="AW435" s="13" t="s">
        <v>34</v>
      </c>
      <c r="AX435" s="13" t="s">
        <v>72</v>
      </c>
      <c r="AY435" s="234" t="s">
        <v>114</v>
      </c>
    </row>
    <row r="436" s="14" customFormat="1">
      <c r="A436" s="14"/>
      <c r="B436" s="235"/>
      <c r="C436" s="236"/>
      <c r="D436" s="226" t="s">
        <v>128</v>
      </c>
      <c r="E436" s="237" t="s">
        <v>19</v>
      </c>
      <c r="F436" s="238" t="s">
        <v>135</v>
      </c>
      <c r="G436" s="236"/>
      <c r="H436" s="239">
        <v>197.67599999999999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128</v>
      </c>
      <c r="AU436" s="245" t="s">
        <v>115</v>
      </c>
      <c r="AV436" s="14" t="s">
        <v>82</v>
      </c>
      <c r="AW436" s="14" t="s">
        <v>34</v>
      </c>
      <c r="AX436" s="14" t="s">
        <v>72</v>
      </c>
      <c r="AY436" s="245" t="s">
        <v>114</v>
      </c>
    </row>
    <row r="437" s="13" customFormat="1">
      <c r="A437" s="13"/>
      <c r="B437" s="224"/>
      <c r="C437" s="225"/>
      <c r="D437" s="226" t="s">
        <v>128</v>
      </c>
      <c r="E437" s="227" t="s">
        <v>19</v>
      </c>
      <c r="F437" s="228" t="s">
        <v>136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128</v>
      </c>
      <c r="AU437" s="234" t="s">
        <v>115</v>
      </c>
      <c r="AV437" s="13" t="s">
        <v>80</v>
      </c>
      <c r="AW437" s="13" t="s">
        <v>34</v>
      </c>
      <c r="AX437" s="13" t="s">
        <v>72</v>
      </c>
      <c r="AY437" s="234" t="s">
        <v>114</v>
      </c>
    </row>
    <row r="438" s="14" customFormat="1">
      <c r="A438" s="14"/>
      <c r="B438" s="235"/>
      <c r="C438" s="236"/>
      <c r="D438" s="226" t="s">
        <v>128</v>
      </c>
      <c r="E438" s="237" t="s">
        <v>19</v>
      </c>
      <c r="F438" s="238" t="s">
        <v>137</v>
      </c>
      <c r="G438" s="236"/>
      <c r="H438" s="239">
        <v>271.25999999999999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128</v>
      </c>
      <c r="AU438" s="245" t="s">
        <v>115</v>
      </c>
      <c r="AV438" s="14" t="s">
        <v>82</v>
      </c>
      <c r="AW438" s="14" t="s">
        <v>34</v>
      </c>
      <c r="AX438" s="14" t="s">
        <v>72</v>
      </c>
      <c r="AY438" s="245" t="s">
        <v>114</v>
      </c>
    </row>
    <row r="439" s="13" customFormat="1">
      <c r="A439" s="13"/>
      <c r="B439" s="224"/>
      <c r="C439" s="225"/>
      <c r="D439" s="226" t="s">
        <v>128</v>
      </c>
      <c r="E439" s="227" t="s">
        <v>19</v>
      </c>
      <c r="F439" s="228" t="s">
        <v>138</v>
      </c>
      <c r="G439" s="225"/>
      <c r="H439" s="227" t="s">
        <v>19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128</v>
      </c>
      <c r="AU439" s="234" t="s">
        <v>115</v>
      </c>
      <c r="AV439" s="13" t="s">
        <v>80</v>
      </c>
      <c r="AW439" s="13" t="s">
        <v>34</v>
      </c>
      <c r="AX439" s="13" t="s">
        <v>72</v>
      </c>
      <c r="AY439" s="234" t="s">
        <v>114</v>
      </c>
    </row>
    <row r="440" s="14" customFormat="1">
      <c r="A440" s="14"/>
      <c r="B440" s="235"/>
      <c r="C440" s="236"/>
      <c r="D440" s="226" t="s">
        <v>128</v>
      </c>
      <c r="E440" s="237" t="s">
        <v>19</v>
      </c>
      <c r="F440" s="238" t="s">
        <v>139</v>
      </c>
      <c r="G440" s="236"/>
      <c r="H440" s="239">
        <v>340.88299999999998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128</v>
      </c>
      <c r="AU440" s="245" t="s">
        <v>115</v>
      </c>
      <c r="AV440" s="14" t="s">
        <v>82</v>
      </c>
      <c r="AW440" s="14" t="s">
        <v>34</v>
      </c>
      <c r="AX440" s="14" t="s">
        <v>72</v>
      </c>
      <c r="AY440" s="245" t="s">
        <v>114</v>
      </c>
    </row>
    <row r="441" s="13" customFormat="1">
      <c r="A441" s="13"/>
      <c r="B441" s="224"/>
      <c r="C441" s="225"/>
      <c r="D441" s="226" t="s">
        <v>128</v>
      </c>
      <c r="E441" s="227" t="s">
        <v>19</v>
      </c>
      <c r="F441" s="228" t="s">
        <v>140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128</v>
      </c>
      <c r="AU441" s="234" t="s">
        <v>115</v>
      </c>
      <c r="AV441" s="13" t="s">
        <v>80</v>
      </c>
      <c r="AW441" s="13" t="s">
        <v>34</v>
      </c>
      <c r="AX441" s="13" t="s">
        <v>72</v>
      </c>
      <c r="AY441" s="234" t="s">
        <v>114</v>
      </c>
    </row>
    <row r="442" s="14" customFormat="1">
      <c r="A442" s="14"/>
      <c r="B442" s="235"/>
      <c r="C442" s="236"/>
      <c r="D442" s="226" t="s">
        <v>128</v>
      </c>
      <c r="E442" s="237" t="s">
        <v>19</v>
      </c>
      <c r="F442" s="238" t="s">
        <v>141</v>
      </c>
      <c r="G442" s="236"/>
      <c r="H442" s="239">
        <v>10.625999999999999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128</v>
      </c>
      <c r="AU442" s="245" t="s">
        <v>115</v>
      </c>
      <c r="AV442" s="14" t="s">
        <v>82</v>
      </c>
      <c r="AW442" s="14" t="s">
        <v>34</v>
      </c>
      <c r="AX442" s="14" t="s">
        <v>72</v>
      </c>
      <c r="AY442" s="245" t="s">
        <v>114</v>
      </c>
    </row>
    <row r="443" s="13" customFormat="1">
      <c r="A443" s="13"/>
      <c r="B443" s="224"/>
      <c r="C443" s="225"/>
      <c r="D443" s="226" t="s">
        <v>128</v>
      </c>
      <c r="E443" s="227" t="s">
        <v>19</v>
      </c>
      <c r="F443" s="228" t="s">
        <v>142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128</v>
      </c>
      <c r="AU443" s="234" t="s">
        <v>115</v>
      </c>
      <c r="AV443" s="13" t="s">
        <v>80</v>
      </c>
      <c r="AW443" s="13" t="s">
        <v>34</v>
      </c>
      <c r="AX443" s="13" t="s">
        <v>72</v>
      </c>
      <c r="AY443" s="234" t="s">
        <v>114</v>
      </c>
    </row>
    <row r="444" s="14" customFormat="1">
      <c r="A444" s="14"/>
      <c r="B444" s="235"/>
      <c r="C444" s="236"/>
      <c r="D444" s="226" t="s">
        <v>128</v>
      </c>
      <c r="E444" s="237" t="s">
        <v>19</v>
      </c>
      <c r="F444" s="238" t="s">
        <v>143</v>
      </c>
      <c r="G444" s="236"/>
      <c r="H444" s="239">
        <v>60.881999999999998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128</v>
      </c>
      <c r="AU444" s="245" t="s">
        <v>115</v>
      </c>
      <c r="AV444" s="14" t="s">
        <v>82</v>
      </c>
      <c r="AW444" s="14" t="s">
        <v>34</v>
      </c>
      <c r="AX444" s="14" t="s">
        <v>72</v>
      </c>
      <c r="AY444" s="245" t="s">
        <v>114</v>
      </c>
    </row>
    <row r="445" s="15" customFormat="1">
      <c r="A445" s="15"/>
      <c r="B445" s="246"/>
      <c r="C445" s="247"/>
      <c r="D445" s="226" t="s">
        <v>128</v>
      </c>
      <c r="E445" s="248" t="s">
        <v>19</v>
      </c>
      <c r="F445" s="249" t="s">
        <v>146</v>
      </c>
      <c r="G445" s="247"/>
      <c r="H445" s="250">
        <v>1088.6869999999999</v>
      </c>
      <c r="I445" s="251"/>
      <c r="J445" s="247"/>
      <c r="K445" s="247"/>
      <c r="L445" s="252"/>
      <c r="M445" s="267"/>
      <c r="N445" s="268"/>
      <c r="O445" s="268"/>
      <c r="P445" s="268"/>
      <c r="Q445" s="268"/>
      <c r="R445" s="268"/>
      <c r="S445" s="268"/>
      <c r="T445" s="269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128</v>
      </c>
      <c r="AU445" s="256" t="s">
        <v>115</v>
      </c>
      <c r="AV445" s="15" t="s">
        <v>124</v>
      </c>
      <c r="AW445" s="15" t="s">
        <v>34</v>
      </c>
      <c r="AX445" s="15" t="s">
        <v>80</v>
      </c>
      <c r="AY445" s="256" t="s">
        <v>114</v>
      </c>
    </row>
    <row r="446" s="2" customFormat="1" ht="6.96" customHeight="1">
      <c r="A446" s="40"/>
      <c r="B446" s="61"/>
      <c r="C446" s="62"/>
      <c r="D446" s="62"/>
      <c r="E446" s="62"/>
      <c r="F446" s="62"/>
      <c r="G446" s="62"/>
      <c r="H446" s="62"/>
      <c r="I446" s="62"/>
      <c r="J446" s="62"/>
      <c r="K446" s="62"/>
      <c r="L446" s="46"/>
      <c r="M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</row>
  </sheetData>
  <sheetProtection sheet="1" autoFilter="0" formatColumns="0" formatRows="0" objects="1" scenarios="1" spinCount="100000" saltValue="vtGp4aGr0tH3QCHVlNhRePaFU0Bv8l1zbncoUTzohOsGh/rAnoWl/rv98ANj8gWAi5wYZJU/RskI4Nfitb6HlQ==" hashValue="IFqnkI5rq5BCv2pcxqDcmciWPv/hDlyz4f3RgxAJcJBuAgK+oKkrAgFqTNrmsxcnNo6EpZ79tHoHzSeKMTiDPw==" algorithmName="SHA-512" password="CC35"/>
  <autoFilter ref="C84:K44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767996701"/>
    <hyperlink ref="F110" r:id="rId2" display="https://podminky.urs.cz/item/CS_URS_2024_02/985112111"/>
    <hyperlink ref="F115" r:id="rId3" display="https://podminky.urs.cz/item/CS_URS_2024_02/985112193"/>
    <hyperlink ref="F118" r:id="rId4" display="https://podminky.urs.cz/item/CS_URS_2024_02/985311111"/>
    <hyperlink ref="F123" r:id="rId5" display="https://podminky.urs.cz/item/CS_URS_2024_02/977151121"/>
    <hyperlink ref="F129" r:id="rId6" display="https://podminky.urs.cz/item/CS_URS_2024_02/977151125"/>
    <hyperlink ref="F139" r:id="rId7" display="https://podminky.urs.cz/item/CS_URS_2024_02/977131118"/>
    <hyperlink ref="F144" r:id="rId8" display="https://podminky.urs.cz/item/CS_URS_2024_02/953171011"/>
    <hyperlink ref="F153" r:id="rId9" display="https://podminky.urs.cz/item/CS_URS_2024_02/953943125"/>
    <hyperlink ref="F172" r:id="rId10" display="https://podminky.urs.cz/item/CS_URS_2024_02/317351101"/>
    <hyperlink ref="F182" r:id="rId11" display="https://podminky.urs.cz/item/CS_URS_2024_02/317351102"/>
    <hyperlink ref="F185" r:id="rId12" display="https://podminky.urs.cz/item/CS_URS_2024_02/767995113"/>
    <hyperlink ref="F226" r:id="rId13" display="https://podminky.urs.cz/item/CS_URS_2024_02/767995114"/>
    <hyperlink ref="F234" r:id="rId14" display="https://podminky.urs.cz/item/CS_URS_2024_02/767995115"/>
    <hyperlink ref="F242" r:id="rId15" display="https://podminky.urs.cz/item/CS_URS_2024_02/767591002"/>
    <hyperlink ref="F345" r:id="rId16" display="https://podminky.urs.cz/item/CS_URS_2024_02/628613611"/>
    <hyperlink ref="F350" r:id="rId17" display="https://podminky.urs.cz/item/CS_URS_2024_02/783337101"/>
    <hyperlink ref="F364" r:id="rId18" display="https://podminky.urs.cz/item/CS_URS_2024_02/783347101"/>
    <hyperlink ref="F379" r:id="rId19" display="https://podminky.urs.cz/item/CS_URS_2024_02/997006512"/>
    <hyperlink ref="F387" r:id="rId20" display="https://podminky.urs.cz/item/CS_URS_2024_02/997006519"/>
    <hyperlink ref="F395" r:id="rId21" display="https://podminky.urs.cz/item/CS_URS_2024_02/997013811"/>
    <hyperlink ref="F401" r:id="rId22" display="https://podminky.urs.cz/item/CS_URS_2024_02/997013861"/>
    <hyperlink ref="F410" r:id="rId23" display="https://podminky.urs.cz/item/CS_URS_2024_02/998767101"/>
    <hyperlink ref="F427" r:id="rId24" display="https://podminky.urs.cz/item/CS_URS_2024_02/998767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VD Les Království, oprava lávky v pravém obtokovém tunelu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539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25. 9. 2023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27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ROUND((SUM(BE85:BE156)),  2)</f>
        <v>0</v>
      </c>
      <c r="G33" s="40"/>
      <c r="H33" s="40"/>
      <c r="I33" s="150">
        <v>0.20999999999999999</v>
      </c>
      <c r="J33" s="149">
        <f>ROUND(((SUM(BE85:BE156))*I33),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ROUND((SUM(BF85:BF156)),  2)</f>
        <v>0</v>
      </c>
      <c r="G34" s="40"/>
      <c r="H34" s="40"/>
      <c r="I34" s="150">
        <v>0.14999999999999999</v>
      </c>
      <c r="J34" s="149">
        <f>ROUND(((SUM(BF85:BF156))*I34),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ROUND((SUM(BG85:BG156)),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ROUND((SUM(BH85:BH156)),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ROUND((SUM(BI85:BI156)),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VD Les Království, oprava lávky v pravém obtokovém tunelu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Bílá Třemešná</v>
      </c>
      <c r="G52" s="42"/>
      <c r="H52" s="42"/>
      <c r="I52" s="34" t="s">
        <v>23</v>
      </c>
      <c r="J52" s="74" t="str">
        <f>IF(J12="","",J12)</f>
        <v>25. 9. 2023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32</v>
      </c>
      <c r="J54" s="38" t="str">
        <f>E21</f>
        <v>PLa, s.p. - odbor IČ, oddělení projekce, Ing. Kunc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PLa, s.p. - odbor IČ, oddělení projekce, Ing. Kunc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540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541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542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543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544</v>
      </c>
      <c r="E64" s="170"/>
      <c r="F64" s="170"/>
      <c r="G64" s="170"/>
      <c r="H64" s="170"/>
      <c r="I64" s="170"/>
      <c r="J64" s="171">
        <f>J134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545</v>
      </c>
      <c r="E65" s="176"/>
      <c r="F65" s="176"/>
      <c r="G65" s="176"/>
      <c r="H65" s="176"/>
      <c r="I65" s="176"/>
      <c r="J65" s="177">
        <f>J153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VD Les Království, oprava lávky v pravém obtokovém tunelu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Bílá Třemešná</v>
      </c>
      <c r="G79" s="42"/>
      <c r="H79" s="42"/>
      <c r="I79" s="34" t="s">
        <v>23</v>
      </c>
      <c r="J79" s="74" t="str">
        <f>IF(J12="","",J12)</f>
        <v>25. 9. 2023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Povodí Labe, státní podnik</v>
      </c>
      <c r="G81" s="42"/>
      <c r="H81" s="42"/>
      <c r="I81" s="34" t="s">
        <v>32</v>
      </c>
      <c r="J81" s="38" t="str">
        <f>E21</f>
        <v>PLa, s.p. - odbor IČ, oddělení projekce, Ing. Kunc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PLa, s.p. - odbor IČ, oddělení projekce, Ing. Kunc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100</v>
      </c>
      <c r="D84" s="182" t="s">
        <v>57</v>
      </c>
      <c r="E84" s="182" t="s">
        <v>53</v>
      </c>
      <c r="F84" s="182" t="s">
        <v>54</v>
      </c>
      <c r="G84" s="182" t="s">
        <v>101</v>
      </c>
      <c r="H84" s="182" t="s">
        <v>102</v>
      </c>
      <c r="I84" s="182" t="s">
        <v>103</v>
      </c>
      <c r="J84" s="182" t="s">
        <v>91</v>
      </c>
      <c r="K84" s="183" t="s">
        <v>104</v>
      </c>
      <c r="L84" s="184"/>
      <c r="M84" s="94" t="s">
        <v>19</v>
      </c>
      <c r="N84" s="95" t="s">
        <v>42</v>
      </c>
      <c r="O84" s="95" t="s">
        <v>105</v>
      </c>
      <c r="P84" s="95" t="s">
        <v>106</v>
      </c>
      <c r="Q84" s="95" t="s">
        <v>107</v>
      </c>
      <c r="R84" s="95" t="s">
        <v>108</v>
      </c>
      <c r="S84" s="95" t="s">
        <v>109</v>
      </c>
      <c r="T84" s="96" t="s">
        <v>110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P86+P134</f>
        <v>0</v>
      </c>
      <c r="Q85" s="98"/>
      <c r="R85" s="187">
        <f>R86+R134</f>
        <v>0</v>
      </c>
      <c r="S85" s="98"/>
      <c r="T85" s="188">
        <f>T86+T134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92</v>
      </c>
      <c r="BK85" s="189">
        <f>BK86+BK134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546</v>
      </c>
      <c r="F86" s="193" t="s">
        <v>547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P87+P102+P116</f>
        <v>0</v>
      </c>
      <c r="Q86" s="198"/>
      <c r="R86" s="199">
        <f>R87+R102+R116</f>
        <v>0</v>
      </c>
      <c r="S86" s="198"/>
      <c r="T86" s="200">
        <f>T87+T102+T116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124</v>
      </c>
      <c r="AT86" s="202" t="s">
        <v>71</v>
      </c>
      <c r="AU86" s="202" t="s">
        <v>72</v>
      </c>
      <c r="AY86" s="201" t="s">
        <v>114</v>
      </c>
      <c r="BK86" s="203">
        <f>BK87+BK102+BK116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77</v>
      </c>
      <c r="F87" s="204" t="s">
        <v>548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SUM(P88:P101)</f>
        <v>0</v>
      </c>
      <c r="Q87" s="198"/>
      <c r="R87" s="199">
        <f>SUM(R88:R101)</f>
        <v>0</v>
      </c>
      <c r="S87" s="198"/>
      <c r="T87" s="200">
        <f>SUM(T88:T101)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124</v>
      </c>
      <c r="AT87" s="202" t="s">
        <v>71</v>
      </c>
      <c r="AU87" s="202" t="s">
        <v>80</v>
      </c>
      <c r="AY87" s="201" t="s">
        <v>114</v>
      </c>
      <c r="BK87" s="203">
        <f>SUM(BK88:BK101)</f>
        <v>0</v>
      </c>
    </row>
    <row r="88" s="2" customFormat="1" ht="16.5" customHeight="1">
      <c r="A88" s="40"/>
      <c r="B88" s="41"/>
      <c r="C88" s="206" t="s">
        <v>164</v>
      </c>
      <c r="D88" s="206" t="s">
        <v>119</v>
      </c>
      <c r="E88" s="207" t="s">
        <v>549</v>
      </c>
      <c r="F88" s="208" t="s">
        <v>550</v>
      </c>
      <c r="G88" s="209" t="s">
        <v>551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552</v>
      </c>
      <c r="AT88" s="217" t="s">
        <v>119</v>
      </c>
      <c r="AU88" s="217" t="s">
        <v>82</v>
      </c>
      <c r="AY88" s="19" t="s">
        <v>114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552</v>
      </c>
      <c r="BM88" s="217" t="s">
        <v>553</v>
      </c>
    </row>
    <row r="89" s="13" customFormat="1">
      <c r="A89" s="13"/>
      <c r="B89" s="224"/>
      <c r="C89" s="225"/>
      <c r="D89" s="226" t="s">
        <v>128</v>
      </c>
      <c r="E89" s="227" t="s">
        <v>19</v>
      </c>
      <c r="F89" s="228" t="s">
        <v>554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128</v>
      </c>
      <c r="AU89" s="234" t="s">
        <v>82</v>
      </c>
      <c r="AV89" s="13" t="s">
        <v>80</v>
      </c>
      <c r="AW89" s="13" t="s">
        <v>34</v>
      </c>
      <c r="AX89" s="13" t="s">
        <v>72</v>
      </c>
      <c r="AY89" s="234" t="s">
        <v>114</v>
      </c>
    </row>
    <row r="90" s="13" customFormat="1">
      <c r="A90" s="13"/>
      <c r="B90" s="224"/>
      <c r="C90" s="225"/>
      <c r="D90" s="226" t="s">
        <v>128</v>
      </c>
      <c r="E90" s="227" t="s">
        <v>19</v>
      </c>
      <c r="F90" s="228" t="s">
        <v>555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128</v>
      </c>
      <c r="AU90" s="234" t="s">
        <v>82</v>
      </c>
      <c r="AV90" s="13" t="s">
        <v>80</v>
      </c>
      <c r="AW90" s="13" t="s">
        <v>34</v>
      </c>
      <c r="AX90" s="13" t="s">
        <v>72</v>
      </c>
      <c r="AY90" s="234" t="s">
        <v>114</v>
      </c>
    </row>
    <row r="91" s="13" customFormat="1">
      <c r="A91" s="13"/>
      <c r="B91" s="224"/>
      <c r="C91" s="225"/>
      <c r="D91" s="226" t="s">
        <v>128</v>
      </c>
      <c r="E91" s="227" t="s">
        <v>19</v>
      </c>
      <c r="F91" s="228" t="s">
        <v>556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128</v>
      </c>
      <c r="AU91" s="234" t="s">
        <v>82</v>
      </c>
      <c r="AV91" s="13" t="s">
        <v>80</v>
      </c>
      <c r="AW91" s="13" t="s">
        <v>34</v>
      </c>
      <c r="AX91" s="13" t="s">
        <v>72</v>
      </c>
      <c r="AY91" s="234" t="s">
        <v>114</v>
      </c>
    </row>
    <row r="92" s="13" customFormat="1">
      <c r="A92" s="13"/>
      <c r="B92" s="224"/>
      <c r="C92" s="225"/>
      <c r="D92" s="226" t="s">
        <v>128</v>
      </c>
      <c r="E92" s="227" t="s">
        <v>19</v>
      </c>
      <c r="F92" s="228" t="s">
        <v>557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128</v>
      </c>
      <c r="AU92" s="234" t="s">
        <v>82</v>
      </c>
      <c r="AV92" s="13" t="s">
        <v>80</v>
      </c>
      <c r="AW92" s="13" t="s">
        <v>34</v>
      </c>
      <c r="AX92" s="13" t="s">
        <v>72</v>
      </c>
      <c r="AY92" s="234" t="s">
        <v>114</v>
      </c>
    </row>
    <row r="93" s="13" customFormat="1">
      <c r="A93" s="13"/>
      <c r="B93" s="224"/>
      <c r="C93" s="225"/>
      <c r="D93" s="226" t="s">
        <v>128</v>
      </c>
      <c r="E93" s="227" t="s">
        <v>19</v>
      </c>
      <c r="F93" s="228" t="s">
        <v>558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128</v>
      </c>
      <c r="AU93" s="234" t="s">
        <v>82</v>
      </c>
      <c r="AV93" s="13" t="s">
        <v>80</v>
      </c>
      <c r="AW93" s="13" t="s">
        <v>34</v>
      </c>
      <c r="AX93" s="13" t="s">
        <v>72</v>
      </c>
      <c r="AY93" s="234" t="s">
        <v>114</v>
      </c>
    </row>
    <row r="94" s="13" customFormat="1">
      <c r="A94" s="13"/>
      <c r="B94" s="224"/>
      <c r="C94" s="225"/>
      <c r="D94" s="226" t="s">
        <v>128</v>
      </c>
      <c r="E94" s="227" t="s">
        <v>19</v>
      </c>
      <c r="F94" s="228" t="s">
        <v>559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128</v>
      </c>
      <c r="AU94" s="234" t="s">
        <v>82</v>
      </c>
      <c r="AV94" s="13" t="s">
        <v>80</v>
      </c>
      <c r="AW94" s="13" t="s">
        <v>34</v>
      </c>
      <c r="AX94" s="13" t="s">
        <v>72</v>
      </c>
      <c r="AY94" s="234" t="s">
        <v>114</v>
      </c>
    </row>
    <row r="95" s="13" customFormat="1">
      <c r="A95" s="13"/>
      <c r="B95" s="224"/>
      <c r="C95" s="225"/>
      <c r="D95" s="226" t="s">
        <v>128</v>
      </c>
      <c r="E95" s="227" t="s">
        <v>19</v>
      </c>
      <c r="F95" s="228" t="s">
        <v>560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128</v>
      </c>
      <c r="AU95" s="234" t="s">
        <v>82</v>
      </c>
      <c r="AV95" s="13" t="s">
        <v>80</v>
      </c>
      <c r="AW95" s="13" t="s">
        <v>34</v>
      </c>
      <c r="AX95" s="13" t="s">
        <v>72</v>
      </c>
      <c r="AY95" s="234" t="s">
        <v>114</v>
      </c>
    </row>
    <row r="96" s="13" customFormat="1">
      <c r="A96" s="13"/>
      <c r="B96" s="224"/>
      <c r="C96" s="225"/>
      <c r="D96" s="226" t="s">
        <v>128</v>
      </c>
      <c r="E96" s="227" t="s">
        <v>19</v>
      </c>
      <c r="F96" s="228" t="s">
        <v>561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128</v>
      </c>
      <c r="AU96" s="234" t="s">
        <v>82</v>
      </c>
      <c r="AV96" s="13" t="s">
        <v>80</v>
      </c>
      <c r="AW96" s="13" t="s">
        <v>34</v>
      </c>
      <c r="AX96" s="13" t="s">
        <v>72</v>
      </c>
      <c r="AY96" s="234" t="s">
        <v>114</v>
      </c>
    </row>
    <row r="97" s="14" customFormat="1">
      <c r="A97" s="14"/>
      <c r="B97" s="235"/>
      <c r="C97" s="236"/>
      <c r="D97" s="226" t="s">
        <v>128</v>
      </c>
      <c r="E97" s="237" t="s">
        <v>19</v>
      </c>
      <c r="F97" s="238" t="s">
        <v>80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128</v>
      </c>
      <c r="AU97" s="245" t="s">
        <v>82</v>
      </c>
      <c r="AV97" s="14" t="s">
        <v>82</v>
      </c>
      <c r="AW97" s="14" t="s">
        <v>34</v>
      </c>
      <c r="AX97" s="14" t="s">
        <v>80</v>
      </c>
      <c r="AY97" s="245" t="s">
        <v>114</v>
      </c>
    </row>
    <row r="98" s="2" customFormat="1" ht="16.5" customHeight="1">
      <c r="A98" s="40"/>
      <c r="B98" s="41"/>
      <c r="C98" s="206" t="s">
        <v>173</v>
      </c>
      <c r="D98" s="206" t="s">
        <v>119</v>
      </c>
      <c r="E98" s="207" t="s">
        <v>562</v>
      </c>
      <c r="F98" s="208" t="s">
        <v>563</v>
      </c>
      <c r="G98" s="209" t="s">
        <v>551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552</v>
      </c>
      <c r="AT98" s="217" t="s">
        <v>119</v>
      </c>
      <c r="AU98" s="217" t="s">
        <v>82</v>
      </c>
      <c r="AY98" s="19" t="s">
        <v>114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552</v>
      </c>
      <c r="BM98" s="217" t="s">
        <v>564</v>
      </c>
    </row>
    <row r="99" s="13" customFormat="1">
      <c r="A99" s="13"/>
      <c r="B99" s="224"/>
      <c r="C99" s="225"/>
      <c r="D99" s="226" t="s">
        <v>128</v>
      </c>
      <c r="E99" s="227" t="s">
        <v>19</v>
      </c>
      <c r="F99" s="228" t="s">
        <v>565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128</v>
      </c>
      <c r="AU99" s="234" t="s">
        <v>82</v>
      </c>
      <c r="AV99" s="13" t="s">
        <v>80</v>
      </c>
      <c r="AW99" s="13" t="s">
        <v>34</v>
      </c>
      <c r="AX99" s="13" t="s">
        <v>72</v>
      </c>
      <c r="AY99" s="234" t="s">
        <v>114</v>
      </c>
    </row>
    <row r="100" s="13" customFormat="1">
      <c r="A100" s="13"/>
      <c r="B100" s="224"/>
      <c r="C100" s="225"/>
      <c r="D100" s="226" t="s">
        <v>128</v>
      </c>
      <c r="E100" s="227" t="s">
        <v>19</v>
      </c>
      <c r="F100" s="228" t="s">
        <v>566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128</v>
      </c>
      <c r="AU100" s="234" t="s">
        <v>82</v>
      </c>
      <c r="AV100" s="13" t="s">
        <v>80</v>
      </c>
      <c r="AW100" s="13" t="s">
        <v>34</v>
      </c>
      <c r="AX100" s="13" t="s">
        <v>72</v>
      </c>
      <c r="AY100" s="234" t="s">
        <v>114</v>
      </c>
    </row>
    <row r="101" s="14" customFormat="1">
      <c r="A101" s="14"/>
      <c r="B101" s="235"/>
      <c r="C101" s="236"/>
      <c r="D101" s="226" t="s">
        <v>128</v>
      </c>
      <c r="E101" s="237" t="s">
        <v>19</v>
      </c>
      <c r="F101" s="238" t="s">
        <v>80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128</v>
      </c>
      <c r="AU101" s="245" t="s">
        <v>82</v>
      </c>
      <c r="AV101" s="14" t="s">
        <v>82</v>
      </c>
      <c r="AW101" s="14" t="s">
        <v>34</v>
      </c>
      <c r="AX101" s="14" t="s">
        <v>80</v>
      </c>
      <c r="AY101" s="245" t="s">
        <v>114</v>
      </c>
    </row>
    <row r="102" s="12" customFormat="1" ht="22.8" customHeight="1">
      <c r="A102" s="12"/>
      <c r="B102" s="190"/>
      <c r="C102" s="191"/>
      <c r="D102" s="192" t="s">
        <v>71</v>
      </c>
      <c r="E102" s="204" t="s">
        <v>567</v>
      </c>
      <c r="F102" s="204" t="s">
        <v>568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SUM(P103:P115)</f>
        <v>0</v>
      </c>
      <c r="Q102" s="198"/>
      <c r="R102" s="199">
        <f>SUM(R103:R115)</f>
        <v>0</v>
      </c>
      <c r="S102" s="198"/>
      <c r="T102" s="200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124</v>
      </c>
      <c r="AT102" s="202" t="s">
        <v>71</v>
      </c>
      <c r="AU102" s="202" t="s">
        <v>80</v>
      </c>
      <c r="AY102" s="201" t="s">
        <v>114</v>
      </c>
      <c r="BK102" s="203">
        <f>SUM(BK103:BK115)</f>
        <v>0</v>
      </c>
    </row>
    <row r="103" s="2" customFormat="1" ht="24.15" customHeight="1">
      <c r="A103" s="40"/>
      <c r="B103" s="41"/>
      <c r="C103" s="206" t="s">
        <v>186</v>
      </c>
      <c r="D103" s="206" t="s">
        <v>119</v>
      </c>
      <c r="E103" s="207" t="s">
        <v>569</v>
      </c>
      <c r="F103" s="208" t="s">
        <v>570</v>
      </c>
      <c r="G103" s="209" t="s">
        <v>196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552</v>
      </c>
      <c r="AT103" s="217" t="s">
        <v>119</v>
      </c>
      <c r="AU103" s="217" t="s">
        <v>82</v>
      </c>
      <c r="AY103" s="19" t="s">
        <v>114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552</v>
      </c>
      <c r="BM103" s="217" t="s">
        <v>571</v>
      </c>
    </row>
    <row r="104" s="13" customFormat="1">
      <c r="A104" s="13"/>
      <c r="B104" s="224"/>
      <c r="C104" s="225"/>
      <c r="D104" s="226" t="s">
        <v>128</v>
      </c>
      <c r="E104" s="227" t="s">
        <v>19</v>
      </c>
      <c r="F104" s="228" t="s">
        <v>572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128</v>
      </c>
      <c r="AU104" s="234" t="s">
        <v>82</v>
      </c>
      <c r="AV104" s="13" t="s">
        <v>80</v>
      </c>
      <c r="AW104" s="13" t="s">
        <v>34</v>
      </c>
      <c r="AX104" s="13" t="s">
        <v>72</v>
      </c>
      <c r="AY104" s="234" t="s">
        <v>114</v>
      </c>
    </row>
    <row r="105" s="14" customFormat="1">
      <c r="A105" s="14"/>
      <c r="B105" s="235"/>
      <c r="C105" s="236"/>
      <c r="D105" s="226" t="s">
        <v>128</v>
      </c>
      <c r="E105" s="237" t="s">
        <v>19</v>
      </c>
      <c r="F105" s="238" t="s">
        <v>80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128</v>
      </c>
      <c r="AU105" s="245" t="s">
        <v>82</v>
      </c>
      <c r="AV105" s="14" t="s">
        <v>82</v>
      </c>
      <c r="AW105" s="14" t="s">
        <v>34</v>
      </c>
      <c r="AX105" s="14" t="s">
        <v>80</v>
      </c>
      <c r="AY105" s="245" t="s">
        <v>114</v>
      </c>
    </row>
    <row r="106" s="2" customFormat="1" ht="24.15" customHeight="1">
      <c r="A106" s="40"/>
      <c r="B106" s="41"/>
      <c r="C106" s="206" t="s">
        <v>193</v>
      </c>
      <c r="D106" s="206" t="s">
        <v>119</v>
      </c>
      <c r="E106" s="207" t="s">
        <v>573</v>
      </c>
      <c r="F106" s="208" t="s">
        <v>574</v>
      </c>
      <c r="G106" s="209" t="s">
        <v>196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552</v>
      </c>
      <c r="AT106" s="217" t="s">
        <v>119</v>
      </c>
      <c r="AU106" s="217" t="s">
        <v>82</v>
      </c>
      <c r="AY106" s="19" t="s">
        <v>114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552</v>
      </c>
      <c r="BM106" s="217" t="s">
        <v>575</v>
      </c>
    </row>
    <row r="107" s="13" customFormat="1">
      <c r="A107" s="13"/>
      <c r="B107" s="224"/>
      <c r="C107" s="225"/>
      <c r="D107" s="226" t="s">
        <v>128</v>
      </c>
      <c r="E107" s="227" t="s">
        <v>19</v>
      </c>
      <c r="F107" s="228" t="s">
        <v>576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128</v>
      </c>
      <c r="AU107" s="234" t="s">
        <v>82</v>
      </c>
      <c r="AV107" s="13" t="s">
        <v>80</v>
      </c>
      <c r="AW107" s="13" t="s">
        <v>34</v>
      </c>
      <c r="AX107" s="13" t="s">
        <v>72</v>
      </c>
      <c r="AY107" s="234" t="s">
        <v>114</v>
      </c>
    </row>
    <row r="108" s="13" customFormat="1">
      <c r="A108" s="13"/>
      <c r="B108" s="224"/>
      <c r="C108" s="225"/>
      <c r="D108" s="226" t="s">
        <v>128</v>
      </c>
      <c r="E108" s="227" t="s">
        <v>19</v>
      </c>
      <c r="F108" s="228" t="s">
        <v>577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128</v>
      </c>
      <c r="AU108" s="234" t="s">
        <v>82</v>
      </c>
      <c r="AV108" s="13" t="s">
        <v>80</v>
      </c>
      <c r="AW108" s="13" t="s">
        <v>34</v>
      </c>
      <c r="AX108" s="13" t="s">
        <v>72</v>
      </c>
      <c r="AY108" s="234" t="s">
        <v>114</v>
      </c>
    </row>
    <row r="109" s="13" customFormat="1">
      <c r="A109" s="13"/>
      <c r="B109" s="224"/>
      <c r="C109" s="225"/>
      <c r="D109" s="226" t="s">
        <v>128</v>
      </c>
      <c r="E109" s="227" t="s">
        <v>19</v>
      </c>
      <c r="F109" s="228" t="s">
        <v>578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128</v>
      </c>
      <c r="AU109" s="234" t="s">
        <v>82</v>
      </c>
      <c r="AV109" s="13" t="s">
        <v>80</v>
      </c>
      <c r="AW109" s="13" t="s">
        <v>34</v>
      </c>
      <c r="AX109" s="13" t="s">
        <v>72</v>
      </c>
      <c r="AY109" s="234" t="s">
        <v>114</v>
      </c>
    </row>
    <row r="110" s="14" customFormat="1">
      <c r="A110" s="14"/>
      <c r="B110" s="235"/>
      <c r="C110" s="236"/>
      <c r="D110" s="226" t="s">
        <v>128</v>
      </c>
      <c r="E110" s="237" t="s">
        <v>19</v>
      </c>
      <c r="F110" s="238" t="s">
        <v>80</v>
      </c>
      <c r="G110" s="236"/>
      <c r="H110" s="239">
        <v>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128</v>
      </c>
      <c r="AU110" s="245" t="s">
        <v>82</v>
      </c>
      <c r="AV110" s="14" t="s">
        <v>82</v>
      </c>
      <c r="AW110" s="14" t="s">
        <v>34</v>
      </c>
      <c r="AX110" s="14" t="s">
        <v>80</v>
      </c>
      <c r="AY110" s="245" t="s">
        <v>114</v>
      </c>
    </row>
    <row r="111" s="2" customFormat="1" ht="16.5" customHeight="1">
      <c r="A111" s="40"/>
      <c r="B111" s="41"/>
      <c r="C111" s="206" t="s">
        <v>117</v>
      </c>
      <c r="D111" s="206" t="s">
        <v>119</v>
      </c>
      <c r="E111" s="207" t="s">
        <v>579</v>
      </c>
      <c r="F111" s="208" t="s">
        <v>580</v>
      </c>
      <c r="G111" s="209" t="s">
        <v>551</v>
      </c>
      <c r="H111" s="210">
        <v>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552</v>
      </c>
      <c r="AT111" s="217" t="s">
        <v>119</v>
      </c>
      <c r="AU111" s="217" t="s">
        <v>82</v>
      </c>
      <c r="AY111" s="19" t="s">
        <v>114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552</v>
      </c>
      <c r="BM111" s="217" t="s">
        <v>581</v>
      </c>
    </row>
    <row r="112" s="13" customFormat="1">
      <c r="A112" s="13"/>
      <c r="B112" s="224"/>
      <c r="C112" s="225"/>
      <c r="D112" s="226" t="s">
        <v>128</v>
      </c>
      <c r="E112" s="227" t="s">
        <v>19</v>
      </c>
      <c r="F112" s="228" t="s">
        <v>582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128</v>
      </c>
      <c r="AU112" s="234" t="s">
        <v>82</v>
      </c>
      <c r="AV112" s="13" t="s">
        <v>80</v>
      </c>
      <c r="AW112" s="13" t="s">
        <v>34</v>
      </c>
      <c r="AX112" s="13" t="s">
        <v>72</v>
      </c>
      <c r="AY112" s="234" t="s">
        <v>114</v>
      </c>
    </row>
    <row r="113" s="13" customFormat="1">
      <c r="A113" s="13"/>
      <c r="B113" s="224"/>
      <c r="C113" s="225"/>
      <c r="D113" s="226" t="s">
        <v>128</v>
      </c>
      <c r="E113" s="227" t="s">
        <v>19</v>
      </c>
      <c r="F113" s="228" t="s">
        <v>583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128</v>
      </c>
      <c r="AU113" s="234" t="s">
        <v>82</v>
      </c>
      <c r="AV113" s="13" t="s">
        <v>80</v>
      </c>
      <c r="AW113" s="13" t="s">
        <v>34</v>
      </c>
      <c r="AX113" s="13" t="s">
        <v>72</v>
      </c>
      <c r="AY113" s="234" t="s">
        <v>114</v>
      </c>
    </row>
    <row r="114" s="13" customFormat="1">
      <c r="A114" s="13"/>
      <c r="B114" s="224"/>
      <c r="C114" s="225"/>
      <c r="D114" s="226" t="s">
        <v>128</v>
      </c>
      <c r="E114" s="227" t="s">
        <v>19</v>
      </c>
      <c r="F114" s="228" t="s">
        <v>584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128</v>
      </c>
      <c r="AU114" s="234" t="s">
        <v>82</v>
      </c>
      <c r="AV114" s="13" t="s">
        <v>80</v>
      </c>
      <c r="AW114" s="13" t="s">
        <v>34</v>
      </c>
      <c r="AX114" s="13" t="s">
        <v>72</v>
      </c>
      <c r="AY114" s="234" t="s">
        <v>114</v>
      </c>
    </row>
    <row r="115" s="14" customFormat="1">
      <c r="A115" s="14"/>
      <c r="B115" s="235"/>
      <c r="C115" s="236"/>
      <c r="D115" s="226" t="s">
        <v>128</v>
      </c>
      <c r="E115" s="237" t="s">
        <v>19</v>
      </c>
      <c r="F115" s="238" t="s">
        <v>80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128</v>
      </c>
      <c r="AU115" s="245" t="s">
        <v>82</v>
      </c>
      <c r="AV115" s="14" t="s">
        <v>82</v>
      </c>
      <c r="AW115" s="14" t="s">
        <v>34</v>
      </c>
      <c r="AX115" s="14" t="s">
        <v>80</v>
      </c>
      <c r="AY115" s="245" t="s">
        <v>114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585</v>
      </c>
      <c r="F116" s="204" t="s">
        <v>586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SUM(P117:P133)</f>
        <v>0</v>
      </c>
      <c r="Q116" s="198"/>
      <c r="R116" s="199">
        <f>SUM(R117:R133)</f>
        <v>0</v>
      </c>
      <c r="S116" s="198"/>
      <c r="T116" s="200">
        <f>SUM(T117:T133)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124</v>
      </c>
      <c r="AT116" s="202" t="s">
        <v>71</v>
      </c>
      <c r="AU116" s="202" t="s">
        <v>80</v>
      </c>
      <c r="AY116" s="201" t="s">
        <v>114</v>
      </c>
      <c r="BK116" s="203">
        <f>SUM(BK117:BK133)</f>
        <v>0</v>
      </c>
    </row>
    <row r="117" s="2" customFormat="1" ht="24.15" customHeight="1">
      <c r="A117" s="40"/>
      <c r="B117" s="41"/>
      <c r="C117" s="206" t="s">
        <v>207</v>
      </c>
      <c r="D117" s="206" t="s">
        <v>119</v>
      </c>
      <c r="E117" s="207" t="s">
        <v>587</v>
      </c>
      <c r="F117" s="208" t="s">
        <v>588</v>
      </c>
      <c r="G117" s="209" t="s">
        <v>551</v>
      </c>
      <c r="H117" s="210">
        <v>1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589</v>
      </c>
      <c r="AT117" s="217" t="s">
        <v>119</v>
      </c>
      <c r="AU117" s="217" t="s">
        <v>82</v>
      </c>
      <c r="AY117" s="19" t="s">
        <v>114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589</v>
      </c>
      <c r="BM117" s="217" t="s">
        <v>590</v>
      </c>
    </row>
    <row r="118" s="13" customFormat="1">
      <c r="A118" s="13"/>
      <c r="B118" s="224"/>
      <c r="C118" s="225"/>
      <c r="D118" s="226" t="s">
        <v>128</v>
      </c>
      <c r="E118" s="227" t="s">
        <v>19</v>
      </c>
      <c r="F118" s="228" t="s">
        <v>591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128</v>
      </c>
      <c r="AU118" s="234" t="s">
        <v>82</v>
      </c>
      <c r="AV118" s="13" t="s">
        <v>80</v>
      </c>
      <c r="AW118" s="13" t="s">
        <v>34</v>
      </c>
      <c r="AX118" s="13" t="s">
        <v>72</v>
      </c>
      <c r="AY118" s="234" t="s">
        <v>114</v>
      </c>
    </row>
    <row r="119" s="14" customFormat="1">
      <c r="A119" s="14"/>
      <c r="B119" s="235"/>
      <c r="C119" s="236"/>
      <c r="D119" s="226" t="s">
        <v>128</v>
      </c>
      <c r="E119" s="237" t="s">
        <v>19</v>
      </c>
      <c r="F119" s="238" t="s">
        <v>80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128</v>
      </c>
      <c r="AU119" s="245" t="s">
        <v>82</v>
      </c>
      <c r="AV119" s="14" t="s">
        <v>82</v>
      </c>
      <c r="AW119" s="14" t="s">
        <v>34</v>
      </c>
      <c r="AX119" s="14" t="s">
        <v>80</v>
      </c>
      <c r="AY119" s="245" t="s">
        <v>114</v>
      </c>
    </row>
    <row r="120" s="2" customFormat="1" ht="21.75" customHeight="1">
      <c r="A120" s="40"/>
      <c r="B120" s="41"/>
      <c r="C120" s="206" t="s">
        <v>211</v>
      </c>
      <c r="D120" s="206" t="s">
        <v>119</v>
      </c>
      <c r="E120" s="207" t="s">
        <v>592</v>
      </c>
      <c r="F120" s="208" t="s">
        <v>593</v>
      </c>
      <c r="G120" s="209" t="s">
        <v>551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589</v>
      </c>
      <c r="AT120" s="217" t="s">
        <v>119</v>
      </c>
      <c r="AU120" s="217" t="s">
        <v>82</v>
      </c>
      <c r="AY120" s="19" t="s">
        <v>114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589</v>
      </c>
      <c r="BM120" s="217" t="s">
        <v>594</v>
      </c>
    </row>
    <row r="121" s="13" customFormat="1">
      <c r="A121" s="13"/>
      <c r="B121" s="224"/>
      <c r="C121" s="225"/>
      <c r="D121" s="226" t="s">
        <v>128</v>
      </c>
      <c r="E121" s="227" t="s">
        <v>19</v>
      </c>
      <c r="F121" s="228" t="s">
        <v>595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128</v>
      </c>
      <c r="AU121" s="234" t="s">
        <v>82</v>
      </c>
      <c r="AV121" s="13" t="s">
        <v>80</v>
      </c>
      <c r="AW121" s="13" t="s">
        <v>34</v>
      </c>
      <c r="AX121" s="13" t="s">
        <v>72</v>
      </c>
      <c r="AY121" s="234" t="s">
        <v>114</v>
      </c>
    </row>
    <row r="122" s="13" customFormat="1">
      <c r="A122" s="13"/>
      <c r="B122" s="224"/>
      <c r="C122" s="225"/>
      <c r="D122" s="226" t="s">
        <v>128</v>
      </c>
      <c r="E122" s="227" t="s">
        <v>19</v>
      </c>
      <c r="F122" s="228" t="s">
        <v>596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128</v>
      </c>
      <c r="AU122" s="234" t="s">
        <v>82</v>
      </c>
      <c r="AV122" s="13" t="s">
        <v>80</v>
      </c>
      <c r="AW122" s="13" t="s">
        <v>34</v>
      </c>
      <c r="AX122" s="13" t="s">
        <v>72</v>
      </c>
      <c r="AY122" s="234" t="s">
        <v>114</v>
      </c>
    </row>
    <row r="123" s="14" customFormat="1">
      <c r="A123" s="14"/>
      <c r="B123" s="235"/>
      <c r="C123" s="236"/>
      <c r="D123" s="226" t="s">
        <v>128</v>
      </c>
      <c r="E123" s="237" t="s">
        <v>19</v>
      </c>
      <c r="F123" s="238" t="s">
        <v>80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128</v>
      </c>
      <c r="AU123" s="245" t="s">
        <v>82</v>
      </c>
      <c r="AV123" s="14" t="s">
        <v>82</v>
      </c>
      <c r="AW123" s="14" t="s">
        <v>34</v>
      </c>
      <c r="AX123" s="14" t="s">
        <v>80</v>
      </c>
      <c r="AY123" s="245" t="s">
        <v>114</v>
      </c>
    </row>
    <row r="124" s="2" customFormat="1" ht="24.15" customHeight="1">
      <c r="A124" s="40"/>
      <c r="B124" s="41"/>
      <c r="C124" s="206" t="s">
        <v>200</v>
      </c>
      <c r="D124" s="206" t="s">
        <v>119</v>
      </c>
      <c r="E124" s="207" t="s">
        <v>597</v>
      </c>
      <c r="F124" s="208" t="s">
        <v>598</v>
      </c>
      <c r="G124" s="209" t="s">
        <v>551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589</v>
      </c>
      <c r="AT124" s="217" t="s">
        <v>119</v>
      </c>
      <c r="AU124" s="217" t="s">
        <v>82</v>
      </c>
      <c r="AY124" s="19" t="s">
        <v>114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589</v>
      </c>
      <c r="BM124" s="217" t="s">
        <v>599</v>
      </c>
    </row>
    <row r="125" s="13" customFormat="1">
      <c r="A125" s="13"/>
      <c r="B125" s="224"/>
      <c r="C125" s="225"/>
      <c r="D125" s="226" t="s">
        <v>128</v>
      </c>
      <c r="E125" s="227" t="s">
        <v>19</v>
      </c>
      <c r="F125" s="228" t="s">
        <v>600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128</v>
      </c>
      <c r="AU125" s="234" t="s">
        <v>82</v>
      </c>
      <c r="AV125" s="13" t="s">
        <v>80</v>
      </c>
      <c r="AW125" s="13" t="s">
        <v>34</v>
      </c>
      <c r="AX125" s="13" t="s">
        <v>72</v>
      </c>
      <c r="AY125" s="234" t="s">
        <v>114</v>
      </c>
    </row>
    <row r="126" s="14" customFormat="1">
      <c r="A126" s="14"/>
      <c r="B126" s="235"/>
      <c r="C126" s="236"/>
      <c r="D126" s="226" t="s">
        <v>128</v>
      </c>
      <c r="E126" s="237" t="s">
        <v>19</v>
      </c>
      <c r="F126" s="238" t="s">
        <v>80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128</v>
      </c>
      <c r="AU126" s="245" t="s">
        <v>82</v>
      </c>
      <c r="AV126" s="14" t="s">
        <v>82</v>
      </c>
      <c r="AW126" s="14" t="s">
        <v>34</v>
      </c>
      <c r="AX126" s="14" t="s">
        <v>80</v>
      </c>
      <c r="AY126" s="245" t="s">
        <v>114</v>
      </c>
    </row>
    <row r="127" s="2" customFormat="1" ht="21.75" customHeight="1">
      <c r="A127" s="40"/>
      <c r="B127" s="41"/>
      <c r="C127" s="206" t="s">
        <v>228</v>
      </c>
      <c r="D127" s="206" t="s">
        <v>119</v>
      </c>
      <c r="E127" s="207" t="s">
        <v>601</v>
      </c>
      <c r="F127" s="208" t="s">
        <v>602</v>
      </c>
      <c r="G127" s="209" t="s">
        <v>551</v>
      </c>
      <c r="H127" s="210">
        <v>1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589</v>
      </c>
      <c r="AT127" s="217" t="s">
        <v>119</v>
      </c>
      <c r="AU127" s="217" t="s">
        <v>82</v>
      </c>
      <c r="AY127" s="19" t="s">
        <v>114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589</v>
      </c>
      <c r="BM127" s="217" t="s">
        <v>603</v>
      </c>
    </row>
    <row r="128" s="13" customFormat="1">
      <c r="A128" s="13"/>
      <c r="B128" s="224"/>
      <c r="C128" s="225"/>
      <c r="D128" s="226" t="s">
        <v>128</v>
      </c>
      <c r="E128" s="227" t="s">
        <v>19</v>
      </c>
      <c r="F128" s="228" t="s">
        <v>604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128</v>
      </c>
      <c r="AU128" s="234" t="s">
        <v>82</v>
      </c>
      <c r="AV128" s="13" t="s">
        <v>80</v>
      </c>
      <c r="AW128" s="13" t="s">
        <v>34</v>
      </c>
      <c r="AX128" s="13" t="s">
        <v>72</v>
      </c>
      <c r="AY128" s="234" t="s">
        <v>114</v>
      </c>
    </row>
    <row r="129" s="14" customFormat="1">
      <c r="A129" s="14"/>
      <c r="B129" s="235"/>
      <c r="C129" s="236"/>
      <c r="D129" s="226" t="s">
        <v>128</v>
      </c>
      <c r="E129" s="237" t="s">
        <v>19</v>
      </c>
      <c r="F129" s="238" t="s">
        <v>80</v>
      </c>
      <c r="G129" s="236"/>
      <c r="H129" s="239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128</v>
      </c>
      <c r="AU129" s="245" t="s">
        <v>82</v>
      </c>
      <c r="AV129" s="14" t="s">
        <v>82</v>
      </c>
      <c r="AW129" s="14" t="s">
        <v>34</v>
      </c>
      <c r="AX129" s="14" t="s">
        <v>80</v>
      </c>
      <c r="AY129" s="245" t="s">
        <v>114</v>
      </c>
    </row>
    <row r="130" s="2" customFormat="1" ht="16.5" customHeight="1">
      <c r="A130" s="40"/>
      <c r="B130" s="41"/>
      <c r="C130" s="206" t="s">
        <v>236</v>
      </c>
      <c r="D130" s="206" t="s">
        <v>119</v>
      </c>
      <c r="E130" s="207" t="s">
        <v>605</v>
      </c>
      <c r="F130" s="208" t="s">
        <v>606</v>
      </c>
      <c r="G130" s="209" t="s">
        <v>551</v>
      </c>
      <c r="H130" s="210">
        <v>1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589</v>
      </c>
      <c r="AT130" s="217" t="s">
        <v>119</v>
      </c>
      <c r="AU130" s="217" t="s">
        <v>82</v>
      </c>
      <c r="AY130" s="19" t="s">
        <v>114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589</v>
      </c>
      <c r="BM130" s="217" t="s">
        <v>607</v>
      </c>
    </row>
    <row r="131" s="13" customFormat="1">
      <c r="A131" s="13"/>
      <c r="B131" s="224"/>
      <c r="C131" s="225"/>
      <c r="D131" s="226" t="s">
        <v>128</v>
      </c>
      <c r="E131" s="227" t="s">
        <v>19</v>
      </c>
      <c r="F131" s="228" t="s">
        <v>608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128</v>
      </c>
      <c r="AU131" s="234" t="s">
        <v>82</v>
      </c>
      <c r="AV131" s="13" t="s">
        <v>80</v>
      </c>
      <c r="AW131" s="13" t="s">
        <v>34</v>
      </c>
      <c r="AX131" s="13" t="s">
        <v>72</v>
      </c>
      <c r="AY131" s="234" t="s">
        <v>114</v>
      </c>
    </row>
    <row r="132" s="13" customFormat="1">
      <c r="A132" s="13"/>
      <c r="B132" s="224"/>
      <c r="C132" s="225"/>
      <c r="D132" s="226" t="s">
        <v>128</v>
      </c>
      <c r="E132" s="227" t="s">
        <v>19</v>
      </c>
      <c r="F132" s="228" t="s">
        <v>609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128</v>
      </c>
      <c r="AU132" s="234" t="s">
        <v>82</v>
      </c>
      <c r="AV132" s="13" t="s">
        <v>80</v>
      </c>
      <c r="AW132" s="13" t="s">
        <v>34</v>
      </c>
      <c r="AX132" s="13" t="s">
        <v>72</v>
      </c>
      <c r="AY132" s="234" t="s">
        <v>114</v>
      </c>
    </row>
    <row r="133" s="14" customFormat="1">
      <c r="A133" s="14"/>
      <c r="B133" s="235"/>
      <c r="C133" s="236"/>
      <c r="D133" s="226" t="s">
        <v>128</v>
      </c>
      <c r="E133" s="237" t="s">
        <v>19</v>
      </c>
      <c r="F133" s="238" t="s">
        <v>80</v>
      </c>
      <c r="G133" s="236"/>
      <c r="H133" s="239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128</v>
      </c>
      <c r="AU133" s="245" t="s">
        <v>82</v>
      </c>
      <c r="AV133" s="14" t="s">
        <v>82</v>
      </c>
      <c r="AW133" s="14" t="s">
        <v>34</v>
      </c>
      <c r="AX133" s="14" t="s">
        <v>80</v>
      </c>
      <c r="AY133" s="245" t="s">
        <v>114</v>
      </c>
    </row>
    <row r="134" s="12" customFormat="1" ht="25.92" customHeight="1">
      <c r="A134" s="12"/>
      <c r="B134" s="190"/>
      <c r="C134" s="191"/>
      <c r="D134" s="192" t="s">
        <v>71</v>
      </c>
      <c r="E134" s="193" t="s">
        <v>610</v>
      </c>
      <c r="F134" s="193" t="s">
        <v>548</v>
      </c>
      <c r="G134" s="191"/>
      <c r="H134" s="191"/>
      <c r="I134" s="194"/>
      <c r="J134" s="195">
        <f>BK134</f>
        <v>0</v>
      </c>
      <c r="K134" s="191"/>
      <c r="L134" s="196"/>
      <c r="M134" s="197"/>
      <c r="N134" s="198"/>
      <c r="O134" s="198"/>
      <c r="P134" s="199">
        <f>P135+SUM(P136:P153)</f>
        <v>0</v>
      </c>
      <c r="Q134" s="198"/>
      <c r="R134" s="199">
        <f>R135+SUM(R136:R153)</f>
        <v>0</v>
      </c>
      <c r="S134" s="198"/>
      <c r="T134" s="200">
        <f>T135+SUM(T136:T153)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164</v>
      </c>
      <c r="AT134" s="202" t="s">
        <v>71</v>
      </c>
      <c r="AU134" s="202" t="s">
        <v>72</v>
      </c>
      <c r="AY134" s="201" t="s">
        <v>114</v>
      </c>
      <c r="BK134" s="203">
        <f>BK135+SUM(BK136:BK153)</f>
        <v>0</v>
      </c>
    </row>
    <row r="135" s="2" customFormat="1" ht="24.15" customHeight="1">
      <c r="A135" s="40"/>
      <c r="B135" s="41"/>
      <c r="C135" s="206" t="s">
        <v>82</v>
      </c>
      <c r="D135" s="206" t="s">
        <v>119</v>
      </c>
      <c r="E135" s="207" t="s">
        <v>611</v>
      </c>
      <c r="F135" s="208" t="s">
        <v>612</v>
      </c>
      <c r="G135" s="209" t="s">
        <v>149</v>
      </c>
      <c r="H135" s="210">
        <v>364.5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124</v>
      </c>
      <c r="AT135" s="217" t="s">
        <v>119</v>
      </c>
      <c r="AU135" s="217" t="s">
        <v>80</v>
      </c>
      <c r="AY135" s="19" t="s">
        <v>114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124</v>
      </c>
      <c r="BM135" s="217" t="s">
        <v>613</v>
      </c>
    </row>
    <row r="136" s="13" customFormat="1">
      <c r="A136" s="13"/>
      <c r="B136" s="224"/>
      <c r="C136" s="225"/>
      <c r="D136" s="226" t="s">
        <v>128</v>
      </c>
      <c r="E136" s="227" t="s">
        <v>19</v>
      </c>
      <c r="F136" s="228" t="s">
        <v>614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128</v>
      </c>
      <c r="AU136" s="234" t="s">
        <v>80</v>
      </c>
      <c r="AV136" s="13" t="s">
        <v>80</v>
      </c>
      <c r="AW136" s="13" t="s">
        <v>34</v>
      </c>
      <c r="AX136" s="13" t="s">
        <v>72</v>
      </c>
      <c r="AY136" s="234" t="s">
        <v>114</v>
      </c>
    </row>
    <row r="137" s="14" customFormat="1">
      <c r="A137" s="14"/>
      <c r="B137" s="235"/>
      <c r="C137" s="236"/>
      <c r="D137" s="226" t="s">
        <v>128</v>
      </c>
      <c r="E137" s="237" t="s">
        <v>19</v>
      </c>
      <c r="F137" s="238" t="s">
        <v>308</v>
      </c>
      <c r="G137" s="236"/>
      <c r="H137" s="239">
        <v>18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128</v>
      </c>
      <c r="AU137" s="245" t="s">
        <v>80</v>
      </c>
      <c r="AV137" s="14" t="s">
        <v>82</v>
      </c>
      <c r="AW137" s="14" t="s">
        <v>34</v>
      </c>
      <c r="AX137" s="14" t="s">
        <v>72</v>
      </c>
      <c r="AY137" s="245" t="s">
        <v>114</v>
      </c>
    </row>
    <row r="138" s="13" customFormat="1">
      <c r="A138" s="13"/>
      <c r="B138" s="224"/>
      <c r="C138" s="225"/>
      <c r="D138" s="226" t="s">
        <v>128</v>
      </c>
      <c r="E138" s="227" t="s">
        <v>19</v>
      </c>
      <c r="F138" s="228" t="s">
        <v>615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128</v>
      </c>
      <c r="AU138" s="234" t="s">
        <v>80</v>
      </c>
      <c r="AV138" s="13" t="s">
        <v>80</v>
      </c>
      <c r="AW138" s="13" t="s">
        <v>34</v>
      </c>
      <c r="AX138" s="13" t="s">
        <v>72</v>
      </c>
      <c r="AY138" s="234" t="s">
        <v>114</v>
      </c>
    </row>
    <row r="139" s="14" customFormat="1">
      <c r="A139" s="14"/>
      <c r="B139" s="235"/>
      <c r="C139" s="236"/>
      <c r="D139" s="226" t="s">
        <v>128</v>
      </c>
      <c r="E139" s="237" t="s">
        <v>19</v>
      </c>
      <c r="F139" s="238" t="s">
        <v>616</v>
      </c>
      <c r="G139" s="236"/>
      <c r="H139" s="239">
        <v>346.5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128</v>
      </c>
      <c r="AU139" s="245" t="s">
        <v>80</v>
      </c>
      <c r="AV139" s="14" t="s">
        <v>82</v>
      </c>
      <c r="AW139" s="14" t="s">
        <v>34</v>
      </c>
      <c r="AX139" s="14" t="s">
        <v>72</v>
      </c>
      <c r="AY139" s="245" t="s">
        <v>114</v>
      </c>
    </row>
    <row r="140" s="15" customFormat="1">
      <c r="A140" s="15"/>
      <c r="B140" s="246"/>
      <c r="C140" s="247"/>
      <c r="D140" s="226" t="s">
        <v>128</v>
      </c>
      <c r="E140" s="248" t="s">
        <v>19</v>
      </c>
      <c r="F140" s="249" t="s">
        <v>146</v>
      </c>
      <c r="G140" s="247"/>
      <c r="H140" s="250">
        <v>364.5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128</v>
      </c>
      <c r="AU140" s="256" t="s">
        <v>80</v>
      </c>
      <c r="AV140" s="15" t="s">
        <v>124</v>
      </c>
      <c r="AW140" s="15" t="s">
        <v>34</v>
      </c>
      <c r="AX140" s="15" t="s">
        <v>80</v>
      </c>
      <c r="AY140" s="256" t="s">
        <v>114</v>
      </c>
    </row>
    <row r="141" s="2" customFormat="1" ht="24.15" customHeight="1">
      <c r="A141" s="40"/>
      <c r="B141" s="41"/>
      <c r="C141" s="206" t="s">
        <v>115</v>
      </c>
      <c r="D141" s="206" t="s">
        <v>119</v>
      </c>
      <c r="E141" s="207" t="s">
        <v>617</v>
      </c>
      <c r="F141" s="208" t="s">
        <v>618</v>
      </c>
      <c r="G141" s="209" t="s">
        <v>149</v>
      </c>
      <c r="H141" s="210">
        <v>3505.5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124</v>
      </c>
      <c r="AT141" s="217" t="s">
        <v>119</v>
      </c>
      <c r="AU141" s="217" t="s">
        <v>80</v>
      </c>
      <c r="AY141" s="19" t="s">
        <v>114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124</v>
      </c>
      <c r="BM141" s="217" t="s">
        <v>619</v>
      </c>
    </row>
    <row r="142" s="13" customFormat="1">
      <c r="A142" s="13"/>
      <c r="B142" s="224"/>
      <c r="C142" s="225"/>
      <c r="D142" s="226" t="s">
        <v>128</v>
      </c>
      <c r="E142" s="227" t="s">
        <v>19</v>
      </c>
      <c r="F142" s="228" t="s">
        <v>620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128</v>
      </c>
      <c r="AU142" s="234" t="s">
        <v>80</v>
      </c>
      <c r="AV142" s="13" t="s">
        <v>80</v>
      </c>
      <c r="AW142" s="13" t="s">
        <v>34</v>
      </c>
      <c r="AX142" s="13" t="s">
        <v>72</v>
      </c>
      <c r="AY142" s="234" t="s">
        <v>114</v>
      </c>
    </row>
    <row r="143" s="14" customFormat="1">
      <c r="A143" s="14"/>
      <c r="B143" s="235"/>
      <c r="C143" s="236"/>
      <c r="D143" s="226" t="s">
        <v>128</v>
      </c>
      <c r="E143" s="237" t="s">
        <v>19</v>
      </c>
      <c r="F143" s="238" t="s">
        <v>621</v>
      </c>
      <c r="G143" s="236"/>
      <c r="H143" s="239">
        <v>1080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128</v>
      </c>
      <c r="AU143" s="245" t="s">
        <v>80</v>
      </c>
      <c r="AV143" s="14" t="s">
        <v>82</v>
      </c>
      <c r="AW143" s="14" t="s">
        <v>34</v>
      </c>
      <c r="AX143" s="14" t="s">
        <v>72</v>
      </c>
      <c r="AY143" s="245" t="s">
        <v>114</v>
      </c>
    </row>
    <row r="144" s="13" customFormat="1">
      <c r="A144" s="13"/>
      <c r="B144" s="224"/>
      <c r="C144" s="225"/>
      <c r="D144" s="226" t="s">
        <v>128</v>
      </c>
      <c r="E144" s="227" t="s">
        <v>19</v>
      </c>
      <c r="F144" s="228" t="s">
        <v>622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128</v>
      </c>
      <c r="AU144" s="234" t="s">
        <v>80</v>
      </c>
      <c r="AV144" s="13" t="s">
        <v>80</v>
      </c>
      <c r="AW144" s="13" t="s">
        <v>34</v>
      </c>
      <c r="AX144" s="13" t="s">
        <v>72</v>
      </c>
      <c r="AY144" s="234" t="s">
        <v>114</v>
      </c>
    </row>
    <row r="145" s="14" customFormat="1">
      <c r="A145" s="14"/>
      <c r="B145" s="235"/>
      <c r="C145" s="236"/>
      <c r="D145" s="226" t="s">
        <v>128</v>
      </c>
      <c r="E145" s="237" t="s">
        <v>19</v>
      </c>
      <c r="F145" s="238" t="s">
        <v>623</v>
      </c>
      <c r="G145" s="236"/>
      <c r="H145" s="239">
        <v>2425.5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128</v>
      </c>
      <c r="AU145" s="245" t="s">
        <v>80</v>
      </c>
      <c r="AV145" s="14" t="s">
        <v>82</v>
      </c>
      <c r="AW145" s="14" t="s">
        <v>34</v>
      </c>
      <c r="AX145" s="14" t="s">
        <v>72</v>
      </c>
      <c r="AY145" s="245" t="s">
        <v>114</v>
      </c>
    </row>
    <row r="146" s="15" customFormat="1">
      <c r="A146" s="15"/>
      <c r="B146" s="246"/>
      <c r="C146" s="247"/>
      <c r="D146" s="226" t="s">
        <v>128</v>
      </c>
      <c r="E146" s="248" t="s">
        <v>19</v>
      </c>
      <c r="F146" s="249" t="s">
        <v>146</v>
      </c>
      <c r="G146" s="247"/>
      <c r="H146" s="250">
        <v>3505.5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128</v>
      </c>
      <c r="AU146" s="256" t="s">
        <v>80</v>
      </c>
      <c r="AV146" s="15" t="s">
        <v>124</v>
      </c>
      <c r="AW146" s="15" t="s">
        <v>34</v>
      </c>
      <c r="AX146" s="15" t="s">
        <v>80</v>
      </c>
      <c r="AY146" s="256" t="s">
        <v>114</v>
      </c>
    </row>
    <row r="147" s="2" customFormat="1" ht="24.15" customHeight="1">
      <c r="A147" s="40"/>
      <c r="B147" s="41"/>
      <c r="C147" s="206" t="s">
        <v>124</v>
      </c>
      <c r="D147" s="206" t="s">
        <v>119</v>
      </c>
      <c r="E147" s="207" t="s">
        <v>624</v>
      </c>
      <c r="F147" s="208" t="s">
        <v>625</v>
      </c>
      <c r="G147" s="209" t="s">
        <v>149</v>
      </c>
      <c r="H147" s="210">
        <v>364.5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124</v>
      </c>
      <c r="AT147" s="217" t="s">
        <v>119</v>
      </c>
      <c r="AU147" s="217" t="s">
        <v>80</v>
      </c>
      <c r="AY147" s="19" t="s">
        <v>114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124</v>
      </c>
      <c r="BM147" s="217" t="s">
        <v>626</v>
      </c>
    </row>
    <row r="148" s="13" customFormat="1">
      <c r="A148" s="13"/>
      <c r="B148" s="224"/>
      <c r="C148" s="225"/>
      <c r="D148" s="226" t="s">
        <v>128</v>
      </c>
      <c r="E148" s="227" t="s">
        <v>19</v>
      </c>
      <c r="F148" s="228" t="s">
        <v>614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128</v>
      </c>
      <c r="AU148" s="234" t="s">
        <v>80</v>
      </c>
      <c r="AV148" s="13" t="s">
        <v>80</v>
      </c>
      <c r="AW148" s="13" t="s">
        <v>34</v>
      </c>
      <c r="AX148" s="13" t="s">
        <v>72</v>
      </c>
      <c r="AY148" s="234" t="s">
        <v>114</v>
      </c>
    </row>
    <row r="149" s="14" customFormat="1">
      <c r="A149" s="14"/>
      <c r="B149" s="235"/>
      <c r="C149" s="236"/>
      <c r="D149" s="226" t="s">
        <v>128</v>
      </c>
      <c r="E149" s="237" t="s">
        <v>19</v>
      </c>
      <c r="F149" s="238" t="s">
        <v>308</v>
      </c>
      <c r="G149" s="236"/>
      <c r="H149" s="239">
        <v>18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128</v>
      </c>
      <c r="AU149" s="245" t="s">
        <v>80</v>
      </c>
      <c r="AV149" s="14" t="s">
        <v>82</v>
      </c>
      <c r="AW149" s="14" t="s">
        <v>34</v>
      </c>
      <c r="AX149" s="14" t="s">
        <v>72</v>
      </c>
      <c r="AY149" s="245" t="s">
        <v>114</v>
      </c>
    </row>
    <row r="150" s="13" customFormat="1">
      <c r="A150" s="13"/>
      <c r="B150" s="224"/>
      <c r="C150" s="225"/>
      <c r="D150" s="226" t="s">
        <v>128</v>
      </c>
      <c r="E150" s="227" t="s">
        <v>19</v>
      </c>
      <c r="F150" s="228" t="s">
        <v>615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128</v>
      </c>
      <c r="AU150" s="234" t="s">
        <v>80</v>
      </c>
      <c r="AV150" s="13" t="s">
        <v>80</v>
      </c>
      <c r="AW150" s="13" t="s">
        <v>34</v>
      </c>
      <c r="AX150" s="13" t="s">
        <v>72</v>
      </c>
      <c r="AY150" s="234" t="s">
        <v>114</v>
      </c>
    </row>
    <row r="151" s="14" customFormat="1">
      <c r="A151" s="14"/>
      <c r="B151" s="235"/>
      <c r="C151" s="236"/>
      <c r="D151" s="226" t="s">
        <v>128</v>
      </c>
      <c r="E151" s="237" t="s">
        <v>19</v>
      </c>
      <c r="F151" s="238" t="s">
        <v>616</v>
      </c>
      <c r="G151" s="236"/>
      <c r="H151" s="239">
        <v>346.5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128</v>
      </c>
      <c r="AU151" s="245" t="s">
        <v>80</v>
      </c>
      <c r="AV151" s="14" t="s">
        <v>82</v>
      </c>
      <c r="AW151" s="14" t="s">
        <v>34</v>
      </c>
      <c r="AX151" s="14" t="s">
        <v>72</v>
      </c>
      <c r="AY151" s="245" t="s">
        <v>114</v>
      </c>
    </row>
    <row r="152" s="15" customFormat="1">
      <c r="A152" s="15"/>
      <c r="B152" s="246"/>
      <c r="C152" s="247"/>
      <c r="D152" s="226" t="s">
        <v>128</v>
      </c>
      <c r="E152" s="248" t="s">
        <v>19</v>
      </c>
      <c r="F152" s="249" t="s">
        <v>146</v>
      </c>
      <c r="G152" s="247"/>
      <c r="H152" s="250">
        <v>364.5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128</v>
      </c>
      <c r="AU152" s="256" t="s">
        <v>80</v>
      </c>
      <c r="AV152" s="15" t="s">
        <v>124</v>
      </c>
      <c r="AW152" s="15" t="s">
        <v>34</v>
      </c>
      <c r="AX152" s="15" t="s">
        <v>80</v>
      </c>
      <c r="AY152" s="256" t="s">
        <v>114</v>
      </c>
    </row>
    <row r="153" s="12" customFormat="1" ht="22.8" customHeight="1">
      <c r="A153" s="12"/>
      <c r="B153" s="190"/>
      <c r="C153" s="191"/>
      <c r="D153" s="192" t="s">
        <v>71</v>
      </c>
      <c r="E153" s="204" t="s">
        <v>627</v>
      </c>
      <c r="F153" s="204" t="s">
        <v>628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SUM(P154:P156)</f>
        <v>0</v>
      </c>
      <c r="Q153" s="198"/>
      <c r="R153" s="199">
        <f>SUM(R154:R156)</f>
        <v>0</v>
      </c>
      <c r="S153" s="198"/>
      <c r="T153" s="200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164</v>
      </c>
      <c r="AT153" s="202" t="s">
        <v>71</v>
      </c>
      <c r="AU153" s="202" t="s">
        <v>80</v>
      </c>
      <c r="AY153" s="201" t="s">
        <v>114</v>
      </c>
      <c r="BK153" s="203">
        <f>SUM(BK154:BK156)</f>
        <v>0</v>
      </c>
    </row>
    <row r="154" s="2" customFormat="1" ht="16.5" customHeight="1">
      <c r="A154" s="40"/>
      <c r="B154" s="41"/>
      <c r="C154" s="206" t="s">
        <v>80</v>
      </c>
      <c r="D154" s="206" t="s">
        <v>119</v>
      </c>
      <c r="E154" s="207" t="s">
        <v>629</v>
      </c>
      <c r="F154" s="208" t="s">
        <v>630</v>
      </c>
      <c r="G154" s="209" t="s">
        <v>551</v>
      </c>
      <c r="H154" s="210">
        <v>1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552</v>
      </c>
      <c r="AT154" s="217" t="s">
        <v>119</v>
      </c>
      <c r="AU154" s="217" t="s">
        <v>82</v>
      </c>
      <c r="AY154" s="19" t="s">
        <v>114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552</v>
      </c>
      <c r="BM154" s="217" t="s">
        <v>631</v>
      </c>
    </row>
    <row r="155" s="13" customFormat="1">
      <c r="A155" s="13"/>
      <c r="B155" s="224"/>
      <c r="C155" s="225"/>
      <c r="D155" s="226" t="s">
        <v>128</v>
      </c>
      <c r="E155" s="227" t="s">
        <v>19</v>
      </c>
      <c r="F155" s="228" t="s">
        <v>632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128</v>
      </c>
      <c r="AU155" s="234" t="s">
        <v>82</v>
      </c>
      <c r="AV155" s="13" t="s">
        <v>80</v>
      </c>
      <c r="AW155" s="13" t="s">
        <v>34</v>
      </c>
      <c r="AX155" s="13" t="s">
        <v>72</v>
      </c>
      <c r="AY155" s="234" t="s">
        <v>114</v>
      </c>
    </row>
    <row r="156" s="14" customFormat="1">
      <c r="A156" s="14"/>
      <c r="B156" s="235"/>
      <c r="C156" s="236"/>
      <c r="D156" s="226" t="s">
        <v>128</v>
      </c>
      <c r="E156" s="237" t="s">
        <v>19</v>
      </c>
      <c r="F156" s="238" t="s">
        <v>80</v>
      </c>
      <c r="G156" s="236"/>
      <c r="H156" s="239">
        <v>1</v>
      </c>
      <c r="I156" s="240"/>
      <c r="J156" s="236"/>
      <c r="K156" s="236"/>
      <c r="L156" s="241"/>
      <c r="M156" s="270"/>
      <c r="N156" s="271"/>
      <c r="O156" s="271"/>
      <c r="P156" s="271"/>
      <c r="Q156" s="271"/>
      <c r="R156" s="271"/>
      <c r="S156" s="271"/>
      <c r="T156" s="27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128</v>
      </c>
      <c r="AU156" s="245" t="s">
        <v>82</v>
      </c>
      <c r="AV156" s="14" t="s">
        <v>82</v>
      </c>
      <c r="AW156" s="14" t="s">
        <v>34</v>
      </c>
      <c r="AX156" s="14" t="s">
        <v>80</v>
      </c>
      <c r="AY156" s="245" t="s">
        <v>114</v>
      </c>
    </row>
    <row r="157" s="2" customFormat="1" ht="6.96" customHeight="1">
      <c r="A157" s="40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46"/>
      <c r="M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</sheetData>
  <sheetProtection sheet="1" autoFilter="0" formatColumns="0" formatRows="0" objects="1" scenarios="1" spinCount="100000" saltValue="m8I7zCl1W7dt1dni1RAvTc3UaD9tlaQ6o3ruz3ilOE8QEB6+Q0mqUKuRL7ifu9iX9u+HJ+CPK7v+M5nsXbku7g==" hashValue="jGHczdh2tTqwL4J5/jgz1Kq68hFucv0KG+kgmvk4nmMFTAb8ve4JZKjVRqD5Taw7uPLcU6k/+8cVQOnfELuO9g==" algorithmName="SHA-512" password="CC35"/>
  <autoFilter ref="C84:K15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633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634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635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636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637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638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639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640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641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642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643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644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645</v>
      </c>
      <c r="F19" s="284" t="s">
        <v>646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647</v>
      </c>
      <c r="F20" s="284" t="s">
        <v>648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83</v>
      </c>
      <c r="F21" s="284" t="s">
        <v>84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546</v>
      </c>
      <c r="F22" s="284" t="s">
        <v>649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650</v>
      </c>
      <c r="F23" s="284" t="s">
        <v>651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652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653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654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655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656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657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658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659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660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100</v>
      </c>
      <c r="F36" s="284"/>
      <c r="G36" s="284" t="s">
        <v>661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662</v>
      </c>
      <c r="F37" s="284"/>
      <c r="G37" s="284" t="s">
        <v>663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664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665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101</v>
      </c>
      <c r="F40" s="284"/>
      <c r="G40" s="284" t="s">
        <v>666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102</v>
      </c>
      <c r="F41" s="284"/>
      <c r="G41" s="284" t="s">
        <v>667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668</v>
      </c>
      <c r="F42" s="284"/>
      <c r="G42" s="284" t="s">
        <v>669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670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671</v>
      </c>
      <c r="F44" s="284"/>
      <c r="G44" s="284" t="s">
        <v>672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104</v>
      </c>
      <c r="F45" s="284"/>
      <c r="G45" s="284" t="s">
        <v>673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674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675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676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677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678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679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680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681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682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683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684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685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686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687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688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689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690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691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692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693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694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695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696</v>
      </c>
      <c r="D76" s="302"/>
      <c r="E76" s="302"/>
      <c r="F76" s="302" t="s">
        <v>697</v>
      </c>
      <c r="G76" s="303"/>
      <c r="H76" s="302" t="s">
        <v>54</v>
      </c>
      <c r="I76" s="302" t="s">
        <v>57</v>
      </c>
      <c r="J76" s="302" t="s">
        <v>698</v>
      </c>
      <c r="K76" s="301"/>
    </row>
    <row r="77" s="1" customFormat="1" ht="17.25" customHeight="1">
      <c r="B77" s="299"/>
      <c r="C77" s="304" t="s">
        <v>699</v>
      </c>
      <c r="D77" s="304"/>
      <c r="E77" s="304"/>
      <c r="F77" s="305" t="s">
        <v>700</v>
      </c>
      <c r="G77" s="306"/>
      <c r="H77" s="304"/>
      <c r="I77" s="304"/>
      <c r="J77" s="304" t="s">
        <v>701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702</v>
      </c>
      <c r="G79" s="311"/>
      <c r="H79" s="287" t="s">
        <v>703</v>
      </c>
      <c r="I79" s="287" t="s">
        <v>704</v>
      </c>
      <c r="J79" s="287">
        <v>20</v>
      </c>
      <c r="K79" s="301"/>
    </row>
    <row r="80" s="1" customFormat="1" ht="15" customHeight="1">
      <c r="B80" s="299"/>
      <c r="C80" s="287" t="s">
        <v>705</v>
      </c>
      <c r="D80" s="287"/>
      <c r="E80" s="287"/>
      <c r="F80" s="310" t="s">
        <v>702</v>
      </c>
      <c r="G80" s="311"/>
      <c r="H80" s="287" t="s">
        <v>706</v>
      </c>
      <c r="I80" s="287" t="s">
        <v>704</v>
      </c>
      <c r="J80" s="287">
        <v>120</v>
      </c>
      <c r="K80" s="301"/>
    </row>
    <row r="81" s="1" customFormat="1" ht="15" customHeight="1">
      <c r="B81" s="312"/>
      <c r="C81" s="287" t="s">
        <v>707</v>
      </c>
      <c r="D81" s="287"/>
      <c r="E81" s="287"/>
      <c r="F81" s="310" t="s">
        <v>708</v>
      </c>
      <c r="G81" s="311"/>
      <c r="H81" s="287" t="s">
        <v>709</v>
      </c>
      <c r="I81" s="287" t="s">
        <v>704</v>
      </c>
      <c r="J81" s="287">
        <v>50</v>
      </c>
      <c r="K81" s="301"/>
    </row>
    <row r="82" s="1" customFormat="1" ht="15" customHeight="1">
      <c r="B82" s="312"/>
      <c r="C82" s="287" t="s">
        <v>710</v>
      </c>
      <c r="D82" s="287"/>
      <c r="E82" s="287"/>
      <c r="F82" s="310" t="s">
        <v>702</v>
      </c>
      <c r="G82" s="311"/>
      <c r="H82" s="287" t="s">
        <v>711</v>
      </c>
      <c r="I82" s="287" t="s">
        <v>712</v>
      </c>
      <c r="J82" s="287"/>
      <c r="K82" s="301"/>
    </row>
    <row r="83" s="1" customFormat="1" ht="15" customHeight="1">
      <c r="B83" s="312"/>
      <c r="C83" s="313" t="s">
        <v>713</v>
      </c>
      <c r="D83" s="313"/>
      <c r="E83" s="313"/>
      <c r="F83" s="314" t="s">
        <v>708</v>
      </c>
      <c r="G83" s="313"/>
      <c r="H83" s="313" t="s">
        <v>714</v>
      </c>
      <c r="I83" s="313" t="s">
        <v>704</v>
      </c>
      <c r="J83" s="313">
        <v>15</v>
      </c>
      <c r="K83" s="301"/>
    </row>
    <row r="84" s="1" customFormat="1" ht="15" customHeight="1">
      <c r="B84" s="312"/>
      <c r="C84" s="313" t="s">
        <v>715</v>
      </c>
      <c r="D84" s="313"/>
      <c r="E84" s="313"/>
      <c r="F84" s="314" t="s">
        <v>708</v>
      </c>
      <c r="G84" s="313"/>
      <c r="H84" s="313" t="s">
        <v>716</v>
      </c>
      <c r="I84" s="313" t="s">
        <v>704</v>
      </c>
      <c r="J84" s="313">
        <v>15</v>
      </c>
      <c r="K84" s="301"/>
    </row>
    <row r="85" s="1" customFormat="1" ht="15" customHeight="1">
      <c r="B85" s="312"/>
      <c r="C85" s="313" t="s">
        <v>717</v>
      </c>
      <c r="D85" s="313"/>
      <c r="E85" s="313"/>
      <c r="F85" s="314" t="s">
        <v>708</v>
      </c>
      <c r="G85" s="313"/>
      <c r="H85" s="313" t="s">
        <v>718</v>
      </c>
      <c r="I85" s="313" t="s">
        <v>704</v>
      </c>
      <c r="J85" s="313">
        <v>20</v>
      </c>
      <c r="K85" s="301"/>
    </row>
    <row r="86" s="1" customFormat="1" ht="15" customHeight="1">
      <c r="B86" s="312"/>
      <c r="C86" s="313" t="s">
        <v>719</v>
      </c>
      <c r="D86" s="313"/>
      <c r="E86" s="313"/>
      <c r="F86" s="314" t="s">
        <v>708</v>
      </c>
      <c r="G86" s="313"/>
      <c r="H86" s="313" t="s">
        <v>720</v>
      </c>
      <c r="I86" s="313" t="s">
        <v>704</v>
      </c>
      <c r="J86" s="313">
        <v>20</v>
      </c>
      <c r="K86" s="301"/>
    </row>
    <row r="87" s="1" customFormat="1" ht="15" customHeight="1">
      <c r="B87" s="312"/>
      <c r="C87" s="287" t="s">
        <v>721</v>
      </c>
      <c r="D87" s="287"/>
      <c r="E87" s="287"/>
      <c r="F87" s="310" t="s">
        <v>708</v>
      </c>
      <c r="G87" s="311"/>
      <c r="H87" s="287" t="s">
        <v>722</v>
      </c>
      <c r="I87" s="287" t="s">
        <v>704</v>
      </c>
      <c r="J87" s="287">
        <v>50</v>
      </c>
      <c r="K87" s="301"/>
    </row>
    <row r="88" s="1" customFormat="1" ht="15" customHeight="1">
      <c r="B88" s="312"/>
      <c r="C88" s="287" t="s">
        <v>723</v>
      </c>
      <c r="D88" s="287"/>
      <c r="E88" s="287"/>
      <c r="F88" s="310" t="s">
        <v>708</v>
      </c>
      <c r="G88" s="311"/>
      <c r="H88" s="287" t="s">
        <v>724</v>
      </c>
      <c r="I88" s="287" t="s">
        <v>704</v>
      </c>
      <c r="J88" s="287">
        <v>20</v>
      </c>
      <c r="K88" s="301"/>
    </row>
    <row r="89" s="1" customFormat="1" ht="15" customHeight="1">
      <c r="B89" s="312"/>
      <c r="C89" s="287" t="s">
        <v>725</v>
      </c>
      <c r="D89" s="287"/>
      <c r="E89" s="287"/>
      <c r="F89" s="310" t="s">
        <v>708</v>
      </c>
      <c r="G89" s="311"/>
      <c r="H89" s="287" t="s">
        <v>726</v>
      </c>
      <c r="I89" s="287" t="s">
        <v>704</v>
      </c>
      <c r="J89" s="287">
        <v>20</v>
      </c>
      <c r="K89" s="301"/>
    </row>
    <row r="90" s="1" customFormat="1" ht="15" customHeight="1">
      <c r="B90" s="312"/>
      <c r="C90" s="287" t="s">
        <v>727</v>
      </c>
      <c r="D90" s="287"/>
      <c r="E90" s="287"/>
      <c r="F90" s="310" t="s">
        <v>708</v>
      </c>
      <c r="G90" s="311"/>
      <c r="H90" s="287" t="s">
        <v>728</v>
      </c>
      <c r="I90" s="287" t="s">
        <v>704</v>
      </c>
      <c r="J90" s="287">
        <v>50</v>
      </c>
      <c r="K90" s="301"/>
    </row>
    <row r="91" s="1" customFormat="1" ht="15" customHeight="1">
      <c r="B91" s="312"/>
      <c r="C91" s="287" t="s">
        <v>729</v>
      </c>
      <c r="D91" s="287"/>
      <c r="E91" s="287"/>
      <c r="F91" s="310" t="s">
        <v>708</v>
      </c>
      <c r="G91" s="311"/>
      <c r="H91" s="287" t="s">
        <v>729</v>
      </c>
      <c r="I91" s="287" t="s">
        <v>704</v>
      </c>
      <c r="J91" s="287">
        <v>50</v>
      </c>
      <c r="K91" s="301"/>
    </row>
    <row r="92" s="1" customFormat="1" ht="15" customHeight="1">
      <c r="B92" s="312"/>
      <c r="C92" s="287" t="s">
        <v>730</v>
      </c>
      <c r="D92" s="287"/>
      <c r="E92" s="287"/>
      <c r="F92" s="310" t="s">
        <v>708</v>
      </c>
      <c r="G92" s="311"/>
      <c r="H92" s="287" t="s">
        <v>731</v>
      </c>
      <c r="I92" s="287" t="s">
        <v>704</v>
      </c>
      <c r="J92" s="287">
        <v>255</v>
      </c>
      <c r="K92" s="301"/>
    </row>
    <row r="93" s="1" customFormat="1" ht="15" customHeight="1">
      <c r="B93" s="312"/>
      <c r="C93" s="287" t="s">
        <v>732</v>
      </c>
      <c r="D93" s="287"/>
      <c r="E93" s="287"/>
      <c r="F93" s="310" t="s">
        <v>702</v>
      </c>
      <c r="G93" s="311"/>
      <c r="H93" s="287" t="s">
        <v>733</v>
      </c>
      <c r="I93" s="287" t="s">
        <v>734</v>
      </c>
      <c r="J93" s="287"/>
      <c r="K93" s="301"/>
    </row>
    <row r="94" s="1" customFormat="1" ht="15" customHeight="1">
      <c r="B94" s="312"/>
      <c r="C94" s="287" t="s">
        <v>735</v>
      </c>
      <c r="D94" s="287"/>
      <c r="E94" s="287"/>
      <c r="F94" s="310" t="s">
        <v>702</v>
      </c>
      <c r="G94" s="311"/>
      <c r="H94" s="287" t="s">
        <v>736</v>
      </c>
      <c r="I94" s="287" t="s">
        <v>737</v>
      </c>
      <c r="J94" s="287"/>
      <c r="K94" s="301"/>
    </row>
    <row r="95" s="1" customFormat="1" ht="15" customHeight="1">
      <c r="B95" s="312"/>
      <c r="C95" s="287" t="s">
        <v>738</v>
      </c>
      <c r="D95" s="287"/>
      <c r="E95" s="287"/>
      <c r="F95" s="310" t="s">
        <v>702</v>
      </c>
      <c r="G95" s="311"/>
      <c r="H95" s="287" t="s">
        <v>738</v>
      </c>
      <c r="I95" s="287" t="s">
        <v>737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702</v>
      </c>
      <c r="G96" s="311"/>
      <c r="H96" s="287" t="s">
        <v>739</v>
      </c>
      <c r="I96" s="287" t="s">
        <v>737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702</v>
      </c>
      <c r="G97" s="311"/>
      <c r="H97" s="287" t="s">
        <v>740</v>
      </c>
      <c r="I97" s="287" t="s">
        <v>737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741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696</v>
      </c>
      <c r="D103" s="302"/>
      <c r="E103" s="302"/>
      <c r="F103" s="302" t="s">
        <v>697</v>
      </c>
      <c r="G103" s="303"/>
      <c r="H103" s="302" t="s">
        <v>54</v>
      </c>
      <c r="I103" s="302" t="s">
        <v>57</v>
      </c>
      <c r="J103" s="302" t="s">
        <v>698</v>
      </c>
      <c r="K103" s="301"/>
    </row>
    <row r="104" s="1" customFormat="1" ht="17.25" customHeight="1">
      <c r="B104" s="299"/>
      <c r="C104" s="304" t="s">
        <v>699</v>
      </c>
      <c r="D104" s="304"/>
      <c r="E104" s="304"/>
      <c r="F104" s="305" t="s">
        <v>700</v>
      </c>
      <c r="G104" s="306"/>
      <c r="H104" s="304"/>
      <c r="I104" s="304"/>
      <c r="J104" s="304" t="s">
        <v>701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702</v>
      </c>
      <c r="G106" s="287"/>
      <c r="H106" s="287" t="s">
        <v>742</v>
      </c>
      <c r="I106" s="287" t="s">
        <v>704</v>
      </c>
      <c r="J106" s="287">
        <v>20</v>
      </c>
      <c r="K106" s="301"/>
    </row>
    <row r="107" s="1" customFormat="1" ht="15" customHeight="1">
      <c r="B107" s="299"/>
      <c r="C107" s="287" t="s">
        <v>705</v>
      </c>
      <c r="D107" s="287"/>
      <c r="E107" s="287"/>
      <c r="F107" s="310" t="s">
        <v>702</v>
      </c>
      <c r="G107" s="287"/>
      <c r="H107" s="287" t="s">
        <v>742</v>
      </c>
      <c r="I107" s="287" t="s">
        <v>704</v>
      </c>
      <c r="J107" s="287">
        <v>120</v>
      </c>
      <c r="K107" s="301"/>
    </row>
    <row r="108" s="1" customFormat="1" ht="15" customHeight="1">
      <c r="B108" s="312"/>
      <c r="C108" s="287" t="s">
        <v>707</v>
      </c>
      <c r="D108" s="287"/>
      <c r="E108" s="287"/>
      <c r="F108" s="310" t="s">
        <v>708</v>
      </c>
      <c r="G108" s="287"/>
      <c r="H108" s="287" t="s">
        <v>742</v>
      </c>
      <c r="I108" s="287" t="s">
        <v>704</v>
      </c>
      <c r="J108" s="287">
        <v>50</v>
      </c>
      <c r="K108" s="301"/>
    </row>
    <row r="109" s="1" customFormat="1" ht="15" customHeight="1">
      <c r="B109" s="312"/>
      <c r="C109" s="287" t="s">
        <v>710</v>
      </c>
      <c r="D109" s="287"/>
      <c r="E109" s="287"/>
      <c r="F109" s="310" t="s">
        <v>702</v>
      </c>
      <c r="G109" s="287"/>
      <c r="H109" s="287" t="s">
        <v>742</v>
      </c>
      <c r="I109" s="287" t="s">
        <v>712</v>
      </c>
      <c r="J109" s="287"/>
      <c r="K109" s="301"/>
    </row>
    <row r="110" s="1" customFormat="1" ht="15" customHeight="1">
      <c r="B110" s="312"/>
      <c r="C110" s="287" t="s">
        <v>721</v>
      </c>
      <c r="D110" s="287"/>
      <c r="E110" s="287"/>
      <c r="F110" s="310" t="s">
        <v>708</v>
      </c>
      <c r="G110" s="287"/>
      <c r="H110" s="287" t="s">
        <v>742</v>
      </c>
      <c r="I110" s="287" t="s">
        <v>704</v>
      </c>
      <c r="J110" s="287">
        <v>50</v>
      </c>
      <c r="K110" s="301"/>
    </row>
    <row r="111" s="1" customFormat="1" ht="15" customHeight="1">
      <c r="B111" s="312"/>
      <c r="C111" s="287" t="s">
        <v>729</v>
      </c>
      <c r="D111" s="287"/>
      <c r="E111" s="287"/>
      <c r="F111" s="310" t="s">
        <v>708</v>
      </c>
      <c r="G111" s="287"/>
      <c r="H111" s="287" t="s">
        <v>742</v>
      </c>
      <c r="I111" s="287" t="s">
        <v>704</v>
      </c>
      <c r="J111" s="287">
        <v>50</v>
      </c>
      <c r="K111" s="301"/>
    </row>
    <row r="112" s="1" customFormat="1" ht="15" customHeight="1">
      <c r="B112" s="312"/>
      <c r="C112" s="287" t="s">
        <v>727</v>
      </c>
      <c r="D112" s="287"/>
      <c r="E112" s="287"/>
      <c r="F112" s="310" t="s">
        <v>708</v>
      </c>
      <c r="G112" s="287"/>
      <c r="H112" s="287" t="s">
        <v>742</v>
      </c>
      <c r="I112" s="287" t="s">
        <v>704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702</v>
      </c>
      <c r="G113" s="287"/>
      <c r="H113" s="287" t="s">
        <v>743</v>
      </c>
      <c r="I113" s="287" t="s">
        <v>704</v>
      </c>
      <c r="J113" s="287">
        <v>20</v>
      </c>
      <c r="K113" s="301"/>
    </row>
    <row r="114" s="1" customFormat="1" ht="15" customHeight="1">
      <c r="B114" s="312"/>
      <c r="C114" s="287" t="s">
        <v>744</v>
      </c>
      <c r="D114" s="287"/>
      <c r="E114" s="287"/>
      <c r="F114" s="310" t="s">
        <v>702</v>
      </c>
      <c r="G114" s="287"/>
      <c r="H114" s="287" t="s">
        <v>745</v>
      </c>
      <c r="I114" s="287" t="s">
        <v>704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702</v>
      </c>
      <c r="G115" s="287"/>
      <c r="H115" s="287" t="s">
        <v>746</v>
      </c>
      <c r="I115" s="287" t="s">
        <v>737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702</v>
      </c>
      <c r="G116" s="287"/>
      <c r="H116" s="287" t="s">
        <v>747</v>
      </c>
      <c r="I116" s="287" t="s">
        <v>737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702</v>
      </c>
      <c r="G117" s="287"/>
      <c r="H117" s="287" t="s">
        <v>748</v>
      </c>
      <c r="I117" s="287" t="s">
        <v>749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750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696</v>
      </c>
      <c r="D123" s="302"/>
      <c r="E123" s="302"/>
      <c r="F123" s="302" t="s">
        <v>697</v>
      </c>
      <c r="G123" s="303"/>
      <c r="H123" s="302" t="s">
        <v>54</v>
      </c>
      <c r="I123" s="302" t="s">
        <v>57</v>
      </c>
      <c r="J123" s="302" t="s">
        <v>698</v>
      </c>
      <c r="K123" s="331"/>
    </row>
    <row r="124" s="1" customFormat="1" ht="17.25" customHeight="1">
      <c r="B124" s="330"/>
      <c r="C124" s="304" t="s">
        <v>699</v>
      </c>
      <c r="D124" s="304"/>
      <c r="E124" s="304"/>
      <c r="F124" s="305" t="s">
        <v>700</v>
      </c>
      <c r="G124" s="306"/>
      <c r="H124" s="304"/>
      <c r="I124" s="304"/>
      <c r="J124" s="304" t="s">
        <v>701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705</v>
      </c>
      <c r="D126" s="309"/>
      <c r="E126" s="309"/>
      <c r="F126" s="310" t="s">
        <v>702</v>
      </c>
      <c r="G126" s="287"/>
      <c r="H126" s="287" t="s">
        <v>742</v>
      </c>
      <c r="I126" s="287" t="s">
        <v>704</v>
      </c>
      <c r="J126" s="287">
        <v>120</v>
      </c>
      <c r="K126" s="335"/>
    </row>
    <row r="127" s="1" customFormat="1" ht="15" customHeight="1">
      <c r="B127" s="332"/>
      <c r="C127" s="287" t="s">
        <v>751</v>
      </c>
      <c r="D127" s="287"/>
      <c r="E127" s="287"/>
      <c r="F127" s="310" t="s">
        <v>702</v>
      </c>
      <c r="G127" s="287"/>
      <c r="H127" s="287" t="s">
        <v>752</v>
      </c>
      <c r="I127" s="287" t="s">
        <v>704</v>
      </c>
      <c r="J127" s="287" t="s">
        <v>753</v>
      </c>
      <c r="K127" s="335"/>
    </row>
    <row r="128" s="1" customFormat="1" ht="15" customHeight="1">
      <c r="B128" s="332"/>
      <c r="C128" s="287" t="s">
        <v>650</v>
      </c>
      <c r="D128" s="287"/>
      <c r="E128" s="287"/>
      <c r="F128" s="310" t="s">
        <v>702</v>
      </c>
      <c r="G128" s="287"/>
      <c r="H128" s="287" t="s">
        <v>754</v>
      </c>
      <c r="I128" s="287" t="s">
        <v>704</v>
      </c>
      <c r="J128" s="287" t="s">
        <v>753</v>
      </c>
      <c r="K128" s="335"/>
    </row>
    <row r="129" s="1" customFormat="1" ht="15" customHeight="1">
      <c r="B129" s="332"/>
      <c r="C129" s="287" t="s">
        <v>713</v>
      </c>
      <c r="D129" s="287"/>
      <c r="E129" s="287"/>
      <c r="F129" s="310" t="s">
        <v>708</v>
      </c>
      <c r="G129" s="287"/>
      <c r="H129" s="287" t="s">
        <v>714</v>
      </c>
      <c r="I129" s="287" t="s">
        <v>704</v>
      </c>
      <c r="J129" s="287">
        <v>15</v>
      </c>
      <c r="K129" s="335"/>
    </row>
    <row r="130" s="1" customFormat="1" ht="15" customHeight="1">
      <c r="B130" s="332"/>
      <c r="C130" s="313" t="s">
        <v>715</v>
      </c>
      <c r="D130" s="313"/>
      <c r="E130" s="313"/>
      <c r="F130" s="314" t="s">
        <v>708</v>
      </c>
      <c r="G130" s="313"/>
      <c r="H130" s="313" t="s">
        <v>716</v>
      </c>
      <c r="I130" s="313" t="s">
        <v>704</v>
      </c>
      <c r="J130" s="313">
        <v>15</v>
      </c>
      <c r="K130" s="335"/>
    </row>
    <row r="131" s="1" customFormat="1" ht="15" customHeight="1">
      <c r="B131" s="332"/>
      <c r="C131" s="313" t="s">
        <v>717</v>
      </c>
      <c r="D131" s="313"/>
      <c r="E131" s="313"/>
      <c r="F131" s="314" t="s">
        <v>708</v>
      </c>
      <c r="G131" s="313"/>
      <c r="H131" s="313" t="s">
        <v>718</v>
      </c>
      <c r="I131" s="313" t="s">
        <v>704</v>
      </c>
      <c r="J131" s="313">
        <v>20</v>
      </c>
      <c r="K131" s="335"/>
    </row>
    <row r="132" s="1" customFormat="1" ht="15" customHeight="1">
      <c r="B132" s="332"/>
      <c r="C132" s="313" t="s">
        <v>719</v>
      </c>
      <c r="D132" s="313"/>
      <c r="E132" s="313"/>
      <c r="F132" s="314" t="s">
        <v>708</v>
      </c>
      <c r="G132" s="313"/>
      <c r="H132" s="313" t="s">
        <v>720</v>
      </c>
      <c r="I132" s="313" t="s">
        <v>704</v>
      </c>
      <c r="J132" s="313">
        <v>20</v>
      </c>
      <c r="K132" s="335"/>
    </row>
    <row r="133" s="1" customFormat="1" ht="15" customHeight="1">
      <c r="B133" s="332"/>
      <c r="C133" s="287" t="s">
        <v>707</v>
      </c>
      <c r="D133" s="287"/>
      <c r="E133" s="287"/>
      <c r="F133" s="310" t="s">
        <v>708</v>
      </c>
      <c r="G133" s="287"/>
      <c r="H133" s="287" t="s">
        <v>742</v>
      </c>
      <c r="I133" s="287" t="s">
        <v>704</v>
      </c>
      <c r="J133" s="287">
        <v>50</v>
      </c>
      <c r="K133" s="335"/>
    </row>
    <row r="134" s="1" customFormat="1" ht="15" customHeight="1">
      <c r="B134" s="332"/>
      <c r="C134" s="287" t="s">
        <v>721</v>
      </c>
      <c r="D134" s="287"/>
      <c r="E134" s="287"/>
      <c r="F134" s="310" t="s">
        <v>708</v>
      </c>
      <c r="G134" s="287"/>
      <c r="H134" s="287" t="s">
        <v>742</v>
      </c>
      <c r="I134" s="287" t="s">
        <v>704</v>
      </c>
      <c r="J134" s="287">
        <v>50</v>
      </c>
      <c r="K134" s="335"/>
    </row>
    <row r="135" s="1" customFormat="1" ht="15" customHeight="1">
      <c r="B135" s="332"/>
      <c r="C135" s="287" t="s">
        <v>727</v>
      </c>
      <c r="D135" s="287"/>
      <c r="E135" s="287"/>
      <c r="F135" s="310" t="s">
        <v>708</v>
      </c>
      <c r="G135" s="287"/>
      <c r="H135" s="287" t="s">
        <v>742</v>
      </c>
      <c r="I135" s="287" t="s">
        <v>704</v>
      </c>
      <c r="J135" s="287">
        <v>50</v>
      </c>
      <c r="K135" s="335"/>
    </row>
    <row r="136" s="1" customFormat="1" ht="15" customHeight="1">
      <c r="B136" s="332"/>
      <c r="C136" s="287" t="s">
        <v>729</v>
      </c>
      <c r="D136" s="287"/>
      <c r="E136" s="287"/>
      <c r="F136" s="310" t="s">
        <v>708</v>
      </c>
      <c r="G136" s="287"/>
      <c r="H136" s="287" t="s">
        <v>742</v>
      </c>
      <c r="I136" s="287" t="s">
        <v>704</v>
      </c>
      <c r="J136" s="287">
        <v>50</v>
      </c>
      <c r="K136" s="335"/>
    </row>
    <row r="137" s="1" customFormat="1" ht="15" customHeight="1">
      <c r="B137" s="332"/>
      <c r="C137" s="287" t="s">
        <v>730</v>
      </c>
      <c r="D137" s="287"/>
      <c r="E137" s="287"/>
      <c r="F137" s="310" t="s">
        <v>708</v>
      </c>
      <c r="G137" s="287"/>
      <c r="H137" s="287" t="s">
        <v>755</v>
      </c>
      <c r="I137" s="287" t="s">
        <v>704</v>
      </c>
      <c r="J137" s="287">
        <v>255</v>
      </c>
      <c r="K137" s="335"/>
    </row>
    <row r="138" s="1" customFormat="1" ht="15" customHeight="1">
      <c r="B138" s="332"/>
      <c r="C138" s="287" t="s">
        <v>732</v>
      </c>
      <c r="D138" s="287"/>
      <c r="E138" s="287"/>
      <c r="F138" s="310" t="s">
        <v>702</v>
      </c>
      <c r="G138" s="287"/>
      <c r="H138" s="287" t="s">
        <v>756</v>
      </c>
      <c r="I138" s="287" t="s">
        <v>734</v>
      </c>
      <c r="J138" s="287"/>
      <c r="K138" s="335"/>
    </row>
    <row r="139" s="1" customFormat="1" ht="15" customHeight="1">
      <c r="B139" s="332"/>
      <c r="C139" s="287" t="s">
        <v>735</v>
      </c>
      <c r="D139" s="287"/>
      <c r="E139" s="287"/>
      <c r="F139" s="310" t="s">
        <v>702</v>
      </c>
      <c r="G139" s="287"/>
      <c r="H139" s="287" t="s">
        <v>757</v>
      </c>
      <c r="I139" s="287" t="s">
        <v>737</v>
      </c>
      <c r="J139" s="287"/>
      <c r="K139" s="335"/>
    </row>
    <row r="140" s="1" customFormat="1" ht="15" customHeight="1">
      <c r="B140" s="332"/>
      <c r="C140" s="287" t="s">
        <v>738</v>
      </c>
      <c r="D140" s="287"/>
      <c r="E140" s="287"/>
      <c r="F140" s="310" t="s">
        <v>702</v>
      </c>
      <c r="G140" s="287"/>
      <c r="H140" s="287" t="s">
        <v>738</v>
      </c>
      <c r="I140" s="287" t="s">
        <v>737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702</v>
      </c>
      <c r="G141" s="287"/>
      <c r="H141" s="287" t="s">
        <v>758</v>
      </c>
      <c r="I141" s="287" t="s">
        <v>737</v>
      </c>
      <c r="J141" s="287"/>
      <c r="K141" s="335"/>
    </row>
    <row r="142" s="1" customFormat="1" ht="15" customHeight="1">
      <c r="B142" s="332"/>
      <c r="C142" s="287" t="s">
        <v>759</v>
      </c>
      <c r="D142" s="287"/>
      <c r="E142" s="287"/>
      <c r="F142" s="310" t="s">
        <v>702</v>
      </c>
      <c r="G142" s="287"/>
      <c r="H142" s="287" t="s">
        <v>760</v>
      </c>
      <c r="I142" s="287" t="s">
        <v>737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761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696</v>
      </c>
      <c r="D148" s="302"/>
      <c r="E148" s="302"/>
      <c r="F148" s="302" t="s">
        <v>697</v>
      </c>
      <c r="G148" s="303"/>
      <c r="H148" s="302" t="s">
        <v>54</v>
      </c>
      <c r="I148" s="302" t="s">
        <v>57</v>
      </c>
      <c r="J148" s="302" t="s">
        <v>698</v>
      </c>
      <c r="K148" s="301"/>
    </row>
    <row r="149" s="1" customFormat="1" ht="17.25" customHeight="1">
      <c r="B149" s="299"/>
      <c r="C149" s="304" t="s">
        <v>699</v>
      </c>
      <c r="D149" s="304"/>
      <c r="E149" s="304"/>
      <c r="F149" s="305" t="s">
        <v>700</v>
      </c>
      <c r="G149" s="306"/>
      <c r="H149" s="304"/>
      <c r="I149" s="304"/>
      <c r="J149" s="304" t="s">
        <v>701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705</v>
      </c>
      <c r="D151" s="287"/>
      <c r="E151" s="287"/>
      <c r="F151" s="340" t="s">
        <v>702</v>
      </c>
      <c r="G151" s="287"/>
      <c r="H151" s="339" t="s">
        <v>742</v>
      </c>
      <c r="I151" s="339" t="s">
        <v>704</v>
      </c>
      <c r="J151" s="339">
        <v>120</v>
      </c>
      <c r="K151" s="335"/>
    </row>
    <row r="152" s="1" customFormat="1" ht="15" customHeight="1">
      <c r="B152" s="312"/>
      <c r="C152" s="339" t="s">
        <v>751</v>
      </c>
      <c r="D152" s="287"/>
      <c r="E152" s="287"/>
      <c r="F152" s="340" t="s">
        <v>702</v>
      </c>
      <c r="G152" s="287"/>
      <c r="H152" s="339" t="s">
        <v>762</v>
      </c>
      <c r="I152" s="339" t="s">
        <v>704</v>
      </c>
      <c r="J152" s="339" t="s">
        <v>753</v>
      </c>
      <c r="K152" s="335"/>
    </row>
    <row r="153" s="1" customFormat="1" ht="15" customHeight="1">
      <c r="B153" s="312"/>
      <c r="C153" s="339" t="s">
        <v>650</v>
      </c>
      <c r="D153" s="287"/>
      <c r="E153" s="287"/>
      <c r="F153" s="340" t="s">
        <v>702</v>
      </c>
      <c r="G153" s="287"/>
      <c r="H153" s="339" t="s">
        <v>763</v>
      </c>
      <c r="I153" s="339" t="s">
        <v>704</v>
      </c>
      <c r="J153" s="339" t="s">
        <v>753</v>
      </c>
      <c r="K153" s="335"/>
    </row>
    <row r="154" s="1" customFormat="1" ht="15" customHeight="1">
      <c r="B154" s="312"/>
      <c r="C154" s="339" t="s">
        <v>707</v>
      </c>
      <c r="D154" s="287"/>
      <c r="E154" s="287"/>
      <c r="F154" s="340" t="s">
        <v>708</v>
      </c>
      <c r="G154" s="287"/>
      <c r="H154" s="339" t="s">
        <v>742</v>
      </c>
      <c r="I154" s="339" t="s">
        <v>704</v>
      </c>
      <c r="J154" s="339">
        <v>50</v>
      </c>
      <c r="K154" s="335"/>
    </row>
    <row r="155" s="1" customFormat="1" ht="15" customHeight="1">
      <c r="B155" s="312"/>
      <c r="C155" s="339" t="s">
        <v>710</v>
      </c>
      <c r="D155" s="287"/>
      <c r="E155" s="287"/>
      <c r="F155" s="340" t="s">
        <v>702</v>
      </c>
      <c r="G155" s="287"/>
      <c r="H155" s="339" t="s">
        <v>742</v>
      </c>
      <c r="I155" s="339" t="s">
        <v>712</v>
      </c>
      <c r="J155" s="339"/>
      <c r="K155" s="335"/>
    </row>
    <row r="156" s="1" customFormat="1" ht="15" customHeight="1">
      <c r="B156" s="312"/>
      <c r="C156" s="339" t="s">
        <v>721</v>
      </c>
      <c r="D156" s="287"/>
      <c r="E156" s="287"/>
      <c r="F156" s="340" t="s">
        <v>708</v>
      </c>
      <c r="G156" s="287"/>
      <c r="H156" s="339" t="s">
        <v>742</v>
      </c>
      <c r="I156" s="339" t="s">
        <v>704</v>
      </c>
      <c r="J156" s="339">
        <v>50</v>
      </c>
      <c r="K156" s="335"/>
    </row>
    <row r="157" s="1" customFormat="1" ht="15" customHeight="1">
      <c r="B157" s="312"/>
      <c r="C157" s="339" t="s">
        <v>729</v>
      </c>
      <c r="D157" s="287"/>
      <c r="E157" s="287"/>
      <c r="F157" s="340" t="s">
        <v>708</v>
      </c>
      <c r="G157" s="287"/>
      <c r="H157" s="339" t="s">
        <v>742</v>
      </c>
      <c r="I157" s="339" t="s">
        <v>704</v>
      </c>
      <c r="J157" s="339">
        <v>50</v>
      </c>
      <c r="K157" s="335"/>
    </row>
    <row r="158" s="1" customFormat="1" ht="15" customHeight="1">
      <c r="B158" s="312"/>
      <c r="C158" s="339" t="s">
        <v>727</v>
      </c>
      <c r="D158" s="287"/>
      <c r="E158" s="287"/>
      <c r="F158" s="340" t="s">
        <v>708</v>
      </c>
      <c r="G158" s="287"/>
      <c r="H158" s="339" t="s">
        <v>742</v>
      </c>
      <c r="I158" s="339" t="s">
        <v>704</v>
      </c>
      <c r="J158" s="339">
        <v>50</v>
      </c>
      <c r="K158" s="335"/>
    </row>
    <row r="159" s="1" customFormat="1" ht="15" customHeight="1">
      <c r="B159" s="312"/>
      <c r="C159" s="339" t="s">
        <v>90</v>
      </c>
      <c r="D159" s="287"/>
      <c r="E159" s="287"/>
      <c r="F159" s="340" t="s">
        <v>702</v>
      </c>
      <c r="G159" s="287"/>
      <c r="H159" s="339" t="s">
        <v>764</v>
      </c>
      <c r="I159" s="339" t="s">
        <v>704</v>
      </c>
      <c r="J159" s="339" t="s">
        <v>765</v>
      </c>
      <c r="K159" s="335"/>
    </row>
    <row r="160" s="1" customFormat="1" ht="15" customHeight="1">
      <c r="B160" s="312"/>
      <c r="C160" s="339" t="s">
        <v>766</v>
      </c>
      <c r="D160" s="287"/>
      <c r="E160" s="287"/>
      <c r="F160" s="340" t="s">
        <v>702</v>
      </c>
      <c r="G160" s="287"/>
      <c r="H160" s="339" t="s">
        <v>767</v>
      </c>
      <c r="I160" s="339" t="s">
        <v>737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768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696</v>
      </c>
      <c r="D166" s="302"/>
      <c r="E166" s="302"/>
      <c r="F166" s="302" t="s">
        <v>697</v>
      </c>
      <c r="G166" s="344"/>
      <c r="H166" s="345" t="s">
        <v>54</v>
      </c>
      <c r="I166" s="345" t="s">
        <v>57</v>
      </c>
      <c r="J166" s="302" t="s">
        <v>698</v>
      </c>
      <c r="K166" s="279"/>
    </row>
    <row r="167" s="1" customFormat="1" ht="17.25" customHeight="1">
      <c r="B167" s="280"/>
      <c r="C167" s="304" t="s">
        <v>699</v>
      </c>
      <c r="D167" s="304"/>
      <c r="E167" s="304"/>
      <c r="F167" s="305" t="s">
        <v>700</v>
      </c>
      <c r="G167" s="346"/>
      <c r="H167" s="347"/>
      <c r="I167" s="347"/>
      <c r="J167" s="304" t="s">
        <v>701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705</v>
      </c>
      <c r="D169" s="287"/>
      <c r="E169" s="287"/>
      <c r="F169" s="310" t="s">
        <v>702</v>
      </c>
      <c r="G169" s="287"/>
      <c r="H169" s="287" t="s">
        <v>742</v>
      </c>
      <c r="I169" s="287" t="s">
        <v>704</v>
      </c>
      <c r="J169" s="287">
        <v>120</v>
      </c>
      <c r="K169" s="335"/>
    </row>
    <row r="170" s="1" customFormat="1" ht="15" customHeight="1">
      <c r="B170" s="312"/>
      <c r="C170" s="287" t="s">
        <v>751</v>
      </c>
      <c r="D170" s="287"/>
      <c r="E170" s="287"/>
      <c r="F170" s="310" t="s">
        <v>702</v>
      </c>
      <c r="G170" s="287"/>
      <c r="H170" s="287" t="s">
        <v>752</v>
      </c>
      <c r="I170" s="287" t="s">
        <v>704</v>
      </c>
      <c r="J170" s="287" t="s">
        <v>753</v>
      </c>
      <c r="K170" s="335"/>
    </row>
    <row r="171" s="1" customFormat="1" ht="15" customHeight="1">
      <c r="B171" s="312"/>
      <c r="C171" s="287" t="s">
        <v>650</v>
      </c>
      <c r="D171" s="287"/>
      <c r="E171" s="287"/>
      <c r="F171" s="310" t="s">
        <v>702</v>
      </c>
      <c r="G171" s="287"/>
      <c r="H171" s="287" t="s">
        <v>769</v>
      </c>
      <c r="I171" s="287" t="s">
        <v>704</v>
      </c>
      <c r="J171" s="287" t="s">
        <v>753</v>
      </c>
      <c r="K171" s="335"/>
    </row>
    <row r="172" s="1" customFormat="1" ht="15" customHeight="1">
      <c r="B172" s="312"/>
      <c r="C172" s="287" t="s">
        <v>707</v>
      </c>
      <c r="D172" s="287"/>
      <c r="E172" s="287"/>
      <c r="F172" s="310" t="s">
        <v>708</v>
      </c>
      <c r="G172" s="287"/>
      <c r="H172" s="287" t="s">
        <v>769</v>
      </c>
      <c r="I172" s="287" t="s">
        <v>704</v>
      </c>
      <c r="J172" s="287">
        <v>50</v>
      </c>
      <c r="K172" s="335"/>
    </row>
    <row r="173" s="1" customFormat="1" ht="15" customHeight="1">
      <c r="B173" s="312"/>
      <c r="C173" s="287" t="s">
        <v>710</v>
      </c>
      <c r="D173" s="287"/>
      <c r="E173" s="287"/>
      <c r="F173" s="310" t="s">
        <v>702</v>
      </c>
      <c r="G173" s="287"/>
      <c r="H173" s="287" t="s">
        <v>769</v>
      </c>
      <c r="I173" s="287" t="s">
        <v>712</v>
      </c>
      <c r="J173" s="287"/>
      <c r="K173" s="335"/>
    </row>
    <row r="174" s="1" customFormat="1" ht="15" customHeight="1">
      <c r="B174" s="312"/>
      <c r="C174" s="287" t="s">
        <v>721</v>
      </c>
      <c r="D174" s="287"/>
      <c r="E174" s="287"/>
      <c r="F174" s="310" t="s">
        <v>708</v>
      </c>
      <c r="G174" s="287"/>
      <c r="H174" s="287" t="s">
        <v>769</v>
      </c>
      <c r="I174" s="287" t="s">
        <v>704</v>
      </c>
      <c r="J174" s="287">
        <v>50</v>
      </c>
      <c r="K174" s="335"/>
    </row>
    <row r="175" s="1" customFormat="1" ht="15" customHeight="1">
      <c r="B175" s="312"/>
      <c r="C175" s="287" t="s">
        <v>729</v>
      </c>
      <c r="D175" s="287"/>
      <c r="E175" s="287"/>
      <c r="F175" s="310" t="s">
        <v>708</v>
      </c>
      <c r="G175" s="287"/>
      <c r="H175" s="287" t="s">
        <v>769</v>
      </c>
      <c r="I175" s="287" t="s">
        <v>704</v>
      </c>
      <c r="J175" s="287">
        <v>50</v>
      </c>
      <c r="K175" s="335"/>
    </row>
    <row r="176" s="1" customFormat="1" ht="15" customHeight="1">
      <c r="B176" s="312"/>
      <c r="C176" s="287" t="s">
        <v>727</v>
      </c>
      <c r="D176" s="287"/>
      <c r="E176" s="287"/>
      <c r="F176" s="310" t="s">
        <v>708</v>
      </c>
      <c r="G176" s="287"/>
      <c r="H176" s="287" t="s">
        <v>769</v>
      </c>
      <c r="I176" s="287" t="s">
        <v>704</v>
      </c>
      <c r="J176" s="287">
        <v>50</v>
      </c>
      <c r="K176" s="335"/>
    </row>
    <row r="177" s="1" customFormat="1" ht="15" customHeight="1">
      <c r="B177" s="312"/>
      <c r="C177" s="287" t="s">
        <v>100</v>
      </c>
      <c r="D177" s="287"/>
      <c r="E177" s="287"/>
      <c r="F177" s="310" t="s">
        <v>702</v>
      </c>
      <c r="G177" s="287"/>
      <c r="H177" s="287" t="s">
        <v>770</v>
      </c>
      <c r="I177" s="287" t="s">
        <v>771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702</v>
      </c>
      <c r="G178" s="287"/>
      <c r="H178" s="287" t="s">
        <v>772</v>
      </c>
      <c r="I178" s="287" t="s">
        <v>773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702</v>
      </c>
      <c r="G179" s="287"/>
      <c r="H179" s="287" t="s">
        <v>774</v>
      </c>
      <c r="I179" s="287" t="s">
        <v>704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702</v>
      </c>
      <c r="G180" s="287"/>
      <c r="H180" s="287" t="s">
        <v>775</v>
      </c>
      <c r="I180" s="287" t="s">
        <v>704</v>
      </c>
      <c r="J180" s="287">
        <v>255</v>
      </c>
      <c r="K180" s="335"/>
    </row>
    <row r="181" s="1" customFormat="1" ht="15" customHeight="1">
      <c r="B181" s="312"/>
      <c r="C181" s="287" t="s">
        <v>101</v>
      </c>
      <c r="D181" s="287"/>
      <c r="E181" s="287"/>
      <c r="F181" s="310" t="s">
        <v>702</v>
      </c>
      <c r="G181" s="287"/>
      <c r="H181" s="287" t="s">
        <v>666</v>
      </c>
      <c r="I181" s="287" t="s">
        <v>704</v>
      </c>
      <c r="J181" s="287">
        <v>10</v>
      </c>
      <c r="K181" s="335"/>
    </row>
    <row r="182" s="1" customFormat="1" ht="15" customHeight="1">
      <c r="B182" s="312"/>
      <c r="C182" s="287" t="s">
        <v>102</v>
      </c>
      <c r="D182" s="287"/>
      <c r="E182" s="287"/>
      <c r="F182" s="310" t="s">
        <v>702</v>
      </c>
      <c r="G182" s="287"/>
      <c r="H182" s="287" t="s">
        <v>776</v>
      </c>
      <c r="I182" s="287" t="s">
        <v>737</v>
      </c>
      <c r="J182" s="287"/>
      <c r="K182" s="335"/>
    </row>
    <row r="183" s="1" customFormat="1" ht="15" customHeight="1">
      <c r="B183" s="312"/>
      <c r="C183" s="287" t="s">
        <v>777</v>
      </c>
      <c r="D183" s="287"/>
      <c r="E183" s="287"/>
      <c r="F183" s="310" t="s">
        <v>702</v>
      </c>
      <c r="G183" s="287"/>
      <c r="H183" s="287" t="s">
        <v>778</v>
      </c>
      <c r="I183" s="287" t="s">
        <v>737</v>
      </c>
      <c r="J183" s="287"/>
      <c r="K183" s="335"/>
    </row>
    <row r="184" s="1" customFormat="1" ht="15" customHeight="1">
      <c r="B184" s="312"/>
      <c r="C184" s="287" t="s">
        <v>766</v>
      </c>
      <c r="D184" s="287"/>
      <c r="E184" s="287"/>
      <c r="F184" s="310" t="s">
        <v>702</v>
      </c>
      <c r="G184" s="287"/>
      <c r="H184" s="287" t="s">
        <v>779</v>
      </c>
      <c r="I184" s="287" t="s">
        <v>737</v>
      </c>
      <c r="J184" s="287"/>
      <c r="K184" s="335"/>
    </row>
    <row r="185" s="1" customFormat="1" ht="15" customHeight="1">
      <c r="B185" s="312"/>
      <c r="C185" s="287" t="s">
        <v>104</v>
      </c>
      <c r="D185" s="287"/>
      <c r="E185" s="287"/>
      <c r="F185" s="310" t="s">
        <v>708</v>
      </c>
      <c r="G185" s="287"/>
      <c r="H185" s="287" t="s">
        <v>780</v>
      </c>
      <c r="I185" s="287" t="s">
        <v>704</v>
      </c>
      <c r="J185" s="287">
        <v>50</v>
      </c>
      <c r="K185" s="335"/>
    </row>
    <row r="186" s="1" customFormat="1" ht="15" customHeight="1">
      <c r="B186" s="312"/>
      <c r="C186" s="287" t="s">
        <v>781</v>
      </c>
      <c r="D186" s="287"/>
      <c r="E186" s="287"/>
      <c r="F186" s="310" t="s">
        <v>708</v>
      </c>
      <c r="G186" s="287"/>
      <c r="H186" s="287" t="s">
        <v>782</v>
      </c>
      <c r="I186" s="287" t="s">
        <v>783</v>
      </c>
      <c r="J186" s="287"/>
      <c r="K186" s="335"/>
    </row>
    <row r="187" s="1" customFormat="1" ht="15" customHeight="1">
      <c r="B187" s="312"/>
      <c r="C187" s="287" t="s">
        <v>784</v>
      </c>
      <c r="D187" s="287"/>
      <c r="E187" s="287"/>
      <c r="F187" s="310" t="s">
        <v>708</v>
      </c>
      <c r="G187" s="287"/>
      <c r="H187" s="287" t="s">
        <v>785</v>
      </c>
      <c r="I187" s="287" t="s">
        <v>783</v>
      </c>
      <c r="J187" s="287"/>
      <c r="K187" s="335"/>
    </row>
    <row r="188" s="1" customFormat="1" ht="15" customHeight="1">
      <c r="B188" s="312"/>
      <c r="C188" s="287" t="s">
        <v>786</v>
      </c>
      <c r="D188" s="287"/>
      <c r="E188" s="287"/>
      <c r="F188" s="310" t="s">
        <v>708</v>
      </c>
      <c r="G188" s="287"/>
      <c r="H188" s="287" t="s">
        <v>787</v>
      </c>
      <c r="I188" s="287" t="s">
        <v>783</v>
      </c>
      <c r="J188" s="287"/>
      <c r="K188" s="335"/>
    </row>
    <row r="189" s="1" customFormat="1" ht="15" customHeight="1">
      <c r="B189" s="312"/>
      <c r="C189" s="348" t="s">
        <v>788</v>
      </c>
      <c r="D189" s="287"/>
      <c r="E189" s="287"/>
      <c r="F189" s="310" t="s">
        <v>708</v>
      </c>
      <c r="G189" s="287"/>
      <c r="H189" s="287" t="s">
        <v>789</v>
      </c>
      <c r="I189" s="287" t="s">
        <v>790</v>
      </c>
      <c r="J189" s="349" t="s">
        <v>791</v>
      </c>
      <c r="K189" s="335"/>
    </row>
    <row r="190" s="17" customFormat="1" ht="15" customHeight="1">
      <c r="B190" s="350"/>
      <c r="C190" s="351" t="s">
        <v>792</v>
      </c>
      <c r="D190" s="352"/>
      <c r="E190" s="352"/>
      <c r="F190" s="353" t="s">
        <v>708</v>
      </c>
      <c r="G190" s="352"/>
      <c r="H190" s="352" t="s">
        <v>793</v>
      </c>
      <c r="I190" s="352" t="s">
        <v>790</v>
      </c>
      <c r="J190" s="354" t="s">
        <v>791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702</v>
      </c>
      <c r="G191" s="287"/>
      <c r="H191" s="284" t="s">
        <v>794</v>
      </c>
      <c r="I191" s="287" t="s">
        <v>795</v>
      </c>
      <c r="J191" s="287"/>
      <c r="K191" s="335"/>
    </row>
    <row r="192" s="1" customFormat="1" ht="15" customHeight="1">
      <c r="B192" s="312"/>
      <c r="C192" s="348" t="s">
        <v>796</v>
      </c>
      <c r="D192" s="287"/>
      <c r="E192" s="287"/>
      <c r="F192" s="310" t="s">
        <v>702</v>
      </c>
      <c r="G192" s="287"/>
      <c r="H192" s="287" t="s">
        <v>797</v>
      </c>
      <c r="I192" s="287" t="s">
        <v>737</v>
      </c>
      <c r="J192" s="287"/>
      <c r="K192" s="335"/>
    </row>
    <row r="193" s="1" customFormat="1" ht="15" customHeight="1">
      <c r="B193" s="312"/>
      <c r="C193" s="348" t="s">
        <v>798</v>
      </c>
      <c r="D193" s="287"/>
      <c r="E193" s="287"/>
      <c r="F193" s="310" t="s">
        <v>702</v>
      </c>
      <c r="G193" s="287"/>
      <c r="H193" s="287" t="s">
        <v>799</v>
      </c>
      <c r="I193" s="287" t="s">
        <v>737</v>
      </c>
      <c r="J193" s="287"/>
      <c r="K193" s="335"/>
    </row>
    <row r="194" s="1" customFormat="1" ht="15" customHeight="1">
      <c r="B194" s="312"/>
      <c r="C194" s="348" t="s">
        <v>800</v>
      </c>
      <c r="D194" s="287"/>
      <c r="E194" s="287"/>
      <c r="F194" s="310" t="s">
        <v>708</v>
      </c>
      <c r="G194" s="287"/>
      <c r="H194" s="287" t="s">
        <v>801</v>
      </c>
      <c r="I194" s="287" t="s">
        <v>737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802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803</v>
      </c>
      <c r="D201" s="357"/>
      <c r="E201" s="357"/>
      <c r="F201" s="357" t="s">
        <v>804</v>
      </c>
      <c r="G201" s="358"/>
      <c r="H201" s="357" t="s">
        <v>805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795</v>
      </c>
      <c r="D203" s="287"/>
      <c r="E203" s="287"/>
      <c r="F203" s="310" t="s">
        <v>43</v>
      </c>
      <c r="G203" s="287"/>
      <c r="H203" s="287" t="s">
        <v>806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807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808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809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810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749</v>
      </c>
      <c r="D209" s="287"/>
      <c r="E209" s="287"/>
      <c r="F209" s="310" t="s">
        <v>79</v>
      </c>
      <c r="G209" s="287"/>
      <c r="H209" s="287" t="s">
        <v>811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647</v>
      </c>
      <c r="G210" s="287"/>
      <c r="H210" s="287" t="s">
        <v>648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645</v>
      </c>
      <c r="G211" s="287"/>
      <c r="H211" s="287" t="s">
        <v>812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83</v>
      </c>
      <c r="G212" s="348"/>
      <c r="H212" s="339" t="s">
        <v>84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546</v>
      </c>
      <c r="G213" s="348"/>
      <c r="H213" s="339" t="s">
        <v>586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773</v>
      </c>
      <c r="D215" s="287"/>
      <c r="E215" s="287"/>
      <c r="F215" s="310">
        <v>1</v>
      </c>
      <c r="G215" s="348"/>
      <c r="H215" s="339" t="s">
        <v>813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814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815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816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DiS. Lukáš Táborský</dc:creator>
  <cp:lastModifiedBy>DiS. Lukáš Táborský</cp:lastModifiedBy>
  <dcterms:created xsi:type="dcterms:W3CDTF">2024-09-10T10:40:42Z</dcterms:created>
  <dcterms:modified xsi:type="dcterms:W3CDTF">2024-09-10T10:40:44Z</dcterms:modified>
</cp:coreProperties>
</file>