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Nátěr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3" i="1" l="1"/>
  <c r="H16" i="1"/>
  <c r="G44" i="1"/>
  <c r="D41" i="1"/>
  <c r="D43" i="1"/>
  <c r="G43" i="1" s="1"/>
  <c r="D39" i="1"/>
  <c r="D38" i="1"/>
  <c r="G38" i="1" s="1"/>
  <c r="D36" i="1"/>
  <c r="D35" i="1"/>
  <c r="G35" i="1" s="1"/>
  <c r="D34" i="1"/>
  <c r="G34" i="1" s="1"/>
  <c r="D33" i="1"/>
  <c r="D31" i="1"/>
  <c r="G31" i="1" s="1"/>
  <c r="D30" i="1"/>
  <c r="D28" i="1"/>
  <c r="D26" i="1"/>
  <c r="G26" i="1" s="1"/>
  <c r="D25" i="1"/>
  <c r="G25" i="1"/>
  <c r="D23" i="1"/>
  <c r="D24" i="1"/>
  <c r="D22" i="1"/>
  <c r="D20" i="1"/>
  <c r="G22" i="1"/>
  <c r="G23" i="1"/>
  <c r="G24" i="1"/>
  <c r="G28" i="1"/>
  <c r="G29" i="1"/>
  <c r="G30" i="1"/>
  <c r="G33" i="1"/>
  <c r="G36" i="1"/>
  <c r="G39" i="1"/>
  <c r="G41" i="1"/>
  <c r="G20" i="1"/>
  <c r="C41" i="1"/>
  <c r="G16" i="1"/>
  <c r="G14" i="1"/>
  <c r="G12" i="1"/>
  <c r="G10" i="1"/>
  <c r="G8" i="1"/>
  <c r="G6" i="1"/>
  <c r="G4" i="1"/>
  <c r="G2" i="1"/>
  <c r="D16" i="1"/>
  <c r="D14" i="1"/>
  <c r="D12" i="1"/>
  <c r="D10" i="1"/>
  <c r="D8" i="1"/>
  <c r="D6" i="1"/>
  <c r="D4" i="1"/>
  <c r="D2" i="1"/>
  <c r="C10" i="1"/>
</calcChain>
</file>

<file path=xl/sharedStrings.xml><?xml version="1.0" encoding="utf-8"?>
<sst xmlns="http://schemas.openxmlformats.org/spreadsheetml/2006/main" count="45" uniqueCount="23">
  <si>
    <t>HEB 120</t>
  </si>
  <si>
    <t>NOSNÍK LÁVKY</t>
  </si>
  <si>
    <t>RÁM ROŠTU</t>
  </si>
  <si>
    <t>L 80x40x6</t>
  </si>
  <si>
    <t>SLOUPEK LÁVKY</t>
  </si>
  <si>
    <t>JÄCKL 60/40/4</t>
  </si>
  <si>
    <t>OKOP</t>
  </si>
  <si>
    <t>PL 100/3</t>
  </si>
  <si>
    <t>PÁSEK ZÁBRADLÍ</t>
  </si>
  <si>
    <t>JÄCKL 40/40/4</t>
  </si>
  <si>
    <t>MADLO ZÁBRADLÍ</t>
  </si>
  <si>
    <t>DILATACE ZÁBRADLÍ</t>
  </si>
  <si>
    <t>JÄCKL 30/30/3</t>
  </si>
  <si>
    <t>PATKA SLOUPKU</t>
  </si>
  <si>
    <t>JÄCKL 50/30/4</t>
  </si>
  <si>
    <t>délka povrchu průřezu</t>
  </si>
  <si>
    <t>délka prvku</t>
  </si>
  <si>
    <t>ks celkem</t>
  </si>
  <si>
    <t>plocha prvků celkem</t>
  </si>
  <si>
    <t>NOSNÍK PODESTY</t>
  </si>
  <si>
    <t>L 60x40x6</t>
  </si>
  <si>
    <t>VZPĚRA</t>
  </si>
  <si>
    <t>I 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</si>
</sst>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1" xfId="0" applyFont="1" applyBorder="1"/>
    <xf numFmtId="0" fontId="2" fillId="0" borderId="2" xfId="0" applyFont="1" applyBorder="1"/>
    <xf numFmtId="0" fontId="0" fillId="0" borderId="1" xfId="0" applyBorder="1"/>
    <xf numFmtId="0" fontId="0" fillId="0" borderId="2" xfId="0" applyBorder="1"/>
    <xf numFmtId="164" fontId="0" fillId="0" borderId="2" xfId="0" applyNumberFormat="1" applyBorder="1"/>
    <xf numFmtId="0" fontId="2" fillId="0" borderId="0" xfId="0" applyFont="1"/>
    <xf numFmtId="2" fontId="0" fillId="0" borderId="0" xfId="0" applyNumberFormat="1"/>
    <xf numFmtId="2" fontId="1" fillId="0" borderId="0" xfId="0" applyNumberFormat="1" applyFont="1"/>
    <xf numFmtId="2" fontId="3" fillId="0" borderId="0" xfId="0" applyNumberFormat="1" applyFon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tabSelected="1" workbookViewId="0">
      <selection activeCell="C14" sqref="C14:E14"/>
    </sheetView>
  </sheetViews>
  <sheetFormatPr defaultRowHeight="15" x14ac:dyDescent="0.25"/>
  <cols>
    <col min="2" max="2" width="19.28515625" bestFit="1" customWidth="1"/>
    <col min="3" max="3" width="11.28515625" bestFit="1" customWidth="1"/>
    <col min="4" max="4" width="21" bestFit="1" customWidth="1"/>
    <col min="5" max="5" width="11.28515625" bestFit="1" customWidth="1"/>
    <col min="7" max="7" width="19.42578125" bestFit="1" customWidth="1"/>
  </cols>
  <sheetData>
    <row r="1" spans="1:8" x14ac:dyDescent="0.25">
      <c r="A1" s="1"/>
      <c r="B1" s="2" t="s">
        <v>1</v>
      </c>
      <c r="C1" t="s">
        <v>16</v>
      </c>
      <c r="D1" t="s">
        <v>15</v>
      </c>
      <c r="E1" s="4" t="s">
        <v>17</v>
      </c>
      <c r="G1" t="s">
        <v>18</v>
      </c>
    </row>
    <row r="2" spans="1:8" x14ac:dyDescent="0.25">
      <c r="A2" s="3">
        <v>1</v>
      </c>
      <c r="B2" s="4" t="s">
        <v>0</v>
      </c>
      <c r="C2" s="5">
        <v>1.204</v>
      </c>
      <c r="D2">
        <f>0.12*4+0.12*2</f>
        <v>0.72</v>
      </c>
      <c r="E2">
        <v>41</v>
      </c>
      <c r="G2" s="7">
        <f>C2*D2*E2</f>
        <v>35.542079999999999</v>
      </c>
    </row>
    <row r="3" spans="1:8" x14ac:dyDescent="0.25">
      <c r="A3" s="1"/>
      <c r="B3" s="2" t="s">
        <v>2</v>
      </c>
      <c r="C3" s="2"/>
      <c r="E3" s="6"/>
      <c r="G3" s="7"/>
    </row>
    <row r="4" spans="1:8" x14ac:dyDescent="0.25">
      <c r="A4" s="3">
        <v>2</v>
      </c>
      <c r="B4" s="4" t="s">
        <v>3</v>
      </c>
      <c r="C4" s="5">
        <v>2.2000000000000002</v>
      </c>
      <c r="D4">
        <f>0.08*2+0.04*2</f>
        <v>0.24</v>
      </c>
      <c r="E4">
        <v>82</v>
      </c>
      <c r="G4" s="7">
        <f>C4*D4*E4</f>
        <v>43.295999999999999</v>
      </c>
    </row>
    <row r="5" spans="1:8" x14ac:dyDescent="0.25">
      <c r="A5" s="1"/>
      <c r="B5" s="2" t="s">
        <v>4</v>
      </c>
      <c r="C5" s="2"/>
      <c r="E5" s="6"/>
      <c r="G5" s="7"/>
    </row>
    <row r="6" spans="1:8" x14ac:dyDescent="0.25">
      <c r="A6" s="3">
        <v>3</v>
      </c>
      <c r="B6" s="4" t="s">
        <v>5</v>
      </c>
      <c r="C6" s="5">
        <v>1.1200000000000001</v>
      </c>
      <c r="D6">
        <f>0.06*2+0.04*2</f>
        <v>0.2</v>
      </c>
      <c r="E6">
        <v>41</v>
      </c>
      <c r="G6" s="7">
        <f>C6*D6*E6</f>
        <v>9.1840000000000011</v>
      </c>
    </row>
    <row r="7" spans="1:8" x14ac:dyDescent="0.25">
      <c r="A7" s="1"/>
      <c r="B7" s="2" t="s">
        <v>6</v>
      </c>
      <c r="C7" s="2"/>
      <c r="E7" s="6"/>
      <c r="G7" s="7"/>
    </row>
    <row r="8" spans="1:8" x14ac:dyDescent="0.25">
      <c r="A8" s="3">
        <v>4</v>
      </c>
      <c r="B8" s="4" t="s">
        <v>7</v>
      </c>
      <c r="C8" s="5">
        <v>2.2000000000000002</v>
      </c>
      <c r="D8">
        <f>0.1*2+0.003*2</f>
        <v>0.20600000000000002</v>
      </c>
      <c r="E8">
        <v>41</v>
      </c>
      <c r="G8" s="7">
        <f>C8*D8*E8</f>
        <v>18.581200000000003</v>
      </c>
    </row>
    <row r="9" spans="1:8" x14ac:dyDescent="0.25">
      <c r="A9" s="1"/>
      <c r="B9" s="2" t="s">
        <v>8</v>
      </c>
      <c r="C9" s="2"/>
      <c r="E9" s="6"/>
      <c r="G9" s="7"/>
    </row>
    <row r="10" spans="1:8" x14ac:dyDescent="0.25">
      <c r="A10" s="3">
        <v>5</v>
      </c>
      <c r="B10" s="4" t="s">
        <v>9</v>
      </c>
      <c r="C10" s="5">
        <f>2.2-2*0.02</f>
        <v>2.16</v>
      </c>
      <c r="D10">
        <f>0.04*4</f>
        <v>0.16</v>
      </c>
      <c r="E10">
        <v>41</v>
      </c>
      <c r="G10" s="7">
        <f>C10*D10*E10</f>
        <v>14.169600000000001</v>
      </c>
    </row>
    <row r="11" spans="1:8" x14ac:dyDescent="0.25">
      <c r="A11" s="1"/>
      <c r="B11" s="2" t="s">
        <v>10</v>
      </c>
      <c r="C11" s="2"/>
      <c r="E11" s="6"/>
      <c r="G11" s="7"/>
    </row>
    <row r="12" spans="1:8" x14ac:dyDescent="0.25">
      <c r="A12" s="3">
        <v>6</v>
      </c>
      <c r="B12" s="4" t="s">
        <v>5</v>
      </c>
      <c r="C12" s="5">
        <v>2.2000000000000002</v>
      </c>
      <c r="D12">
        <f>0.06*2+0.04*2</f>
        <v>0.2</v>
      </c>
      <c r="E12">
        <v>41</v>
      </c>
      <c r="G12" s="7">
        <f>C12*D12*E12</f>
        <v>18.040000000000003</v>
      </c>
    </row>
    <row r="13" spans="1:8" x14ac:dyDescent="0.25">
      <c r="A13" s="1"/>
      <c r="B13" s="2" t="s">
        <v>11</v>
      </c>
      <c r="C13" s="2"/>
      <c r="E13" s="6"/>
      <c r="G13" s="7"/>
    </row>
    <row r="14" spans="1:8" x14ac:dyDescent="0.25">
      <c r="A14" s="3">
        <v>7</v>
      </c>
      <c r="B14" s="4" t="s">
        <v>12</v>
      </c>
      <c r="C14" s="5">
        <v>0.1</v>
      </c>
      <c r="D14">
        <f>0.03*4</f>
        <v>0.12</v>
      </c>
      <c r="E14">
        <v>14</v>
      </c>
      <c r="G14" s="7">
        <f>C14*D14*E14</f>
        <v>0.16800000000000001</v>
      </c>
    </row>
    <row r="15" spans="1:8" x14ac:dyDescent="0.25">
      <c r="A15" s="1"/>
      <c r="B15" s="2" t="s">
        <v>13</v>
      </c>
      <c r="C15" s="2"/>
      <c r="E15" s="6"/>
      <c r="G15" s="7"/>
    </row>
    <row r="16" spans="1:8" x14ac:dyDescent="0.25">
      <c r="A16" s="3">
        <v>8</v>
      </c>
      <c r="B16" s="4" t="s">
        <v>14</v>
      </c>
      <c r="C16" s="5">
        <v>0.36</v>
      </c>
      <c r="D16">
        <f>0.05*2+0.03*2</f>
        <v>0.16</v>
      </c>
      <c r="E16">
        <v>41</v>
      </c>
      <c r="G16" s="7">
        <f>C16*D16*E16</f>
        <v>2.3616000000000001</v>
      </c>
      <c r="H16" s="8">
        <f>SUM(G2:G16)</f>
        <v>141.34247999999999</v>
      </c>
    </row>
    <row r="17" spans="1:8" x14ac:dyDescent="0.25">
      <c r="G17" s="7"/>
      <c r="H17" s="10"/>
    </row>
    <row r="18" spans="1:8" x14ac:dyDescent="0.25">
      <c r="G18" s="7"/>
      <c r="H18" s="10"/>
    </row>
    <row r="19" spans="1:8" x14ac:dyDescent="0.25">
      <c r="A19" s="1"/>
      <c r="B19" s="2" t="s">
        <v>19</v>
      </c>
      <c r="C19" s="2"/>
      <c r="G19" s="7"/>
      <c r="H19" s="10"/>
    </row>
    <row r="20" spans="1:8" x14ac:dyDescent="0.25">
      <c r="A20" s="3">
        <v>1</v>
      </c>
      <c r="B20" s="4" t="s">
        <v>0</v>
      </c>
      <c r="C20" s="5">
        <v>2.4540000000000002</v>
      </c>
      <c r="D20">
        <f>0.12*4+0.12*2</f>
        <v>0.72</v>
      </c>
      <c r="E20" s="4">
        <v>2</v>
      </c>
      <c r="G20" s="7">
        <f>C20*D20*E20</f>
        <v>3.53376</v>
      </c>
      <c r="H20" s="10"/>
    </row>
    <row r="21" spans="1:8" x14ac:dyDescent="0.25">
      <c r="A21" s="1"/>
      <c r="B21" s="2" t="s">
        <v>2</v>
      </c>
      <c r="C21" s="2"/>
      <c r="E21" s="2"/>
      <c r="G21" s="7"/>
      <c r="H21" s="10"/>
    </row>
    <row r="22" spans="1:8" x14ac:dyDescent="0.25">
      <c r="A22" s="3">
        <v>2</v>
      </c>
      <c r="B22" s="4" t="s">
        <v>3</v>
      </c>
      <c r="C22" s="5">
        <v>2.4</v>
      </c>
      <c r="D22">
        <f>0.08*2+0.04*2</f>
        <v>0.24</v>
      </c>
      <c r="E22" s="4">
        <v>1</v>
      </c>
      <c r="G22" s="7">
        <f t="shared" ref="G22:G43" si="0">C22*D22*E22</f>
        <v>0.57599999999999996</v>
      </c>
      <c r="H22" s="10"/>
    </row>
    <row r="23" spans="1:8" x14ac:dyDescent="0.25">
      <c r="A23" s="3">
        <v>3</v>
      </c>
      <c r="B23" s="4" t="s">
        <v>3</v>
      </c>
      <c r="C23" s="5">
        <v>1.3</v>
      </c>
      <c r="D23">
        <f t="shared" ref="D23:D24" si="1">0.08*2+0.04*2</f>
        <v>0.24</v>
      </c>
      <c r="E23" s="4">
        <v>1</v>
      </c>
      <c r="G23" s="7">
        <f t="shared" si="0"/>
        <v>0.312</v>
      </c>
      <c r="H23" s="10"/>
    </row>
    <row r="24" spans="1:8" x14ac:dyDescent="0.25">
      <c r="A24" s="3">
        <v>4</v>
      </c>
      <c r="B24" s="4" t="s">
        <v>3</v>
      </c>
      <c r="C24" s="5">
        <v>1.45</v>
      </c>
      <c r="D24">
        <f t="shared" si="1"/>
        <v>0.24</v>
      </c>
      <c r="E24" s="4">
        <v>1</v>
      </c>
      <c r="G24" s="7">
        <f t="shared" si="0"/>
        <v>0.34799999999999998</v>
      </c>
      <c r="H24" s="10"/>
    </row>
    <row r="25" spans="1:8" x14ac:dyDescent="0.25">
      <c r="A25" s="3">
        <v>5</v>
      </c>
      <c r="B25" s="4" t="s">
        <v>20</v>
      </c>
      <c r="C25" s="5">
        <v>1.1000000000000001</v>
      </c>
      <c r="D25">
        <f>0.06*2+0.04*2</f>
        <v>0.2</v>
      </c>
      <c r="E25" s="4">
        <v>3</v>
      </c>
      <c r="G25" s="7">
        <f t="shared" si="0"/>
        <v>0.66000000000000014</v>
      </c>
      <c r="H25" s="10"/>
    </row>
    <row r="26" spans="1:8" x14ac:dyDescent="0.25">
      <c r="A26" s="3">
        <v>6</v>
      </c>
      <c r="B26" s="4" t="s">
        <v>20</v>
      </c>
      <c r="C26" s="5">
        <v>0.75</v>
      </c>
      <c r="D26">
        <f>0.06*2+0.04*2</f>
        <v>0.2</v>
      </c>
      <c r="E26" s="4">
        <v>1</v>
      </c>
      <c r="G26" s="7">
        <f t="shared" si="0"/>
        <v>0.15000000000000002</v>
      </c>
      <c r="H26" s="10"/>
    </row>
    <row r="27" spans="1:8" x14ac:dyDescent="0.25">
      <c r="A27" s="1"/>
      <c r="B27" s="2" t="s">
        <v>4</v>
      </c>
      <c r="C27" s="2"/>
      <c r="E27" s="2"/>
      <c r="G27" s="7"/>
      <c r="H27" s="10"/>
    </row>
    <row r="28" spans="1:8" x14ac:dyDescent="0.25">
      <c r="A28" s="3">
        <v>7</v>
      </c>
      <c r="B28" s="4" t="s">
        <v>5</v>
      </c>
      <c r="C28" s="5">
        <v>1.1200000000000001</v>
      </c>
      <c r="D28">
        <f>0.06*2+0.04*2</f>
        <v>0.2</v>
      </c>
      <c r="E28" s="4">
        <v>4</v>
      </c>
      <c r="G28" s="7">
        <f t="shared" si="0"/>
        <v>0.89600000000000013</v>
      </c>
      <c r="H28" s="10"/>
    </row>
    <row r="29" spans="1:8" x14ac:dyDescent="0.25">
      <c r="A29" s="1"/>
      <c r="B29" s="2" t="s">
        <v>6</v>
      </c>
      <c r="C29" s="2"/>
      <c r="E29" s="2"/>
      <c r="G29" s="7">
        <f t="shared" si="0"/>
        <v>0</v>
      </c>
      <c r="H29" s="10"/>
    </row>
    <row r="30" spans="1:8" x14ac:dyDescent="0.25">
      <c r="A30" s="3">
        <v>8</v>
      </c>
      <c r="B30" s="4" t="s">
        <v>7</v>
      </c>
      <c r="C30" s="5">
        <v>2.4</v>
      </c>
      <c r="D30">
        <f>0.1*2+0.003*2</f>
        <v>0.20600000000000002</v>
      </c>
      <c r="E30" s="4">
        <v>1</v>
      </c>
      <c r="G30" s="7">
        <f t="shared" si="0"/>
        <v>0.49440000000000001</v>
      </c>
      <c r="H30" s="10"/>
    </row>
    <row r="31" spans="1:8" x14ac:dyDescent="0.25">
      <c r="A31" s="3">
        <v>9</v>
      </c>
      <c r="B31" s="4" t="s">
        <v>7</v>
      </c>
      <c r="C31" s="5">
        <v>1.45</v>
      </c>
      <c r="D31">
        <f>0.1*2+0.003*2</f>
        <v>0.20600000000000002</v>
      </c>
      <c r="E31" s="4">
        <v>1</v>
      </c>
      <c r="G31" s="7">
        <f t="shared" si="0"/>
        <v>0.29870000000000002</v>
      </c>
      <c r="H31" s="10"/>
    </row>
    <row r="32" spans="1:8" x14ac:dyDescent="0.25">
      <c r="A32" s="1"/>
      <c r="B32" s="2" t="s">
        <v>8</v>
      </c>
      <c r="C32" s="2"/>
      <c r="E32" s="2"/>
      <c r="G32" s="7"/>
      <c r="H32" s="10"/>
    </row>
    <row r="33" spans="1:8" x14ac:dyDescent="0.25">
      <c r="A33" s="3">
        <v>10</v>
      </c>
      <c r="B33" s="4" t="s">
        <v>9</v>
      </c>
      <c r="C33" s="5">
        <v>1.46</v>
      </c>
      <c r="D33">
        <f>0.04*4</f>
        <v>0.16</v>
      </c>
      <c r="E33" s="4">
        <v>1</v>
      </c>
      <c r="G33" s="7">
        <f t="shared" si="0"/>
        <v>0.2336</v>
      </c>
      <c r="H33" s="10"/>
    </row>
    <row r="34" spans="1:8" x14ac:dyDescent="0.25">
      <c r="A34" s="3">
        <v>11</v>
      </c>
      <c r="B34" s="4" t="s">
        <v>9</v>
      </c>
      <c r="C34" s="5">
        <v>0.66</v>
      </c>
      <c r="D34">
        <f>0.04*4</f>
        <v>0.16</v>
      </c>
      <c r="E34" s="4">
        <v>1</v>
      </c>
      <c r="G34" s="7">
        <f t="shared" si="0"/>
        <v>0.10560000000000001</v>
      </c>
      <c r="H34" s="10"/>
    </row>
    <row r="35" spans="1:8" x14ac:dyDescent="0.25">
      <c r="A35" s="3">
        <v>12</v>
      </c>
      <c r="B35" s="4" t="s">
        <v>9</v>
      </c>
      <c r="C35" s="5">
        <v>0.23</v>
      </c>
      <c r="D35">
        <f>0.04*4</f>
        <v>0.16</v>
      </c>
      <c r="E35" s="4">
        <v>1</v>
      </c>
      <c r="G35" s="7">
        <f t="shared" si="0"/>
        <v>3.6799999999999999E-2</v>
      </c>
      <c r="H35" s="10"/>
    </row>
    <row r="36" spans="1:8" x14ac:dyDescent="0.25">
      <c r="A36" s="3">
        <v>13</v>
      </c>
      <c r="B36" s="4" t="s">
        <v>9</v>
      </c>
      <c r="C36" s="5">
        <v>1.48</v>
      </c>
      <c r="D36">
        <f>0.04*4</f>
        <v>0.16</v>
      </c>
      <c r="E36" s="4">
        <v>1</v>
      </c>
      <c r="G36" s="7">
        <f t="shared" si="0"/>
        <v>0.23680000000000001</v>
      </c>
      <c r="H36" s="10"/>
    </row>
    <row r="37" spans="1:8" x14ac:dyDescent="0.25">
      <c r="A37" s="1"/>
      <c r="B37" s="2" t="s">
        <v>10</v>
      </c>
      <c r="C37" s="2"/>
      <c r="E37" s="2"/>
      <c r="G37" s="7"/>
      <c r="H37" s="10"/>
    </row>
    <row r="38" spans="1:8" x14ac:dyDescent="0.25">
      <c r="A38" s="3">
        <v>14</v>
      </c>
      <c r="B38" s="4" t="s">
        <v>5</v>
      </c>
      <c r="C38" s="5">
        <v>2.46</v>
      </c>
      <c r="D38">
        <f>0.06*2+0.04*2</f>
        <v>0.2</v>
      </c>
      <c r="E38" s="4">
        <v>1</v>
      </c>
      <c r="G38" s="7">
        <f t="shared" si="0"/>
        <v>0.49199999999999999</v>
      </c>
      <c r="H38" s="10"/>
    </row>
    <row r="39" spans="1:8" x14ac:dyDescent="0.25">
      <c r="A39" s="3">
        <v>15</v>
      </c>
      <c r="B39" s="4" t="s">
        <v>5</v>
      </c>
      <c r="C39" s="5">
        <v>1.53</v>
      </c>
      <c r="D39">
        <f>0.06*2+0.04*2</f>
        <v>0.2</v>
      </c>
      <c r="E39" s="4">
        <v>1</v>
      </c>
      <c r="G39" s="7">
        <f t="shared" si="0"/>
        <v>0.30600000000000005</v>
      </c>
      <c r="H39" s="10"/>
    </row>
    <row r="40" spans="1:8" x14ac:dyDescent="0.25">
      <c r="A40" s="1"/>
      <c r="B40" s="2" t="s">
        <v>21</v>
      </c>
      <c r="C40" s="2"/>
      <c r="E40" s="2"/>
      <c r="G40" s="7"/>
      <c r="H40" s="10"/>
    </row>
    <row r="41" spans="1:8" x14ac:dyDescent="0.25">
      <c r="A41" s="3">
        <v>16</v>
      </c>
      <c r="B41" s="4" t="s">
        <v>22</v>
      </c>
      <c r="C41" s="5">
        <f>0.3+1+0.5</f>
        <v>1.8</v>
      </c>
      <c r="D41">
        <f>0.042*4+0.08*2</f>
        <v>0.32800000000000001</v>
      </c>
      <c r="E41" s="4">
        <v>2</v>
      </c>
      <c r="G41" s="7">
        <f t="shared" si="0"/>
        <v>1.1808000000000001</v>
      </c>
      <c r="H41" s="10"/>
    </row>
    <row r="42" spans="1:8" x14ac:dyDescent="0.25">
      <c r="A42" s="1"/>
      <c r="B42" s="2" t="s">
        <v>13</v>
      </c>
      <c r="C42" s="5"/>
      <c r="E42" s="4"/>
      <c r="G42" s="7"/>
      <c r="H42" s="10"/>
    </row>
    <row r="43" spans="1:8" x14ac:dyDescent="0.25">
      <c r="A43" s="3">
        <v>17</v>
      </c>
      <c r="B43" s="4" t="s">
        <v>14</v>
      </c>
      <c r="C43" s="5">
        <v>0.36</v>
      </c>
      <c r="D43">
        <f>0.05*2+0.03*2</f>
        <v>0.16</v>
      </c>
      <c r="E43" s="4">
        <v>2</v>
      </c>
      <c r="G43" s="7">
        <f t="shared" si="0"/>
        <v>0.1152</v>
      </c>
      <c r="H43" s="8">
        <f>SUM(G20:G43)</f>
        <v>9.9756600000000013</v>
      </c>
    </row>
    <row r="44" spans="1:8" x14ac:dyDescent="0.25">
      <c r="G44" s="9">
        <f>SUM(G2:G43)</f>
        <v>151.31814</v>
      </c>
    </row>
  </sheetData>
  <sheetProtection algorithmName="SHA-512" hashValue="TtItUjBVpEEInHAptyegsxupJC3GKGdggTp1rrP1ARILgtn2n8+vgtbPrz29GABr7ZnLlq8PFdQV1PAHGmoHPg==" saltValue="uRTJitBtU0pztf1Qsyp2Ng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Nátěry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2024-09-17T12:42:55Z</dcterms:modified>
</cp:coreProperties>
</file>