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Akce\IZ_ZS_ZO\2024\ZO VD Č. Kopisty, havarijní oprava těsnění sektorového jezu\"/>
    </mc:Choice>
  </mc:AlternateContent>
  <bookViews>
    <workbookView xWindow="-165" yWindow="3330" windowWidth="28140" windowHeight="7020" firstSheet="1" activeTab="3"/>
  </bookViews>
  <sheets>
    <sheet name="výkaz výměr L pole" sheetId="34" state="hidden" r:id="rId1"/>
    <sheet name="ID" sheetId="36" r:id="rId2"/>
    <sheet name="Specifikace Materiálu" sheetId="35" r:id="rId3"/>
    <sheet name="SoupisPrací" sheetId="37" r:id="rId4"/>
  </sheets>
  <definedNames>
    <definedName name="cisloobjektu" localSheetId="0">#REF!</definedName>
    <definedName name="cisloobjektu">#REF!</definedName>
    <definedName name="cislostavby" localSheetId="0">#REF!</definedName>
    <definedName name="cislostavby">#REF!</definedName>
    <definedName name="Datum" localSheetId="0">#REF!</definedName>
    <definedName name="Datum">#REF!</definedName>
    <definedName name="Dil" localSheetId="0">#REF!</definedName>
    <definedName name="Dil">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HSV" localSheetId="0">#REF!</definedName>
    <definedName name="HSV">#REF!</definedName>
    <definedName name="HSV0" localSheetId="0">#REF!</definedName>
    <definedName name="HSV0">#REF!</definedName>
    <definedName name="HZS" localSheetId="0">#REF!</definedName>
    <definedName name="HZS">#REF!</definedName>
    <definedName name="HZS0" localSheetId="0">#REF!</definedName>
    <definedName name="HZS0">#REF!</definedName>
    <definedName name="JKSO" localSheetId="0">#REF!</definedName>
    <definedName name="JKSO">#REF!</definedName>
    <definedName name="k" localSheetId="0">#REF!</definedName>
    <definedName name="k">#REF!</definedName>
    <definedName name="l" localSheetId="0">#REF!</definedName>
    <definedName name="l">#REF!</definedName>
    <definedName name="lll" localSheetId="0">#REF!</definedName>
    <definedName name="lll">#REF!</definedName>
    <definedName name="MJ" localSheetId="0">#REF!</definedName>
    <definedName name="MJ">#REF!</definedName>
    <definedName name="Mont" localSheetId="0">#REF!</definedName>
    <definedName name="Mont">#REF!</definedName>
    <definedName name="Montaz0" localSheetId="0">#REF!</definedName>
    <definedName name="Montaz0">#REF!</definedName>
    <definedName name="NazevDilu" localSheetId="0">#REF!</definedName>
    <definedName name="NazevDilu">#REF!</definedName>
    <definedName name="nazevobjektu" localSheetId="0">#REF!</definedName>
    <definedName name="nazevobjektu">#REF!</definedName>
    <definedName name="nazevstavby" localSheetId="0">#REF!</definedName>
    <definedName name="nazevstavby">#REF!</definedName>
    <definedName name="Objednatel" localSheetId="0">#REF!</definedName>
    <definedName name="Objednatel">#REF!</definedName>
    <definedName name="_xlnm.Print_Area" localSheetId="0">'výkaz výměr L pole'!$A$1:$G$81</definedName>
    <definedName name="PocetMJ" localSheetId="0">#REF!</definedName>
    <definedName name="PocetMJ">#REF!</definedName>
    <definedName name="Poznamka" localSheetId="0">#REF!</definedName>
    <definedName name="Poznamka">#REF!</definedName>
    <definedName name="Projektant" localSheetId="0">#REF!</definedName>
    <definedName name="Projektant">#REF!</definedName>
    <definedName name="PSV" localSheetId="0">#REF!</definedName>
    <definedName name="PSV">#REF!</definedName>
    <definedName name="PSV0" localSheetId="0">#REF!</definedName>
    <definedName name="PSV0">#REF!</definedName>
    <definedName name="s" localSheetId="0">#REF!</definedName>
    <definedName name="s">#REF!</definedName>
    <definedName name="SazbaDPH1" localSheetId="0">#REF!</definedName>
    <definedName name="SazbaDPH1">#REF!</definedName>
    <definedName name="SazbaDPH2" localSheetId="0">#REF!</definedName>
    <definedName name="SazbaDPH2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s" localSheetId="0">#REF!</definedName>
    <definedName name="ss">#REF!</definedName>
    <definedName name="sss" localSheetId="0">#REF!</definedName>
    <definedName name="sss">#REF!</definedName>
    <definedName name="sssssss" localSheetId="0">#REF!</definedName>
    <definedName name="sssssss">#REF!</definedName>
    <definedName name="Typ" localSheetId="0">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#REF!</definedName>
    <definedName name="Zhotovite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37" l="1"/>
  <c r="H35" i="37"/>
  <c r="H34" i="37"/>
  <c r="H26" i="37"/>
  <c r="H33" i="37" l="1"/>
  <c r="H32" i="37"/>
  <c r="H31" i="37"/>
  <c r="H20" i="37"/>
  <c r="H13" i="37"/>
  <c r="H9" i="37"/>
  <c r="C2" i="37"/>
  <c r="H27" i="37"/>
  <c r="H25" i="37"/>
  <c r="H23" i="37"/>
  <c r="H19" i="37"/>
  <c r="H12" i="37"/>
  <c r="H8" i="37"/>
  <c r="T27" i="35"/>
  <c r="P25" i="35"/>
  <c r="I25" i="35"/>
  <c r="P24" i="35"/>
  <c r="I24" i="35"/>
  <c r="P15" i="35"/>
  <c r="R15" i="35" s="1"/>
  <c r="P14" i="35"/>
  <c r="R14" i="35" s="1"/>
  <c r="P13" i="35"/>
  <c r="R13" i="35" s="1"/>
  <c r="I12" i="35"/>
  <c r="C2" i="35"/>
  <c r="P12" i="35"/>
  <c r="P11" i="35"/>
  <c r="R11" i="35" s="1"/>
  <c r="P10" i="35"/>
  <c r="P9" i="35"/>
  <c r="H37" i="37" l="1"/>
  <c r="R24" i="35"/>
  <c r="R25" i="35"/>
  <c r="R27" i="35" s="1"/>
  <c r="T17" i="35"/>
  <c r="R12" i="35"/>
  <c r="R10" i="35"/>
  <c r="R9" i="35"/>
  <c r="R17" i="35" l="1"/>
  <c r="G72" i="34" l="1"/>
  <c r="G71" i="34"/>
  <c r="G70" i="34"/>
  <c r="G65" i="34"/>
  <c r="G64" i="34"/>
  <c r="G63" i="34"/>
  <c r="G61" i="34"/>
  <c r="G60" i="34"/>
  <c r="G59" i="34"/>
  <c r="G66" i="34" s="1"/>
  <c r="G51" i="34"/>
  <c r="G50" i="34"/>
  <c r="G49" i="34"/>
  <c r="G48" i="34"/>
  <c r="G47" i="34"/>
  <c r="G46" i="34"/>
  <c r="G45" i="34"/>
  <c r="G44" i="34"/>
  <c r="G43" i="34"/>
  <c r="G41" i="34"/>
  <c r="G40" i="34"/>
  <c r="G27" i="34"/>
  <c r="G26" i="34"/>
  <c r="G21" i="34"/>
  <c r="G20" i="34"/>
  <c r="G19" i="34"/>
  <c r="G18" i="34"/>
  <c r="G15" i="34"/>
  <c r="G14" i="34"/>
  <c r="G13" i="34"/>
  <c r="G11" i="34"/>
  <c r="G16" i="34" s="1"/>
  <c r="G73" i="34" l="1"/>
  <c r="G53" i="34"/>
  <c r="G28" i="34"/>
  <c r="G75" i="34" l="1"/>
</calcChain>
</file>

<file path=xl/sharedStrings.xml><?xml version="1.0" encoding="utf-8"?>
<sst xmlns="http://schemas.openxmlformats.org/spreadsheetml/2006/main" count="358" uniqueCount="205">
  <si>
    <t>Poznámka:</t>
  </si>
  <si>
    <t>OK - ocelová konstrukce</t>
  </si>
  <si>
    <t>celkem</t>
  </si>
  <si>
    <t>CELKEM bez DPH</t>
  </si>
  <si>
    <t xml:space="preserve">výměra </t>
  </si>
  <si>
    <t>.-technologické práce na stavbě:</t>
  </si>
  <si>
    <t>.-demontáže:</t>
  </si>
  <si>
    <t>.-materiál, výroba:</t>
  </si>
  <si>
    <t>Název</t>
  </si>
  <si>
    <t>Popis</t>
  </si>
  <si>
    <t>Cena celkem</t>
  </si>
  <si>
    <t>.-spotřební materiál (plyny, elektrody, vrtáky, brusivo, ...)</t>
  </si>
  <si>
    <t>.-montáže:</t>
  </si>
  <si>
    <t>Položka</t>
  </si>
  <si>
    <t>číslo</t>
  </si>
  <si>
    <t xml:space="preserve">  .- tryskání povrchu základní SA 2,5 dle EN ISO 12944</t>
  </si>
  <si>
    <t xml:space="preserve">  .- tryskání povrchu před nátěrem SA 2,5 dle EN ISO 12944,</t>
  </si>
  <si>
    <r>
      <t xml:space="preserve">     drsnost Rz = 40-60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  <charset val="238"/>
      </rPr>
      <t>m</t>
    </r>
  </si>
  <si>
    <t xml:space="preserve">  .-barevné řešení – šedá RAL 7032   </t>
  </si>
  <si>
    <t xml:space="preserve">  .- nátěr: EP, vysokosušinový, aplik. za studena</t>
  </si>
  <si>
    <r>
      <t xml:space="preserve">            .- nátěr vrchní vrstva                                        150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</si>
  <si>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t>.-ostatní rozpočtové náklady:</t>
  </si>
  <si>
    <t xml:space="preserve">.-úklid odpadu </t>
  </si>
  <si>
    <t>EP - epoxidový nátěr</t>
  </si>
  <si>
    <t>měrná</t>
  </si>
  <si>
    <t>jednotka</t>
  </si>
  <si>
    <t>kg</t>
  </si>
  <si>
    <t>hod</t>
  </si>
  <si>
    <t>kpl</t>
  </si>
  <si>
    <t>m</t>
  </si>
  <si>
    <r>
      <t xml:space="preserve">     (např. SIKA PERMACOR 3326/EG)                 </t>
    </r>
    <r>
      <rPr>
        <b/>
        <sz val="10"/>
        <rFont val="Arial"/>
        <family val="2"/>
        <charset val="238"/>
      </rPr>
      <t>min.500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</si>
  <si>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r>
      <t xml:space="preserve">            .- nátěr mezivrstva                                          175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</si>
  <si>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t>.-prahové (podélné) těsnění sektoru DV</t>
  </si>
  <si>
    <t>.-spojovací materiál prahového těsnění HV - 10%  (šroub M16x80, podložka 17 - nerez A2; matice M16 - Zn)</t>
  </si>
  <si>
    <t xml:space="preserve">.-OK tělesa sektoru - oprava stávající vnitřní povrchové ochrany v místě provádění rekonstrukce těsnící plochy z DV:  </t>
  </si>
  <si>
    <t>.-el.energie (provoz staveniště, čerpání zahrazeného jezového pole po dobu provádění prací, …)</t>
  </si>
  <si>
    <t>.-přesuny a použití pontonů a remorkéru (nebo pracovního plovoucího stroje - jeřábu)</t>
  </si>
  <si>
    <t>HV - horní voda</t>
  </si>
  <si>
    <t>DV - dolní voda</t>
  </si>
  <si>
    <t>.-potápěčské práce:</t>
  </si>
  <si>
    <t xml:space="preserve">   .-potápěčské práce prováděné nad hladinou - servisní (technologické práce - asistence)</t>
  </si>
  <si>
    <t xml:space="preserve">   .-potápěčské práce prováděné pod vodní hladinou do 13m</t>
  </si>
  <si>
    <t>.-asistence při osazení provizorního hrazení - slupic a hradících desek z HV a DV jezového pole (očištění a kontrola hradících ok slupic, očištění hradícího prahu před hrazením, asistence při usazování slupic a hradících desek, zatěsnění průsaků během sčerpávání prostoru mezi hrazením, ...):</t>
  </si>
  <si>
    <t>.-ostatní materiál, výroba, dodávky:</t>
  </si>
  <si>
    <t>.-asistence při demontáži provizorního hrazení - hradících desek z HV a DV jezového pole (zavěšení hradících desek na úvazky jeřábu, ...):</t>
  </si>
  <si>
    <t>.-zahrazení / odhrazení levého jezového pole z HV a DV:</t>
  </si>
  <si>
    <t>.-zahrazení levého jezového pole z HV a DV (pronájem potřebné techniky - soulodí, remorkér, jeřáb, pracovníci, přeprava provizorního hrazení, osazení provizorního hrazení z HV a DV, …):</t>
  </si>
  <si>
    <t>.-odhrazení levého jezového pole z HV a DV (pronájem potřebné techniky - soulodí, remorkér, jeřáb, pracovníci, demontáž provizorního hrazení z HV a DV, přeprava provizorního hrazení, …):</t>
  </si>
  <si>
    <t>.-výměna/oprava stávajícího spoj. materiálu prahového těsnění z HV (10% šroubů M16x80 ze 162ks)</t>
  </si>
  <si>
    <t>.-prahové (podélné) horní ploché těsnění Tl.15x105mm (pryž)</t>
  </si>
  <si>
    <t>.-prahové (podélné) spodní ploché těsnění Tl.10x200mm (pryž)</t>
  </si>
  <si>
    <t>.-spojovací materiál prahového těsnění DV - 30%  (šroub M16x80, M16x50, podložka 17 - nerez A2; matice M16 - Zn)</t>
  </si>
  <si>
    <t>.-výměna/oprava stávajícího spoj. materiálu prahového těsnění z DV (30% šroubů M16x80, M16x50 z 1066ks)</t>
  </si>
  <si>
    <t xml:space="preserve">.-povrchová ochrana - nátěrový systém:  </t>
  </si>
  <si>
    <t>.-horní přítlačná lišta (2 kusy, délka 2 x 5990) z DV</t>
  </si>
  <si>
    <t>Část strojní - levé jezové pole</t>
  </si>
  <si>
    <t>oprava těsnění</t>
  </si>
  <si>
    <t>ostatní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</si>
  <si>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</si>
  <si>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</si>
  <si>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</si>
  <si>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</si>
  <si>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</si>
  <si>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</si>
  <si>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</si>
  <si>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</si>
  <si>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</si>
  <si>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</si>
  <si>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</si>
  <si>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</si>
  <si>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</si>
  <si>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</si>
  <si>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</si>
  <si>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</si>
  <si>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</si>
  <si>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</si>
  <si>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</si>
  <si>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</si>
  <si>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</si>
  <si>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</si>
  <si>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</si>
  <si>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</si>
  <si>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</si>
  <si>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</si>
  <si>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</si>
  <si>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provede provozovatel</t>
  </si>
  <si>
    <r>
      <t xml:space="preserve">            .- nátěr penetrační vrstva                                175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</si>
  <si>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.- nátěr: EP (např. SIKA PERMACOR 3326/EG)  min.500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</si>
  <si>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t xml:space="preserve">   .-přeprava techniky,</t>
  </si>
  <si>
    <t xml:space="preserve">   .-přeprava techniky, </t>
  </si>
  <si>
    <t xml:space="preserve">.-sčerpání zahrazeného prostoru (stržení hladiny, vyčerpání zahrazeného prostoru) </t>
  </si>
  <si>
    <t>Soupis prací a dodávek  -  výkaz výměr</t>
  </si>
  <si>
    <t>Zhotovitel vyplní žlutě podbarvené buňky</t>
  </si>
  <si>
    <t>Cena</t>
  </si>
  <si>
    <t>za jednotku</t>
  </si>
  <si>
    <t>(Kč bez DPH)</t>
  </si>
  <si>
    <t>zahrazení</t>
  </si>
  <si>
    <t>povrchová ochrana</t>
  </si>
  <si>
    <t>ks</t>
  </si>
  <si>
    <r>
      <t>m</t>
    </r>
    <r>
      <rPr>
        <b/>
        <vertAlign val="superscript"/>
        <sz val="10"/>
        <rFont val="Arial CE"/>
        <family val="2"/>
        <charset val="238"/>
      </rPr>
      <t>2</t>
    </r>
  </si>
  <si>
    <r>
      <t xml:space="preserve">            .- nátěr mezivrstva                                          175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</si>
  <si>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r>
      <t xml:space="preserve">            .- nátěr vrchní vrstva                                        150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</si>
  <si>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t>,-mechanické očištění přítlačných lišt</t>
  </si>
  <si>
    <r>
      <t xml:space="preserve">            .- nátěr penetrační vrstva                                175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</si>
  <si>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t>,-odstranění poškozených matic (odbroušení úhlovou bruskou)</t>
  </si>
  <si>
    <t>,- zarovnání otvorů na přítlačných lištách (příprava pro nové matice)</t>
  </si>
  <si>
    <t>,- přivaření nových matic na přítlačné lišty</t>
  </si>
  <si>
    <t xml:space="preserve"> </t>
  </si>
  <si>
    <r>
      <t>dodatečný nátěr na dolní vodě - vrchní vrstva            150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</si>
  <si>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r>
      <t>dodatečný nátěr na dolní vodě - penetrační vrstva     175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</si>
  <si>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r>
      <t>dodatečný nátěr na horní vodě - penetrační vrstva     175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</si>
  <si>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r>
      <t>dodatečný nátěr na horní vodě - vrchní vrstva            150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</si>
  <si>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t>.,po montáži přítlačných lišt - opatření nových matic nátěrem</t>
  </si>
  <si>
    <r>
      <t>dodatečný nátěr na dolní vodě - mezivrstva               175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</si>
  <si>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r>
      <t>dodatečný nátěr na horní vodě - mezivrstva               175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</si>
  <si>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t xml:space="preserve">VD Dolní Beřkovice </t>
  </si>
  <si>
    <t>akce:</t>
  </si>
  <si>
    <t>Poz.</t>
  </si>
  <si>
    <t>Materiál</t>
  </si>
  <si>
    <t>Tloušťka</t>
  </si>
  <si>
    <t>Šířka</t>
  </si>
  <si>
    <t>Délka 1 ks</t>
  </si>
  <si>
    <t>plocha</t>
  </si>
  <si>
    <t xml:space="preserve">Váha </t>
  </si>
  <si>
    <t>Č. výkresu</t>
  </si>
  <si>
    <t>Výkres, norma</t>
  </si>
  <si>
    <t>Jed-</t>
  </si>
  <si>
    <t>Množství</t>
  </si>
  <si>
    <t>Hmotnost</t>
  </si>
  <si>
    <t>plocha vněj.</t>
  </si>
  <si>
    <t>rozměr</t>
  </si>
  <si>
    <t>mm</t>
  </si>
  <si>
    <t>1 ks</t>
  </si>
  <si>
    <t>konečný</t>
  </si>
  <si>
    <t>notka</t>
  </si>
  <si>
    <t>poč. dílců</t>
  </si>
  <si>
    <t>ks v dílci</t>
  </si>
  <si>
    <t>ks celkem</t>
  </si>
  <si>
    <t>1 m (kg, ks)</t>
  </si>
  <si>
    <t>celkem (kg)</t>
  </si>
  <si>
    <t>1 m (ks)</t>
  </si>
  <si>
    <r>
      <t>celkem  (m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)</t>
    </r>
  </si>
  <si>
    <t>DIN 934</t>
  </si>
  <si>
    <t>A4</t>
  </si>
  <si>
    <t>obnova PKO</t>
  </si>
  <si>
    <t>Celkem</t>
  </si>
  <si>
    <t>A2</t>
  </si>
  <si>
    <t>stavba:</t>
  </si>
  <si>
    <t>č.stavby</t>
  </si>
  <si>
    <t>Výměna spojovacího materiálu</t>
  </si>
  <si>
    <t>Nové spodní lišty - nerezové</t>
  </si>
  <si>
    <t>Matice nosiče povodní</t>
  </si>
  <si>
    <t>Matice nosiče protivodní</t>
  </si>
  <si>
    <t>Podložky nosiče</t>
  </si>
  <si>
    <t>DIN9021</t>
  </si>
  <si>
    <t>Pryž 2 mm</t>
  </si>
  <si>
    <t>plochá tyč s mat.</t>
  </si>
  <si>
    <t>Matice přivařovací</t>
  </si>
  <si>
    <t>DIN929</t>
  </si>
  <si>
    <r>
      <t xml:space="preserve">EPDM 60 </t>
    </r>
    <r>
      <rPr>
        <sz val="10"/>
        <rFont val="Calibri"/>
        <family val="2"/>
        <charset val="238"/>
      </rPr>
      <t>°</t>
    </r>
    <r>
      <rPr>
        <sz val="10"/>
        <rFont val="Arial CE"/>
        <family val="2"/>
        <charset val="238"/>
      </rPr>
      <t>ShA</t>
    </r>
  </si>
  <si>
    <t>M16</t>
  </si>
  <si>
    <t>D17</t>
  </si>
  <si>
    <t>Šroub M16x80</t>
  </si>
  <si>
    <t>M16x80</t>
  </si>
  <si>
    <t>Podložka D17</t>
  </si>
  <si>
    <t>DIN931</t>
  </si>
  <si>
    <t>DIN125A</t>
  </si>
  <si>
    <t>M16x50</t>
  </si>
  <si>
    <t>DIN7991</t>
  </si>
  <si>
    <t>Šroub M16x50 - imbus</t>
  </si>
  <si>
    <t>Spodní lišta 60x8 mm</t>
  </si>
  <si>
    <t>MJ</t>
  </si>
  <si>
    <t>Množství celkem</t>
  </si>
  <si>
    <t>Cena jednotková</t>
  </si>
  <si>
    <t>Dodávka celkem</t>
  </si>
  <si>
    <t>- technologické práce na stavbě:</t>
  </si>
  <si>
    <t>- technologické práce dílenské:</t>
  </si>
  <si>
    <t>- montáže:</t>
  </si>
  <si>
    <t>.- Protikorozní povrchová ochrana (PKO):</t>
  </si>
  <si>
    <r>
      <t>m</t>
    </r>
    <r>
      <rPr>
        <vertAlign val="superscript"/>
        <sz val="10"/>
        <rFont val="Arial CE"/>
        <family val="2"/>
        <charset val="238"/>
      </rPr>
      <t>2</t>
    </r>
  </si>
  <si>
    <t xml:space="preserve"> - materiál, výroba, dodávka:</t>
  </si>
  <si>
    <t>- ostatní:</t>
  </si>
  <si>
    <t>akce</t>
  </si>
  <si>
    <t>.- demontáže:</t>
  </si>
  <si>
    <t>.- demontáž nosičů těsnění z jezového prahu</t>
  </si>
  <si>
    <t>.- rozebrání těsnění</t>
  </si>
  <si>
    <r>
      <t xml:space="preserve">.- oprava poškozených šroubů na konzole těsnění 
   </t>
    </r>
    <r>
      <rPr>
        <i/>
        <sz val="10"/>
        <rFont val="Arial"/>
        <family val="2"/>
        <charset val="238"/>
      </rPr>
      <t xml:space="preserve">  -  návodní šrouby cca 5 % - 14 ks
     - navaření nových</t>
    </r>
  </si>
  <si>
    <r>
      <t xml:space="preserve">.- montáž dolního prahového těsnění
</t>
    </r>
    <r>
      <rPr>
        <i/>
        <sz val="10"/>
        <rFont val="Arial"/>
        <family val="2"/>
        <charset val="238"/>
      </rPr>
      <t xml:space="preserve">  - sestavení těsnění s nosiči
  - montáž nosičů na konzoly
   - nutno použít mazivo proti zadírání závitů (Cu, Pb apod.)</t>
    </r>
  </si>
  <si>
    <r>
      <t xml:space="preserve">.- seřízení prahového těsnění - dotlačení nosičů
</t>
    </r>
    <r>
      <rPr>
        <i/>
        <sz val="10"/>
        <rFont val="Arial"/>
        <family val="2"/>
        <charset val="238"/>
      </rPr>
      <t xml:space="preserve">  - dotlačeno v celé délce s ohledem na teplotu</t>
    </r>
  </si>
  <si>
    <t>.- pomocný materiál, maziva, hadry, rozlpouštědla apod.</t>
  </si>
  <si>
    <r>
      <t xml:space="preserve">.- pomocné protředky přístupové 
</t>
    </r>
    <r>
      <rPr>
        <i/>
        <sz val="10"/>
        <rFont val="Arial CE"/>
        <family val="2"/>
        <charset val="238"/>
      </rPr>
      <t xml:space="preserve">   - žebříky, lana , vrátky, lávky, apod.</t>
    </r>
  </si>
  <si>
    <t>.- mobilizace/demobilizace, doprava, úklid</t>
  </si>
  <si>
    <r>
      <t xml:space="preserve">.- očištění konzol těsnění a demontovaných dílů
</t>
    </r>
    <r>
      <rPr>
        <i/>
        <sz val="10"/>
        <rFont val="Arial"/>
        <family val="2"/>
        <charset val="238"/>
      </rPr>
      <t xml:space="preserve">   -  těsnění, lišty, nosiče
   - tlaková voda (300 bar)</t>
    </r>
  </si>
  <si>
    <t>Výkaz výměr</t>
  </si>
  <si>
    <t>VD České Kopisty, havarijní oprava těsnění sektorového jezu</t>
  </si>
  <si>
    <t>.- nebudou (spodní lišty dolního těsnění budou vyrobeny jako materiál, viz níže)</t>
  </si>
  <si>
    <t>.- oprava poškozených nátěrů nosiče těsnění</t>
  </si>
  <si>
    <t>.- havarijní a povodňový plán</t>
  </si>
  <si>
    <t>.- dokumentace skutečného provedení</t>
  </si>
  <si>
    <t>.- potápěčské a pomocné práce při zahrazení a vyhrazení pravého jezového pole z DV, manipulace</t>
  </si>
  <si>
    <t>Dodavatel vyplní žlutě podbarvené buňky</t>
  </si>
  <si>
    <t xml:space="preserve">   - matice M16 - A4 (440 ks), č.1 a č.2
   - šroub M16x50 (imbus), A2, (130 ks), č.7 
   - podložky D17 - A2 (715 ks), č.6 a č.3
   - šroub M16x80, A2 (280 ks, č.5</t>
  </si>
  <si>
    <r>
      <t xml:space="preserve">.- pryž EPDM 60 </t>
    </r>
    <r>
      <rPr>
        <sz val="10"/>
        <rFont val="Calibri"/>
        <family val="2"/>
        <charset val="238"/>
      </rPr>
      <t>°</t>
    </r>
    <r>
      <rPr>
        <sz val="10"/>
        <rFont val="Arial CE"/>
        <family val="2"/>
        <charset val="238"/>
      </rPr>
      <t xml:space="preserve">ShA - 2x180x47250 mm, (dle spec. mater. č.4)
</t>
    </r>
    <r>
      <rPr>
        <i/>
        <sz val="10"/>
        <rFont val="Arial CE"/>
        <family val="2"/>
        <charset val="238"/>
      </rPr>
      <t xml:space="preserve">  - včetně vyražení děr</t>
    </r>
  </si>
  <si>
    <r>
      <t xml:space="preserve">.- nově vyrobené spodní přítlačné lišty - 48 ks á 1 m, nerezové
  (dle spec. mater.  č.8 a č.9)
</t>
    </r>
    <r>
      <rPr>
        <i/>
        <sz val="10"/>
        <rFont val="Arial CE"/>
        <family val="2"/>
        <charset val="238"/>
      </rPr>
      <t xml:space="preserve">   - materiál nerez - 1.4301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 xml:space="preserve">   - výroba (úprava délky, sražení hran a svrtání se stávajícími)
      a přivaření matic M16 (cca 48 x 9 ks)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 xml:space="preserve">  - rozměr cca 60x10x1000 mm</t>
    </r>
  </si>
  <si>
    <t>.- spojovací materiál (dle specifikace materiálu)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</si>
</sst>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7" formatCode="0.000"/>
    <numFmt numFmtId="168" formatCode="#,##0.0000"/>
    <numFmt numFmtId="169" formatCode="#,##0.0_ ;\-#,##0.0\ "/>
    <numFmt numFmtId="170" formatCode="#,##0.000;\-#,##0.000"/>
  </numFmts>
  <fonts count="7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i/>
      <sz val="16"/>
      <name val="Arial CE"/>
      <family val="2"/>
      <charset val="238"/>
    </font>
    <font>
      <b/>
      <i/>
      <sz val="12"/>
      <color indexed="12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Symbol"/>
      <family val="1"/>
      <charset val="2"/>
    </font>
    <font>
      <i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8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b/>
      <vertAlign val="superscript"/>
      <sz val="10"/>
      <name val="Arial CE"/>
      <family val="2"/>
      <charset val="238"/>
    </font>
    <font>
      <b/>
      <sz val="1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6"/>
      <name val="Arial"/>
      <family val="2"/>
      <charset val="238"/>
    </font>
    <font>
      <sz val="10"/>
      <name val="Calibri"/>
      <family val="2"/>
      <charset val="238"/>
    </font>
    <font>
      <sz val="8"/>
      <name val="MS Sans Serif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Cambria"/>
      <family val="1"/>
      <charset val="238"/>
    </font>
    <font>
      <vertAlign val="superscript"/>
      <sz val="10"/>
      <name val="Arial CE"/>
      <family val="2"/>
      <charset val="238"/>
    </font>
    <font>
      <sz val="9"/>
      <name val="Cambria"/>
      <family val="1"/>
      <charset val="238"/>
    </font>
    <font>
      <sz val="9"/>
      <name val="MS Sans Serif"/>
      <family val="2"/>
      <charset val="238"/>
    </font>
    <font>
      <i/>
      <sz val="9"/>
      <name val="MS Sans Serif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8"/>
      </bottom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5" fillId="3" borderId="0" applyNumberFormat="0" applyBorder="0" applyAlignment="0" applyProtection="0"/>
    <xf numFmtId="0" fontId="29" fillId="0" borderId="0" applyNumberFormat="0" applyFill="0" applyBorder="0" applyAlignment="0"/>
    <xf numFmtId="0" fontId="26" fillId="20" borderId="1" applyNumberFormat="0" applyAlignment="0" applyProtection="0"/>
    <xf numFmtId="0" fontId="28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6" fillId="21" borderId="5" applyNumberFormat="0" applyAlignment="0" applyProtection="0"/>
    <xf numFmtId="0" fontId="25" fillId="7" borderId="1" applyNumberFormat="0" applyAlignment="0" applyProtection="0"/>
    <xf numFmtId="0" fontId="22" fillId="0" borderId="6" applyNumberFormat="0" applyFill="0" applyAlignment="0" applyProtection="0"/>
    <xf numFmtId="0" fontId="21" fillId="22" borderId="0" applyNumberFormat="0" applyBorder="0" applyAlignment="0" applyProtection="0"/>
    <xf numFmtId="0" fontId="11" fillId="0" borderId="0"/>
    <xf numFmtId="0" fontId="1" fillId="23" borderId="7" applyNumberFormat="0" applyFont="0" applyAlignment="0" applyProtection="0"/>
    <xf numFmtId="0" fontId="27" fillId="20" borderId="8" applyNumberFormat="0" applyAlignment="0" applyProtection="0"/>
    <xf numFmtId="0" fontId="10" fillId="0" borderId="9">
      <alignment horizontal="justify" vertical="center" wrapText="1"/>
      <protection locked="0"/>
    </xf>
    <xf numFmtId="0" fontId="20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61" fillId="0" borderId="0" applyAlignment="0">
      <alignment vertical="top" wrapText="1"/>
      <protection locked="0"/>
    </xf>
    <xf numFmtId="0" fontId="1" fillId="0" borderId="0"/>
  </cellStyleXfs>
  <cellXfs count="385">
    <xf numFmtId="0" fontId="0" fillId="0" borderId="0" xfId="0"/>
    <xf numFmtId="0" fontId="0" fillId="0" borderId="0" xfId="0" applyAlignment="1">
      <alignment horizontal="center"/>
    </xf>
    <xf numFmtId="165" fontId="0" fillId="0" borderId="15" xfId="0" applyNumberFormat="1" applyBorder="1"/>
    <xf numFmtId="0" fontId="5" fillId="0" borderId="0" xfId="0" applyFont="1"/>
    <xf numFmtId="165" fontId="0" fillId="0" borderId="19" xfId="0" applyNumberFormat="1" applyBorder="1"/>
    <xf numFmtId="0" fontId="0" fillId="0" borderId="14" xfId="0" applyBorder="1" applyAlignment="1">
      <alignment horizontal="center"/>
    </xf>
    <xf numFmtId="164" fontId="0" fillId="0" borderId="15" xfId="0" applyNumberFormat="1" applyBorder="1"/>
    <xf numFmtId="164" fontId="0" fillId="0" borderId="19" xfId="0" applyNumberFormat="1" applyBorder="1"/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0" fillId="0" borderId="15" xfId="0" applyBorder="1" applyAlignment="1">
      <alignment horizontal="center"/>
    </xf>
    <xf numFmtId="0" fontId="6" fillId="0" borderId="0" xfId="38" applyFont="1"/>
    <xf numFmtId="0" fontId="9" fillId="0" borderId="14" xfId="0" applyFont="1" applyBorder="1" applyAlignment="1">
      <alignment horizontal="center"/>
    </xf>
    <xf numFmtId="49" fontId="5" fillId="0" borderId="0" xfId="0" applyNumberFormat="1" applyFont="1"/>
    <xf numFmtId="0" fontId="0" fillId="0" borderId="30" xfId="0" applyBorder="1" applyAlignment="1">
      <alignment horizontal="center"/>
    </xf>
    <xf numFmtId="165" fontId="0" fillId="0" borderId="30" xfId="0" applyNumberFormat="1" applyBorder="1"/>
    <xf numFmtId="165" fontId="0" fillId="0" borderId="19" xfId="0" applyNumberForma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wrapText="1"/>
    </xf>
    <xf numFmtId="49" fontId="36" fillId="0" borderId="0" xfId="0" applyNumberFormat="1" applyFont="1"/>
    <xf numFmtId="49" fontId="1" fillId="0" borderId="0" xfId="0" applyNumberFormat="1" applyFont="1"/>
    <xf numFmtId="49" fontId="37" fillId="0" borderId="21" xfId="0" applyNumberFormat="1" applyFont="1" applyBorder="1"/>
    <xf numFmtId="0" fontId="1" fillId="0" borderId="14" xfId="0" applyFont="1" applyBorder="1" applyAlignment="1">
      <alignment horizontal="center"/>
    </xf>
    <xf numFmtId="49" fontId="37" fillId="0" borderId="0" xfId="0" applyNumberFormat="1" applyFont="1"/>
    <xf numFmtId="49" fontId="37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/>
    </xf>
    <xf numFmtId="165" fontId="2" fillId="0" borderId="35" xfId="0" applyNumberFormat="1" applyFont="1" applyBorder="1"/>
    <xf numFmtId="165" fontId="0" fillId="0" borderId="36" xfId="0" applyNumberFormat="1" applyBorder="1"/>
    <xf numFmtId="165" fontId="0" fillId="0" borderId="35" xfId="0" applyNumberFormat="1" applyBorder="1"/>
    <xf numFmtId="165" fontId="2" fillId="0" borderId="24" xfId="0" applyNumberFormat="1" applyFont="1" applyBorder="1"/>
    <xf numFmtId="49" fontId="0" fillId="0" borderId="0" xfId="0" applyNumberFormat="1"/>
    <xf numFmtId="0" fontId="43" fillId="0" borderId="0" xfId="0" applyFont="1"/>
    <xf numFmtId="49" fontId="1" fillId="25" borderId="18" xfId="0" applyNumberFormat="1" applyFont="1" applyFill="1" applyBorder="1" applyAlignment="1">
      <alignment vertical="top" wrapText="1"/>
    </xf>
    <xf numFmtId="49" fontId="37" fillId="25" borderId="32" xfId="0" applyNumberFormat="1" applyFont="1" applyFill="1" applyBorder="1" applyAlignment="1">
      <alignment vertical="top" wrapText="1"/>
    </xf>
    <xf numFmtId="49" fontId="0" fillId="25" borderId="18" xfId="0" applyNumberFormat="1" applyFill="1" applyBorder="1" applyAlignment="1">
      <alignment vertical="top" wrapText="1"/>
    </xf>
    <xf numFmtId="49" fontId="0" fillId="25" borderId="32" xfId="0" applyNumberFormat="1" applyFill="1" applyBorder="1" applyAlignment="1">
      <alignment vertical="top" wrapText="1"/>
    </xf>
    <xf numFmtId="0" fontId="9" fillId="25" borderId="34" xfId="0" applyFont="1" applyFill="1" applyBorder="1" applyAlignment="1">
      <alignment vertical="top" wrapText="1"/>
    </xf>
    <xf numFmtId="0" fontId="9" fillId="25" borderId="34" xfId="0" applyFont="1" applyFill="1" applyBorder="1" applyAlignment="1">
      <alignment wrapText="1"/>
    </xf>
    <xf numFmtId="49" fontId="40" fillId="25" borderId="18" xfId="0" applyNumberFormat="1" applyFont="1" applyFill="1" applyBorder="1" applyAlignment="1">
      <alignment vertical="top" wrapText="1"/>
    </xf>
    <xf numFmtId="49" fontId="39" fillId="25" borderId="18" xfId="0" applyNumberFormat="1" applyFont="1" applyFill="1" applyBorder="1" applyAlignment="1">
      <alignment vertical="top" wrapText="1"/>
    </xf>
    <xf numFmtId="165" fontId="0" fillId="0" borderId="39" xfId="0" applyNumberFormat="1" applyBorder="1"/>
    <xf numFmtId="0" fontId="32" fillId="25" borderId="34" xfId="0" applyFont="1" applyFill="1" applyBorder="1" applyAlignment="1">
      <alignment vertical="top" wrapText="1"/>
    </xf>
    <xf numFmtId="0" fontId="9" fillId="0" borderId="40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9" fillId="0" borderId="37" xfId="0" applyFont="1" applyBorder="1" applyAlignment="1">
      <alignment horizontal="center"/>
    </xf>
    <xf numFmtId="49" fontId="40" fillId="25" borderId="34" xfId="0" applyNumberFormat="1" applyFont="1" applyFill="1" applyBorder="1" applyAlignment="1">
      <alignment vertical="top" wrapText="1"/>
    </xf>
    <xf numFmtId="0" fontId="35" fillId="0" borderId="30" xfId="0" applyFont="1" applyBorder="1" applyAlignment="1">
      <alignment horizontal="center"/>
    </xf>
    <xf numFmtId="164" fontId="0" fillId="0" borderId="30" xfId="0" applyNumberFormat="1" applyBorder="1"/>
    <xf numFmtId="165" fontId="1" fillId="0" borderId="30" xfId="0" applyNumberFormat="1" applyFont="1" applyBorder="1" applyAlignment="1">
      <alignment horizontal="right"/>
    </xf>
    <xf numFmtId="0" fontId="1" fillId="0" borderId="37" xfId="0" applyFont="1" applyBorder="1" applyAlignment="1">
      <alignment horizontal="center"/>
    </xf>
    <xf numFmtId="49" fontId="37" fillId="25" borderId="40" xfId="0" applyNumberFormat="1" applyFont="1" applyFill="1" applyBorder="1" applyAlignment="1">
      <alignment vertical="top" wrapText="1"/>
    </xf>
    <xf numFmtId="165" fontId="0" fillId="0" borderId="40" xfId="0" applyNumberFormat="1" applyBorder="1" applyAlignment="1">
      <alignment horizontal="right"/>
    </xf>
    <xf numFmtId="0" fontId="7" fillId="25" borderId="15" xfId="0" applyFont="1" applyFill="1" applyBorder="1" applyAlignment="1">
      <alignment vertical="top" wrapText="1"/>
    </xf>
    <xf numFmtId="0" fontId="9" fillId="0" borderId="15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165" fontId="9" fillId="0" borderId="34" xfId="0" applyNumberFormat="1" applyFont="1" applyBorder="1" applyAlignment="1">
      <alignment horizontal="right"/>
    </xf>
    <xf numFmtId="0" fontId="34" fillId="25" borderId="40" xfId="0" applyFont="1" applyFill="1" applyBorder="1" applyAlignment="1">
      <alignment vertical="top" wrapText="1"/>
    </xf>
    <xf numFmtId="0" fontId="9" fillId="0" borderId="30" xfId="0" applyFont="1" applyBorder="1" applyAlignment="1">
      <alignment horizontal="center"/>
    </xf>
    <xf numFmtId="49" fontId="1" fillId="0" borderId="28" xfId="0" applyNumberFormat="1" applyFont="1" applyBorder="1" applyAlignment="1">
      <alignment horizontal="center" vertical="center"/>
    </xf>
    <xf numFmtId="165" fontId="9" fillId="0" borderId="20" xfId="0" applyNumberFormat="1" applyFont="1" applyBorder="1"/>
    <xf numFmtId="42" fontId="0" fillId="0" borderId="25" xfId="0" applyNumberFormat="1" applyBorder="1"/>
    <xf numFmtId="165" fontId="35" fillId="0" borderId="25" xfId="0" applyNumberFormat="1" applyFont="1" applyBorder="1"/>
    <xf numFmtId="165" fontId="0" fillId="0" borderId="22" xfId="0" applyNumberFormat="1" applyBorder="1"/>
    <xf numFmtId="165" fontId="0" fillId="0" borderId="41" xfId="0" applyNumberFormat="1" applyBorder="1"/>
    <xf numFmtId="49" fontId="45" fillId="0" borderId="0" xfId="0" applyNumberFormat="1" applyFont="1"/>
    <xf numFmtId="165" fontId="46" fillId="0" borderId="14" xfId="0" applyNumberFormat="1" applyFont="1" applyBorder="1" applyAlignment="1">
      <alignment horizontal="left" wrapText="1"/>
    </xf>
    <xf numFmtId="49" fontId="37" fillId="0" borderId="34" xfId="0" applyNumberFormat="1" applyFont="1" applyBorder="1" applyAlignment="1">
      <alignment vertical="top" wrapText="1"/>
    </xf>
    <xf numFmtId="164" fontId="0" fillId="0" borderId="40" xfId="0" applyNumberFormat="1" applyBorder="1"/>
    <xf numFmtId="165" fontId="0" fillId="0" borderId="40" xfId="0" applyNumberFormat="1" applyBorder="1"/>
    <xf numFmtId="49" fontId="37" fillId="0" borderId="43" xfId="0" applyNumberFormat="1" applyFont="1" applyBorder="1" applyAlignment="1">
      <alignment vertical="top" wrapText="1"/>
    </xf>
    <xf numFmtId="0" fontId="0" fillId="0" borderId="44" xfId="0" applyBorder="1" applyAlignment="1">
      <alignment horizontal="center"/>
    </xf>
    <xf numFmtId="164" fontId="0" fillId="0" borderId="43" xfId="0" applyNumberFormat="1" applyBorder="1"/>
    <xf numFmtId="165" fontId="0" fillId="0" borderId="43" xfId="0" applyNumberFormat="1" applyBorder="1"/>
    <xf numFmtId="165" fontId="2" fillId="0" borderId="17" xfId="0" applyNumberFormat="1" applyFont="1" applyBorder="1"/>
    <xf numFmtId="49" fontId="0" fillId="0" borderId="29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38" fillId="25" borderId="42" xfId="0" applyFont="1" applyFill="1" applyBorder="1" applyAlignment="1">
      <alignment vertical="top" wrapText="1"/>
    </xf>
    <xf numFmtId="164" fontId="0" fillId="0" borderId="44" xfId="0" applyNumberFormat="1" applyBorder="1"/>
    <xf numFmtId="165" fontId="1" fillId="0" borderId="44" xfId="0" applyNumberFormat="1" applyFont="1" applyBorder="1" applyAlignment="1">
      <alignment horizontal="right"/>
    </xf>
    <xf numFmtId="165" fontId="35" fillId="0" borderId="46" xfId="0" applyNumberFormat="1" applyFont="1" applyBorder="1"/>
    <xf numFmtId="49" fontId="0" fillId="0" borderId="31" xfId="0" applyNumberFormat="1" applyBorder="1" applyAlignment="1">
      <alignment horizontal="center" vertical="center"/>
    </xf>
    <xf numFmtId="164" fontId="0" fillId="0" borderId="18" xfId="0" applyNumberFormat="1" applyBorder="1"/>
    <xf numFmtId="165" fontId="0" fillId="0" borderId="18" xfId="0" applyNumberFormat="1" applyBorder="1"/>
    <xf numFmtId="165" fontId="2" fillId="0" borderId="39" xfId="0" applyNumberFormat="1" applyFont="1" applyBorder="1"/>
    <xf numFmtId="0" fontId="7" fillId="0" borderId="15" xfId="0" applyFont="1" applyBorder="1" applyAlignment="1">
      <alignment vertical="top" wrapText="1"/>
    </xf>
    <xf numFmtId="0" fontId="42" fillId="25" borderId="45" xfId="0" applyFont="1" applyFill="1" applyBorder="1" applyAlignment="1">
      <alignment vertical="top" wrapText="1"/>
    </xf>
    <xf numFmtId="0" fontId="35" fillId="0" borderId="44" xfId="0" applyFont="1" applyBorder="1" applyAlignment="1">
      <alignment horizontal="center"/>
    </xf>
    <xf numFmtId="49" fontId="41" fillId="25" borderId="26" xfId="0" applyNumberFormat="1" applyFont="1" applyFill="1" applyBorder="1" applyAlignment="1">
      <alignment vertical="top" wrapText="1"/>
    </xf>
    <xf numFmtId="49" fontId="39" fillId="25" borderId="34" xfId="0" applyNumberFormat="1" applyFont="1" applyFill="1" applyBorder="1" applyAlignment="1">
      <alignment vertical="top" wrapText="1"/>
    </xf>
    <xf numFmtId="49" fontId="7" fillId="26" borderId="13" xfId="0" applyNumberFormat="1" applyFont="1" applyFill="1" applyBorder="1" applyAlignment="1">
      <alignment horizontal="center" vertical="top" wrapText="1"/>
    </xf>
    <xf numFmtId="49" fontId="7" fillId="26" borderId="13" xfId="0" applyNumberFormat="1" applyFont="1" applyFill="1" applyBorder="1" applyAlignment="1">
      <alignment horizontal="center"/>
    </xf>
    <xf numFmtId="0" fontId="7" fillId="26" borderId="17" xfId="0" applyFont="1" applyFill="1" applyBorder="1" applyAlignment="1">
      <alignment horizontal="center" vertical="top" wrapText="1"/>
    </xf>
    <xf numFmtId="49" fontId="7" fillId="26" borderId="21" xfId="0" applyNumberFormat="1" applyFont="1" applyFill="1" applyBorder="1" applyAlignment="1">
      <alignment horizontal="center" vertical="top" wrapText="1"/>
    </xf>
    <xf numFmtId="49" fontId="7" fillId="26" borderId="21" xfId="0" applyNumberFormat="1" applyFont="1" applyFill="1" applyBorder="1" applyAlignment="1">
      <alignment horizontal="center"/>
    </xf>
    <xf numFmtId="0" fontId="7" fillId="26" borderId="0" xfId="0" applyFont="1" applyFill="1" applyAlignment="1">
      <alignment horizontal="center" vertical="top" wrapText="1"/>
    </xf>
    <xf numFmtId="0" fontId="7" fillId="26" borderId="13" xfId="0" applyFont="1" applyFill="1" applyBorder="1" applyAlignment="1">
      <alignment horizontal="center"/>
    </xf>
    <xf numFmtId="49" fontId="7" fillId="26" borderId="11" xfId="0" applyNumberFormat="1" applyFont="1" applyFill="1" applyBorder="1" applyAlignment="1">
      <alignment horizontal="center" vertical="top" wrapText="1"/>
    </xf>
    <xf numFmtId="49" fontId="7" fillId="26" borderId="11" xfId="0" applyNumberFormat="1" applyFont="1" applyFill="1" applyBorder="1" applyAlignment="1">
      <alignment horizontal="center"/>
    </xf>
    <xf numFmtId="0" fontId="7" fillId="26" borderId="16" xfId="0" applyFont="1" applyFill="1" applyBorder="1" applyAlignment="1">
      <alignment horizontal="center" vertical="top" wrapText="1"/>
    </xf>
    <xf numFmtId="0" fontId="7" fillId="26" borderId="21" xfId="0" applyFont="1" applyFill="1" applyBorder="1" applyAlignment="1">
      <alignment horizontal="center"/>
    </xf>
    <xf numFmtId="49" fontId="3" fillId="0" borderId="16" xfId="0" applyNumberFormat="1" applyFont="1" applyBorder="1"/>
    <xf numFmtId="0" fontId="11" fillId="0" borderId="16" xfId="0" applyFont="1" applyBorder="1"/>
    <xf numFmtId="0" fontId="1" fillId="0" borderId="16" xfId="0" applyFont="1" applyBorder="1"/>
    <xf numFmtId="0" fontId="0" fillId="24" borderId="0" xfId="0" applyFill="1"/>
    <xf numFmtId="165" fontId="9" fillId="24" borderId="14" xfId="0" applyNumberFormat="1" applyFont="1" applyFill="1" applyBorder="1" applyAlignment="1" applyProtection="1">
      <alignment horizontal="right"/>
      <protection locked="0"/>
    </xf>
    <xf numFmtId="165" fontId="0" fillId="24" borderId="14" xfId="0" applyNumberFormat="1" applyFill="1" applyBorder="1" applyAlignment="1" applyProtection="1">
      <alignment horizontal="right"/>
      <protection locked="0"/>
    </xf>
    <xf numFmtId="165" fontId="0" fillId="24" borderId="19" xfId="0" applyNumberFormat="1" applyFill="1" applyBorder="1" applyProtection="1">
      <protection locked="0"/>
    </xf>
    <xf numFmtId="0" fontId="7" fillId="26" borderId="38" xfId="0" applyFont="1" applyFill="1" applyBorder="1" applyAlignment="1">
      <alignment horizontal="center"/>
    </xf>
    <xf numFmtId="0" fontId="44" fillId="26" borderId="27" xfId="0" applyFont="1" applyFill="1" applyBorder="1" applyAlignment="1">
      <alignment horizontal="center"/>
    </xf>
    <xf numFmtId="0" fontId="0" fillId="26" borderId="16" xfId="0" applyFill="1" applyBorder="1" applyAlignment="1">
      <alignment horizontal="center"/>
    </xf>
    <xf numFmtId="49" fontId="7" fillId="0" borderId="21" xfId="0" applyNumberFormat="1" applyFont="1" applyBorder="1"/>
    <xf numFmtId="49" fontId="37" fillId="0" borderId="11" xfId="0" applyNumberFormat="1" applyFont="1" applyBorder="1"/>
    <xf numFmtId="165" fontId="0" fillId="24" borderId="37" xfId="0" applyNumberFormat="1" applyFill="1" applyBorder="1" applyAlignment="1" applyProtection="1">
      <alignment horizontal="right"/>
      <protection locked="0"/>
    </xf>
    <xf numFmtId="165" fontId="0" fillId="24" borderId="18" xfId="0" applyNumberFormat="1" applyFill="1" applyBorder="1" applyProtection="1">
      <protection locked="0"/>
    </xf>
    <xf numFmtId="49" fontId="7" fillId="0" borderId="28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/>
    </xf>
    <xf numFmtId="0" fontId="30" fillId="25" borderId="32" xfId="0" applyFont="1" applyFill="1" applyBorder="1" applyAlignment="1">
      <alignment vertical="top" wrapText="1"/>
    </xf>
    <xf numFmtId="49" fontId="7" fillId="0" borderId="31" xfId="0" applyNumberFormat="1" applyFont="1" applyBorder="1" applyAlignment="1">
      <alignment horizontal="center" vertical="center"/>
    </xf>
    <xf numFmtId="49" fontId="47" fillId="25" borderId="33" xfId="0" applyNumberFormat="1" applyFont="1" applyFill="1" applyBorder="1" applyAlignment="1">
      <alignment vertical="top" wrapText="1"/>
    </xf>
    <xf numFmtId="0" fontId="31" fillId="25" borderId="32" xfId="0" applyFont="1" applyFill="1" applyBorder="1" applyAlignment="1">
      <alignment vertical="top" wrapText="1"/>
    </xf>
    <xf numFmtId="49" fontId="47" fillId="25" borderId="18" xfId="0" applyNumberFormat="1" applyFont="1" applyFill="1" applyBorder="1" applyAlignment="1">
      <alignment vertical="top" wrapText="1"/>
    </xf>
    <xf numFmtId="49" fontId="7" fillId="25" borderId="18" xfId="0" applyNumberFormat="1" applyFont="1" applyFill="1" applyBorder="1" applyAlignment="1">
      <alignment vertical="top" wrapText="1"/>
    </xf>
    <xf numFmtId="0" fontId="4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5" fontId="47" fillId="0" borderId="20" xfId="0" applyNumberFormat="1" applyFont="1" applyBorder="1"/>
    <xf numFmtId="0" fontId="31" fillId="25" borderId="19" xfId="0" applyFont="1" applyFill="1" applyBorder="1" applyAlignment="1">
      <alignment vertical="top" wrapText="1"/>
    </xf>
    <xf numFmtId="0" fontId="31" fillId="25" borderId="19" xfId="0" applyFont="1" applyFill="1" applyBorder="1" applyAlignment="1">
      <alignment wrapText="1"/>
    </xf>
    <xf numFmtId="0" fontId="31" fillId="25" borderId="40" xfId="0" applyFont="1" applyFill="1" applyBorder="1" applyAlignment="1">
      <alignment vertical="top" wrapText="1"/>
    </xf>
    <xf numFmtId="49" fontId="7" fillId="0" borderId="2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5" fontId="47" fillId="25" borderId="0" xfId="0" applyNumberFormat="1" applyFont="1" applyFill="1" applyAlignment="1" applyProtection="1">
      <alignment horizontal="right"/>
      <protection locked="0"/>
    </xf>
    <xf numFmtId="4" fontId="2" fillId="0" borderId="24" xfId="0" applyNumberFormat="1" applyFont="1" applyBorder="1"/>
    <xf numFmtId="166" fontId="47" fillId="0" borderId="36" xfId="0" applyNumberFormat="1" applyFont="1" applyBorder="1"/>
    <xf numFmtId="166" fontId="47" fillId="0" borderId="39" xfId="0" applyNumberFormat="1" applyFont="1" applyBorder="1"/>
    <xf numFmtId="166" fontId="2" fillId="0" borderId="24" xfId="0" applyNumberFormat="1" applyFont="1" applyBorder="1"/>
    <xf numFmtId="166" fontId="47" fillId="24" borderId="37" xfId="0" applyNumberFormat="1" applyFont="1" applyFill="1" applyBorder="1" applyAlignment="1" applyProtection="1">
      <alignment horizontal="right"/>
      <protection locked="0"/>
    </xf>
    <xf numFmtId="166" fontId="31" fillId="24" borderId="14" xfId="0" applyNumberFormat="1" applyFont="1" applyFill="1" applyBorder="1" applyAlignment="1" applyProtection="1">
      <alignment horizontal="right"/>
      <protection locked="0"/>
    </xf>
    <xf numFmtId="166" fontId="9" fillId="24" borderId="14" xfId="0" applyNumberFormat="1" applyFont="1" applyFill="1" applyBorder="1" applyAlignment="1" applyProtection="1">
      <alignment horizontal="right"/>
      <protection locked="0"/>
    </xf>
    <xf numFmtId="166" fontId="0" fillId="0" borderId="36" xfId="0" applyNumberFormat="1" applyBorder="1"/>
    <xf numFmtId="166" fontId="0" fillId="24" borderId="14" xfId="0" applyNumberFormat="1" applyFill="1" applyBorder="1" applyAlignment="1" applyProtection="1">
      <alignment horizontal="right"/>
      <protection locked="0"/>
    </xf>
    <xf numFmtId="166" fontId="0" fillId="0" borderId="15" xfId="0" applyNumberFormat="1" applyBorder="1" applyAlignment="1">
      <alignment horizontal="right"/>
    </xf>
    <xf numFmtId="166" fontId="47" fillId="24" borderId="14" xfId="0" applyNumberFormat="1" applyFont="1" applyFill="1" applyBorder="1" applyAlignment="1" applyProtection="1">
      <alignment horizontal="right"/>
      <protection locked="0"/>
    </xf>
    <xf numFmtId="166" fontId="47" fillId="0" borderId="30" xfId="0" applyNumberFormat="1" applyFont="1" applyBorder="1"/>
    <xf numFmtId="166" fontId="2" fillId="0" borderId="35" xfId="0" applyNumberFormat="1" applyFont="1" applyBorder="1"/>
    <xf numFmtId="166" fontId="47" fillId="24" borderId="30" xfId="0" applyNumberFormat="1" applyFont="1" applyFill="1" applyBorder="1" applyAlignment="1" applyProtection="1">
      <alignment horizontal="right"/>
      <protection locked="0"/>
    </xf>
    <xf numFmtId="166" fontId="47" fillId="24" borderId="14" xfId="0" applyNumberFormat="1" applyFont="1" applyFill="1" applyBorder="1" applyAlignment="1" applyProtection="1">
      <alignment horizontal="right" vertical="center"/>
      <protection locked="0"/>
    </xf>
    <xf numFmtId="166" fontId="9" fillId="24" borderId="37" xfId="0" applyNumberFormat="1" applyFont="1" applyFill="1" applyBorder="1" applyAlignment="1" applyProtection="1">
      <alignment horizontal="right"/>
      <protection locked="0"/>
    </xf>
    <xf numFmtId="166" fontId="0" fillId="0" borderId="39" xfId="0" applyNumberFormat="1" applyBorder="1"/>
    <xf numFmtId="166" fontId="0" fillId="0" borderId="15" xfId="0" applyNumberFormat="1" applyBorder="1"/>
    <xf numFmtId="166" fontId="11" fillId="0" borderId="0" xfId="0" applyNumberFormat="1" applyFont="1"/>
    <xf numFmtId="166" fontId="11" fillId="0" borderId="16" xfId="0" applyNumberFormat="1" applyFont="1" applyBorder="1"/>
    <xf numFmtId="166" fontId="4" fillId="0" borderId="16" xfId="0" applyNumberFormat="1" applyFont="1" applyBorder="1"/>
    <xf numFmtId="0" fontId="9" fillId="25" borderId="14" xfId="0" applyFont="1" applyFill="1" applyBorder="1" applyAlignment="1">
      <alignment horizontal="center"/>
    </xf>
    <xf numFmtId="0" fontId="9" fillId="25" borderId="19" xfId="0" applyFont="1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31" fillId="25" borderId="18" xfId="0" applyFont="1" applyFill="1" applyBorder="1" applyAlignment="1">
      <alignment horizontal="center"/>
    </xf>
    <xf numFmtId="0" fontId="47" fillId="25" borderId="37" xfId="0" applyFont="1" applyFill="1" applyBorder="1" applyAlignment="1">
      <alignment horizontal="center"/>
    </xf>
    <xf numFmtId="0" fontId="47" fillId="25" borderId="14" xfId="0" applyFont="1" applyFill="1" applyBorder="1" applyAlignment="1">
      <alignment horizontal="center"/>
    </xf>
    <xf numFmtId="0" fontId="31" fillId="25" borderId="14" xfId="0" applyFont="1" applyFill="1" applyBorder="1" applyAlignment="1">
      <alignment horizontal="center"/>
    </xf>
    <xf numFmtId="0" fontId="47" fillId="25" borderId="30" xfId="0" applyFont="1" applyFill="1" applyBorder="1" applyAlignment="1">
      <alignment horizontal="center"/>
    </xf>
    <xf numFmtId="0" fontId="49" fillId="25" borderId="30" xfId="0" applyFont="1" applyFill="1" applyBorder="1"/>
    <xf numFmtId="0" fontId="31" fillId="25" borderId="37" xfId="0" applyFont="1" applyFill="1" applyBorder="1" applyAlignment="1">
      <alignment horizontal="center"/>
    </xf>
    <xf numFmtId="0" fontId="1" fillId="25" borderId="14" xfId="0" applyFont="1" applyFill="1" applyBorder="1" applyAlignment="1">
      <alignment horizontal="center"/>
    </xf>
    <xf numFmtId="0" fontId="9" fillId="25" borderId="37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1" fillId="0" borderId="0" xfId="0" applyFont="1" applyAlignment="1">
      <alignment vertical="center"/>
    </xf>
    <xf numFmtId="3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3" fontId="51" fillId="0" borderId="0" xfId="0" applyNumberFormat="1" applyFont="1" applyAlignment="1">
      <alignment horizontal="right" vertical="center"/>
    </xf>
    <xf numFmtId="49" fontId="51" fillId="0" borderId="0" xfId="0" applyNumberFormat="1" applyFont="1" applyAlignment="1">
      <alignment horizontal="center" vertical="center"/>
    </xf>
    <xf numFmtId="2" fontId="51" fillId="0" borderId="0" xfId="0" applyNumberFormat="1" applyFont="1" applyAlignment="1">
      <alignment horizontal="center" vertical="center"/>
    </xf>
    <xf numFmtId="4" fontId="53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5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7" fillId="0" borderId="44" xfId="0" applyFont="1" applyBorder="1" applyAlignment="1">
      <alignment horizontal="center" vertical="center"/>
    </xf>
    <xf numFmtId="3" fontId="7" fillId="0" borderId="44" xfId="0" applyNumberFormat="1" applyFont="1" applyBorder="1" applyAlignment="1">
      <alignment horizontal="center" vertical="center"/>
    </xf>
    <xf numFmtId="2" fontId="7" fillId="0" borderId="44" xfId="0" applyNumberFormat="1" applyFont="1" applyBorder="1" applyAlignment="1">
      <alignment horizontal="center" vertical="center"/>
    </xf>
    <xf numFmtId="4" fontId="7" fillId="0" borderId="50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2" fontId="7" fillId="0" borderId="52" xfId="0" applyNumberFormat="1" applyFont="1" applyBorder="1" applyAlignment="1">
      <alignment horizontal="center" vertical="center"/>
    </xf>
    <xf numFmtId="4" fontId="7" fillId="0" borderId="54" xfId="0" applyNumberFormat="1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0" fontId="7" fillId="0" borderId="57" xfId="0" applyFont="1" applyBorder="1" applyAlignment="1">
      <alignment horizontal="center" vertical="center"/>
    </xf>
    <xf numFmtId="3" fontId="7" fillId="0" borderId="57" xfId="0" applyNumberFormat="1" applyFont="1" applyBorder="1" applyAlignment="1">
      <alignment horizontal="center" vertical="center"/>
    </xf>
    <xf numFmtId="49" fontId="7" fillId="0" borderId="57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2" fontId="7" fillId="0" borderId="57" xfId="0" applyNumberFormat="1" applyFont="1" applyBorder="1" applyAlignment="1">
      <alignment horizontal="center" vertical="center"/>
    </xf>
    <xf numFmtId="4" fontId="7" fillId="0" borderId="58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right" vertical="center"/>
    </xf>
    <xf numFmtId="168" fontId="1" fillId="0" borderId="14" xfId="0" applyNumberFormat="1" applyFont="1" applyBorder="1" applyAlignment="1">
      <alignment horizontal="right" vertical="center"/>
    </xf>
    <xf numFmtId="167" fontId="1" fillId="0" borderId="14" xfId="0" applyNumberFormat="1" applyFont="1" applyBorder="1" applyAlignment="1">
      <alignment horizontal="right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168" fontId="1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4" fontId="1" fillId="0" borderId="60" xfId="0" applyNumberFormat="1" applyFont="1" applyBorder="1" applyAlignment="1">
      <alignment horizontal="right" vertical="center"/>
    </xf>
    <xf numFmtId="4" fontId="1" fillId="0" borderId="22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167" fontId="1" fillId="0" borderId="14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right" vertical="center"/>
    </xf>
    <xf numFmtId="168" fontId="1" fillId="0" borderId="37" xfId="0" applyNumberFormat="1" applyFont="1" applyBorder="1" applyAlignment="1">
      <alignment horizontal="right" vertical="center"/>
    </xf>
    <xf numFmtId="167" fontId="1" fillId="0" borderId="37" xfId="0" applyNumberFormat="1" applyFont="1" applyBorder="1" applyAlignment="1">
      <alignment horizontal="right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168" fontId="1" fillId="0" borderId="37" xfId="0" applyNumberFormat="1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4" fontId="1" fillId="0" borderId="61" xfId="0" applyNumberFormat="1" applyFont="1" applyBorder="1" applyAlignment="1">
      <alignment horizontal="right" vertical="center"/>
    </xf>
    <xf numFmtId="0" fontId="50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6" fillId="0" borderId="0" xfId="0" applyFont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" fontId="57" fillId="0" borderId="0" xfId="0" applyNumberFormat="1" applyFont="1" applyAlignment="1">
      <alignment horizontal="left"/>
    </xf>
    <xf numFmtId="0" fontId="54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2" fontId="7" fillId="0" borderId="46" xfId="0" applyNumberFormat="1" applyFont="1" applyBorder="1" applyAlignment="1">
      <alignment horizontal="center" vertical="center"/>
    </xf>
    <xf numFmtId="2" fontId="7" fillId="0" borderId="55" xfId="0" applyNumberFormat="1" applyFont="1" applyBorder="1" applyAlignment="1">
      <alignment horizontal="center" vertical="center"/>
    </xf>
    <xf numFmtId="2" fontId="7" fillId="0" borderId="59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left" vertical="center"/>
    </xf>
    <xf numFmtId="0" fontId="1" fillId="0" borderId="63" xfId="0" applyFont="1" applyBorder="1" applyAlignment="1">
      <alignment horizontal="center" vertical="center"/>
    </xf>
    <xf numFmtId="3" fontId="1" fillId="0" borderId="63" xfId="0" applyNumberFormat="1" applyFont="1" applyBorder="1" applyAlignment="1">
      <alignment horizontal="center" vertical="center"/>
    </xf>
    <xf numFmtId="3" fontId="1" fillId="0" borderId="63" xfId="0" applyNumberFormat="1" applyFont="1" applyBorder="1" applyAlignment="1">
      <alignment horizontal="right" vertical="center"/>
    </xf>
    <xf numFmtId="168" fontId="1" fillId="0" borderId="63" xfId="0" applyNumberFormat="1" applyFont="1" applyBorder="1" applyAlignment="1">
      <alignment horizontal="right" vertical="center"/>
    </xf>
    <xf numFmtId="167" fontId="1" fillId="0" borderId="63" xfId="0" applyNumberFormat="1" applyFont="1" applyBorder="1" applyAlignment="1">
      <alignment horizontal="right" vertical="center"/>
    </xf>
    <xf numFmtId="0" fontId="1" fillId="0" borderId="63" xfId="0" applyNumberFormat="1" applyFont="1" applyBorder="1" applyAlignment="1">
      <alignment horizontal="center" vertical="center"/>
    </xf>
    <xf numFmtId="0" fontId="1" fillId="0" borderId="63" xfId="0" applyFont="1" applyBorder="1" applyAlignment="1">
      <alignment vertical="center"/>
    </xf>
    <xf numFmtId="0" fontId="7" fillId="0" borderId="63" xfId="0" applyFont="1" applyBorder="1" applyAlignment="1">
      <alignment horizontal="center" vertical="center"/>
    </xf>
    <xf numFmtId="2" fontId="1" fillId="0" borderId="63" xfId="0" applyNumberFormat="1" applyFont="1" applyBorder="1" applyAlignment="1">
      <alignment horizontal="center" vertical="center"/>
    </xf>
    <xf numFmtId="4" fontId="7" fillId="0" borderId="64" xfId="0" applyNumberFormat="1" applyFont="1" applyBorder="1" applyAlignment="1">
      <alignment horizontal="right" vertical="center"/>
    </xf>
    <xf numFmtId="2" fontId="7" fillId="0" borderId="65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6" fillId="0" borderId="0" xfId="45" applyFont="1" applyFill="1" applyAlignment="1" applyProtection="1">
      <alignment horizontal="left" vertical="center"/>
    </xf>
    <xf numFmtId="0" fontId="62" fillId="0" borderId="0" xfId="45" applyNumberFormat="1" applyFont="1" applyFill="1" applyAlignment="1" applyProtection="1">
      <alignment horizontal="left" vertical="center"/>
    </xf>
    <xf numFmtId="0" fontId="63" fillId="0" borderId="0" xfId="45" applyFont="1" applyFill="1" applyAlignment="1" applyProtection="1">
      <alignment horizontal="left" vertical="center"/>
    </xf>
    <xf numFmtId="3" fontId="63" fillId="0" borderId="0" xfId="45" applyNumberFormat="1" applyFont="1" applyFill="1" applyAlignment="1" applyProtection="1">
      <alignment vertical="center"/>
    </xf>
    <xf numFmtId="0" fontId="63" fillId="0" borderId="0" xfId="45" applyFont="1" applyFill="1" applyBorder="1" applyAlignment="1" applyProtection="1">
      <alignment vertical="center"/>
    </xf>
    <xf numFmtId="44" fontId="63" fillId="0" borderId="0" xfId="45" applyNumberFormat="1" applyFont="1" applyFill="1" applyAlignment="1" applyProtection="1">
      <alignment horizontal="left" vertical="center"/>
    </xf>
    <xf numFmtId="3" fontId="63" fillId="0" borderId="0" xfId="45" applyNumberFormat="1" applyFont="1" applyFill="1" applyAlignment="1" applyProtection="1">
      <alignment horizontal="left" vertical="center"/>
    </xf>
    <xf numFmtId="0" fontId="61" fillId="0" borderId="0" xfId="45" applyAlignment="1">
      <alignment horizontal="left" vertical="center"/>
      <protection locked="0"/>
    </xf>
    <xf numFmtId="0" fontId="44" fillId="0" borderId="0" xfId="45" applyFont="1" applyFill="1" applyAlignment="1" applyProtection="1">
      <alignment horizontal="left" vertical="center"/>
    </xf>
    <xf numFmtId="0" fontId="64" fillId="0" borderId="0" xfId="45" applyFont="1" applyFill="1" applyAlignment="1" applyProtection="1">
      <alignment horizontal="left" vertical="center"/>
    </xf>
    <xf numFmtId="0" fontId="62" fillId="0" borderId="0" xfId="45" applyFont="1" applyFill="1" applyAlignment="1" applyProtection="1">
      <alignment horizontal="left" vertical="center"/>
    </xf>
    <xf numFmtId="0" fontId="65" fillId="0" borderId="0" xfId="45" applyFont="1" applyFill="1" applyAlignment="1" applyProtection="1">
      <alignment horizontal="left" vertical="center"/>
    </xf>
    <xf numFmtId="49" fontId="65" fillId="0" borderId="0" xfId="45" applyNumberFormat="1" applyFont="1" applyFill="1" applyBorder="1" applyAlignment="1" applyProtection="1">
      <alignment vertical="center"/>
    </xf>
    <xf numFmtId="0" fontId="63" fillId="0" borderId="0" xfId="45" applyFont="1" applyFill="1" applyBorder="1" applyAlignment="1" applyProtection="1">
      <alignment horizontal="left" vertical="center"/>
    </xf>
    <xf numFmtId="0" fontId="63" fillId="0" borderId="0" xfId="45" applyNumberFormat="1" applyFont="1" applyFill="1" applyAlignment="1" applyProtection="1">
      <alignment horizontal="left" vertical="center"/>
    </xf>
    <xf numFmtId="49" fontId="63" fillId="0" borderId="0" xfId="45" applyNumberFormat="1" applyFont="1" applyFill="1" applyBorder="1" applyAlignment="1" applyProtection="1">
      <alignment vertical="center"/>
    </xf>
    <xf numFmtId="0" fontId="65" fillId="0" borderId="66" xfId="45" applyFont="1" applyFill="1" applyBorder="1" applyAlignment="1" applyProtection="1">
      <alignment horizontal="center" vertical="center" wrapText="1"/>
    </xf>
    <xf numFmtId="3" fontId="65" fillId="0" borderId="66" xfId="45" applyNumberFormat="1" applyFont="1" applyFill="1" applyBorder="1" applyAlignment="1" applyProtection="1">
      <alignment horizontal="center" vertical="center" wrapText="1"/>
    </xf>
    <xf numFmtId="0" fontId="62" fillId="0" borderId="67" xfId="45" applyFont="1" applyFill="1" applyBorder="1" applyAlignment="1" applyProtection="1">
      <alignment horizontal="left" vertical="center"/>
    </xf>
    <xf numFmtId="0" fontId="63" fillId="0" borderId="67" xfId="45" applyNumberFormat="1" applyFont="1" applyFill="1" applyBorder="1" applyAlignment="1" applyProtection="1">
      <alignment horizontal="left" vertical="center"/>
    </xf>
    <xf numFmtId="0" fontId="63" fillId="0" borderId="67" xfId="45" applyFont="1" applyFill="1" applyBorder="1" applyAlignment="1" applyProtection="1">
      <alignment horizontal="left" vertical="center"/>
    </xf>
    <xf numFmtId="49" fontId="63" fillId="0" borderId="67" xfId="45" applyNumberFormat="1" applyFont="1" applyFill="1" applyBorder="1" applyAlignment="1" applyProtection="1">
      <alignment vertical="center"/>
    </xf>
    <xf numFmtId="3" fontId="63" fillId="0" borderId="67" xfId="45" applyNumberFormat="1" applyFont="1" applyFill="1" applyBorder="1" applyAlignment="1" applyProtection="1">
      <alignment horizontal="left" vertical="center"/>
    </xf>
    <xf numFmtId="44" fontId="63" fillId="0" borderId="67" xfId="45" applyNumberFormat="1" applyFont="1" applyFill="1" applyBorder="1" applyAlignment="1" applyProtection="1">
      <alignment horizontal="left" vertical="center"/>
    </xf>
    <xf numFmtId="0" fontId="61" fillId="0" borderId="0" xfId="45" applyFont="1" applyAlignment="1">
      <alignment horizontal="left" vertical="center"/>
      <protection locked="0"/>
    </xf>
    <xf numFmtId="1" fontId="1" fillId="0" borderId="14" xfId="46" applyNumberFormat="1" applyFont="1" applyFill="1" applyBorder="1" applyAlignment="1">
      <alignment horizontal="center" vertical="center"/>
    </xf>
    <xf numFmtId="2" fontId="1" fillId="0" borderId="14" xfId="46" applyNumberFormat="1" applyFont="1" applyFill="1" applyBorder="1" applyAlignment="1">
      <alignment horizontal="right" vertical="center"/>
    </xf>
    <xf numFmtId="169" fontId="1" fillId="0" borderId="14" xfId="46" applyNumberFormat="1" applyFont="1" applyFill="1" applyBorder="1" applyAlignment="1">
      <alignment horizontal="right" vertical="center"/>
    </xf>
    <xf numFmtId="44" fontId="1" fillId="0" borderId="14" xfId="46" applyNumberFormat="1" applyFont="1" applyFill="1" applyBorder="1" applyAlignment="1">
      <alignment horizontal="right" vertical="center"/>
    </xf>
    <xf numFmtId="0" fontId="62" fillId="0" borderId="14" xfId="45" applyFont="1" applyFill="1" applyBorder="1" applyAlignment="1">
      <alignment horizontal="left" vertical="center" wrapText="1"/>
      <protection locked="0"/>
    </xf>
    <xf numFmtId="0" fontId="1" fillId="0" borderId="14" xfId="46" applyFont="1" applyFill="1" applyBorder="1" applyAlignment="1">
      <alignment horizontal="center" vertical="center"/>
    </xf>
    <xf numFmtId="4" fontId="1" fillId="0" borderId="14" xfId="46" applyNumberFormat="1" applyFont="1" applyFill="1" applyBorder="1" applyAlignment="1">
      <alignment vertical="center"/>
    </xf>
    <xf numFmtId="44" fontId="1" fillId="0" borderId="14" xfId="46" applyNumberFormat="1" applyFont="1" applyFill="1" applyBorder="1" applyAlignment="1">
      <alignment vertical="center"/>
    </xf>
    <xf numFmtId="0" fontId="7" fillId="0" borderId="63" xfId="46" applyNumberFormat="1" applyFont="1" applyFill="1" applyBorder="1" applyAlignment="1">
      <alignment vertical="center" wrapText="1"/>
    </xf>
    <xf numFmtId="2" fontId="7" fillId="0" borderId="63" xfId="46" applyNumberFormat="1" applyFont="1" applyFill="1" applyBorder="1" applyAlignment="1">
      <alignment vertical="center" wrapText="1"/>
    </xf>
    <xf numFmtId="0" fontId="7" fillId="0" borderId="63" xfId="46" applyFont="1" applyFill="1" applyBorder="1" applyAlignment="1">
      <alignment vertical="center" wrapText="1"/>
    </xf>
    <xf numFmtId="44" fontId="7" fillId="0" borderId="63" xfId="46" applyNumberFormat="1" applyFont="1" applyFill="1" applyBorder="1" applyAlignment="1">
      <alignment vertical="center" wrapText="1"/>
    </xf>
    <xf numFmtId="0" fontId="61" fillId="0" borderId="0" xfId="45" applyNumberFormat="1" applyFont="1" applyAlignment="1">
      <alignment horizontal="left" vertical="center"/>
      <protection locked="0"/>
    </xf>
    <xf numFmtId="169" fontId="1" fillId="0" borderId="0" xfId="46" applyNumberFormat="1" applyFont="1" applyFill="1" applyBorder="1" applyAlignment="1">
      <alignment horizontal="right" vertical="center"/>
    </xf>
    <xf numFmtId="49" fontId="61" fillId="0" borderId="0" xfId="45" applyNumberFormat="1" applyFont="1" applyBorder="1" applyAlignment="1">
      <alignment horizontal="left" vertical="center"/>
      <protection locked="0"/>
    </xf>
    <xf numFmtId="0" fontId="61" fillId="0" borderId="0" xfId="45" applyFont="1" applyBorder="1" applyAlignment="1">
      <alignment horizontal="left" vertical="center"/>
      <protection locked="0"/>
    </xf>
    <xf numFmtId="44" fontId="61" fillId="0" borderId="0" xfId="45" applyNumberFormat="1" applyFont="1" applyBorder="1" applyAlignment="1">
      <alignment horizontal="left" vertical="center"/>
      <protection locked="0"/>
    </xf>
    <xf numFmtId="0" fontId="61" fillId="0" borderId="0" xfId="45" applyNumberFormat="1" applyAlignment="1">
      <alignment horizontal="left" vertical="center" wrapText="1"/>
      <protection locked="0"/>
    </xf>
    <xf numFmtId="49" fontId="61" fillId="0" borderId="0" xfId="45" applyNumberFormat="1" applyBorder="1" applyAlignment="1">
      <alignment vertical="center" wrapText="1"/>
      <protection locked="0"/>
    </xf>
    <xf numFmtId="170" fontId="61" fillId="0" borderId="0" xfId="45" applyNumberFormat="1" applyAlignment="1">
      <alignment horizontal="right" vertical="center"/>
      <protection locked="0"/>
    </xf>
    <xf numFmtId="3" fontId="61" fillId="0" borderId="0" xfId="45" applyNumberFormat="1" applyAlignment="1">
      <alignment horizontal="right" vertical="center"/>
      <protection locked="0"/>
    </xf>
    <xf numFmtId="44" fontId="61" fillId="0" borderId="0" xfId="45" applyNumberFormat="1" applyAlignment="1">
      <alignment horizontal="right" vertical="center"/>
      <protection locked="0"/>
    </xf>
    <xf numFmtId="0" fontId="69" fillId="0" borderId="0" xfId="45" applyFont="1" applyAlignment="1">
      <alignment horizontal="left" vertical="center" wrapText="1"/>
      <protection locked="0"/>
    </xf>
    <xf numFmtId="0" fontId="65" fillId="0" borderId="68" xfId="45" applyNumberFormat="1" applyFont="1" applyFill="1" applyBorder="1" applyAlignment="1" applyProtection="1">
      <alignment horizontal="center" vertical="center" wrapText="1"/>
    </xf>
    <xf numFmtId="0" fontId="40" fillId="0" borderId="60" xfId="46" applyNumberFormat="1" applyFont="1" applyFill="1" applyBorder="1" applyAlignment="1">
      <alignment vertical="center" wrapText="1"/>
    </xf>
    <xf numFmtId="0" fontId="9" fillId="0" borderId="60" xfId="0" applyNumberFormat="1" applyFont="1" applyFill="1" applyBorder="1"/>
    <xf numFmtId="0" fontId="66" fillId="0" borderId="60" xfId="46" applyNumberFormat="1" applyFont="1" applyFill="1" applyBorder="1" applyAlignment="1">
      <alignment vertical="center" wrapText="1"/>
    </xf>
    <xf numFmtId="0" fontId="9" fillId="0" borderId="60" xfId="0" applyNumberFormat="1" applyFont="1" applyFill="1" applyBorder="1" applyAlignment="1">
      <alignment wrapText="1"/>
    </xf>
    <xf numFmtId="0" fontId="7" fillId="0" borderId="60" xfId="46" applyNumberFormat="1" applyFont="1" applyFill="1" applyBorder="1" applyAlignment="1">
      <alignment vertical="center" wrapText="1"/>
    </xf>
    <xf numFmtId="0" fontId="1" fillId="0" borderId="61" xfId="46" applyNumberFormat="1" applyFont="1" applyFill="1" applyBorder="1" applyAlignment="1">
      <alignment vertical="center" wrapText="1"/>
    </xf>
    <xf numFmtId="0" fontId="1" fillId="0" borderId="60" xfId="46" applyNumberFormat="1" applyFont="1" applyFill="1" applyBorder="1" applyAlignment="1">
      <alignment vertical="center" wrapText="1"/>
    </xf>
    <xf numFmtId="0" fontId="7" fillId="0" borderId="64" xfId="46" applyNumberFormat="1" applyFont="1" applyFill="1" applyBorder="1" applyAlignment="1">
      <alignment vertical="center" wrapText="1"/>
    </xf>
    <xf numFmtId="49" fontId="65" fillId="0" borderId="69" xfId="45" applyNumberFormat="1" applyFont="1" applyFill="1" applyBorder="1" applyAlignment="1" applyProtection="1">
      <alignment vertical="center" wrapText="1"/>
    </xf>
    <xf numFmtId="49" fontId="9" fillId="0" borderId="19" xfId="46" applyNumberFormat="1" applyFont="1" applyFill="1" applyBorder="1" applyAlignment="1">
      <alignment horizontal="center" vertical="center"/>
    </xf>
    <xf numFmtId="49" fontId="1" fillId="0" borderId="19" xfId="46" applyNumberFormat="1" applyFont="1" applyFill="1" applyBorder="1" applyAlignment="1">
      <alignment vertical="center"/>
    </xf>
    <xf numFmtId="0" fontId="7" fillId="0" borderId="70" xfId="46" applyFont="1" applyFill="1" applyBorder="1" applyAlignment="1">
      <alignment vertical="center" wrapText="1"/>
    </xf>
    <xf numFmtId="0" fontId="65" fillId="0" borderId="0" xfId="45" applyFont="1" applyFill="1" applyBorder="1" applyAlignment="1" applyProtection="1">
      <alignment horizontal="left" vertical="center"/>
    </xf>
    <xf numFmtId="0" fontId="63" fillId="0" borderId="14" xfId="45" applyFont="1" applyFill="1" applyBorder="1" applyAlignment="1" applyProtection="1">
      <alignment horizontal="left" vertical="center"/>
    </xf>
    <xf numFmtId="2" fontId="1" fillId="0" borderId="37" xfId="46" applyNumberFormat="1" applyFont="1" applyFill="1" applyBorder="1" applyAlignment="1">
      <alignment horizontal="right" vertical="center"/>
    </xf>
    <xf numFmtId="49" fontId="9" fillId="0" borderId="18" xfId="46" applyNumberFormat="1" applyFont="1" applyFill="1" applyBorder="1" applyAlignment="1">
      <alignment horizontal="center" vertical="center"/>
    </xf>
    <xf numFmtId="1" fontId="1" fillId="0" borderId="37" xfId="46" applyNumberFormat="1" applyFont="1" applyFill="1" applyBorder="1" applyAlignment="1">
      <alignment horizontal="center" vertical="center"/>
    </xf>
    <xf numFmtId="0" fontId="1" fillId="0" borderId="60" xfId="0" applyFont="1" applyBorder="1" applyAlignment="1">
      <alignment horizontal="left" vertical="center" wrapText="1"/>
    </xf>
    <xf numFmtId="0" fontId="34" fillId="0" borderId="60" xfId="0" applyNumberFormat="1" applyFont="1" applyFill="1" applyBorder="1" applyAlignment="1">
      <alignment wrapText="1"/>
    </xf>
    <xf numFmtId="169" fontId="1" fillId="24" borderId="37" xfId="46" applyNumberFormat="1" applyFont="1" applyFill="1" applyBorder="1" applyAlignment="1" applyProtection="1">
      <alignment horizontal="right" vertical="center"/>
      <protection locked="0"/>
    </xf>
    <xf numFmtId="37" fontId="61" fillId="0" borderId="0" xfId="45" applyNumberFormat="1" applyAlignment="1">
      <alignment horizontal="center" vertical="center"/>
      <protection locked="0"/>
    </xf>
    <xf numFmtId="0" fontId="70" fillId="24" borderId="0" xfId="45" applyFont="1" applyFill="1" applyAlignment="1">
      <alignment horizontal="left" vertical="center" wrapText="1"/>
      <protection locked="0"/>
    </xf>
    <xf numFmtId="0" fontId="70" fillId="0" borderId="0" xfId="45" applyFont="1" applyAlignment="1">
      <alignment vertical="center" wrapText="1"/>
      <protection locked="0"/>
    </xf>
    <xf numFmtId="0" fontId="62" fillId="0" borderId="71" xfId="45" applyFont="1" applyFill="1" applyBorder="1" applyAlignment="1" applyProtection="1">
      <alignment horizontal="center" vertical="center" wrapText="1"/>
    </xf>
    <xf numFmtId="0" fontId="65" fillId="0" borderId="71" xfId="45" applyFont="1" applyFill="1" applyBorder="1" applyAlignment="1" applyProtection="1">
      <alignment horizontal="center" vertical="center" wrapText="1"/>
    </xf>
    <xf numFmtId="0" fontId="62" fillId="0" borderId="0" xfId="45" applyFont="1" applyFill="1" applyBorder="1" applyAlignment="1" applyProtection="1">
      <alignment horizontal="left" vertical="center"/>
    </xf>
    <xf numFmtId="49" fontId="66" fillId="0" borderId="34" xfId="46" applyNumberFormat="1" applyFont="1" applyFill="1" applyBorder="1" applyAlignment="1">
      <alignment vertical="center" wrapText="1"/>
    </xf>
    <xf numFmtId="49" fontId="7" fillId="0" borderId="34" xfId="46" applyNumberFormat="1" applyFont="1" applyFill="1" applyBorder="1" applyAlignment="1">
      <alignment vertical="center" wrapText="1"/>
    </xf>
    <xf numFmtId="0" fontId="62" fillId="0" borderId="34" xfId="45" applyFont="1" applyFill="1" applyBorder="1" applyAlignment="1">
      <alignment horizontal="left" vertical="center" wrapText="1"/>
      <protection locked="0"/>
    </xf>
    <xf numFmtId="0" fontId="68" fillId="0" borderId="34" xfId="45" applyFont="1" applyFill="1" applyBorder="1" applyAlignment="1">
      <alignment horizontal="left" vertical="center" wrapText="1"/>
      <protection locked="0"/>
    </xf>
    <xf numFmtId="0" fontId="65" fillId="0" borderId="30" xfId="45" applyFont="1" applyFill="1" applyBorder="1" applyAlignment="1" applyProtection="1">
      <alignment horizontal="center" vertical="center" wrapText="1"/>
    </xf>
    <xf numFmtId="0" fontId="62" fillId="0" borderId="72" xfId="45" applyFont="1" applyFill="1" applyBorder="1" applyAlignment="1" applyProtection="1">
      <alignment horizontal="center" vertical="center" wrapText="1"/>
    </xf>
    <xf numFmtId="0" fontId="65" fillId="0" borderId="73" xfId="45" applyNumberFormat="1" applyFont="1" applyFill="1" applyBorder="1" applyAlignment="1" applyProtection="1">
      <alignment horizontal="center" vertical="center" wrapText="1"/>
    </xf>
    <xf numFmtId="0" fontId="65" fillId="0" borderId="74" xfId="45" applyFont="1" applyFill="1" applyBorder="1" applyAlignment="1" applyProtection="1">
      <alignment horizontal="center" vertical="center" wrapText="1"/>
    </xf>
    <xf numFmtId="49" fontId="65" fillId="0" borderId="75" xfId="45" applyNumberFormat="1" applyFont="1" applyFill="1" applyBorder="1" applyAlignment="1" applyProtection="1">
      <alignment vertical="center" wrapText="1"/>
    </xf>
    <xf numFmtId="0" fontId="65" fillId="0" borderId="72" xfId="45" applyFont="1" applyFill="1" applyBorder="1" applyAlignment="1" applyProtection="1">
      <alignment horizontal="center" vertical="center" wrapText="1"/>
    </xf>
    <xf numFmtId="3" fontId="65" fillId="0" borderId="72" xfId="45" applyNumberFormat="1" applyFont="1" applyFill="1" applyBorder="1" applyAlignment="1" applyProtection="1">
      <alignment horizontal="center" vertical="center" wrapText="1"/>
    </xf>
    <xf numFmtId="44" fontId="65" fillId="0" borderId="72" xfId="45" applyNumberFormat="1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169" fontId="1" fillId="24" borderId="14" xfId="46" applyNumberFormat="1" applyFont="1" applyFill="1" applyBorder="1" applyAlignment="1" applyProtection="1">
      <alignment horizontal="right" vertical="center"/>
      <protection locked="0"/>
    </xf>
    <xf numFmtId="4" fontId="1" fillId="24" borderId="14" xfId="46" applyNumberFormat="1" applyFont="1" applyFill="1" applyBorder="1" applyAlignment="1" applyProtection="1">
      <alignment vertical="center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3" fontId="7" fillId="0" borderId="44" xfId="0" applyNumberFormat="1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0" fillId="0" borderId="0" xfId="45" applyFont="1" applyAlignment="1">
      <alignment horizontal="left" vertical="center" wrapText="1"/>
      <protection locked="0"/>
    </xf>
    <xf numFmtId="1" fontId="1" fillId="0" borderId="30" xfId="46" applyNumberFormat="1" applyFont="1" applyFill="1" applyBorder="1" applyAlignment="1">
      <alignment horizontal="center" vertical="center"/>
    </xf>
    <xf numFmtId="0" fontId="39" fillId="0" borderId="76" xfId="0" applyFont="1" applyBorder="1" applyAlignment="1">
      <alignment horizontal="left" vertical="center" wrapText="1"/>
    </xf>
    <xf numFmtId="2" fontId="1" fillId="0" borderId="30" xfId="46" applyNumberFormat="1" applyFont="1" applyFill="1" applyBorder="1" applyAlignment="1">
      <alignment horizontal="right" vertical="center"/>
    </xf>
    <xf numFmtId="49" fontId="9" fillId="0" borderId="40" xfId="46" applyNumberFormat="1" applyFont="1" applyFill="1" applyBorder="1" applyAlignment="1">
      <alignment horizontal="center" vertical="center"/>
    </xf>
    <xf numFmtId="0" fontId="1" fillId="0" borderId="61" xfId="0" applyFont="1" applyBorder="1" applyAlignment="1">
      <alignment horizontal="left" vertical="center"/>
    </xf>
    <xf numFmtId="169" fontId="1" fillId="24" borderId="37" xfId="46" applyNumberFormat="1" applyFont="1" applyFill="1" applyBorder="1" applyAlignment="1" applyProtection="1">
      <alignment horizontal="right" vertical="center"/>
      <protection locked="0"/>
    </xf>
    <xf numFmtId="169" fontId="1" fillId="24" borderId="30" xfId="46" applyNumberFormat="1" applyFont="1" applyFill="1" applyBorder="1" applyAlignment="1" applyProtection="1">
      <alignment horizontal="right" vertical="center"/>
      <protection locked="0"/>
    </xf>
    <xf numFmtId="44" fontId="1" fillId="0" borderId="37" xfId="46" applyNumberFormat="1" applyFont="1" applyFill="1" applyBorder="1" applyAlignment="1">
      <alignment horizontal="center" vertical="center"/>
    </xf>
    <xf numFmtId="44" fontId="1" fillId="0" borderId="30" xfId="46" applyNumberFormat="1" applyFont="1" applyFill="1" applyBorder="1" applyAlignment="1">
      <alignment horizontal="center" vertic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blokcen" xfId="26"/>
    <cellStyle name="Celkem" xfId="43" builtinId="25" customBuiltin="1"/>
    <cellStyle name="Kontrolní buňka" xfId="34" builtinId="23" customBuiltin="1"/>
    <cellStyle name="Nadpis 1" xfId="30" builtinId="16" customBuiltin="1"/>
    <cellStyle name="Nadpis 2" xfId="31" builtinId="17" customBuiltin="1"/>
    <cellStyle name="Nadpis 3" xfId="32" builtinId="18" customBuiltin="1"/>
    <cellStyle name="Nadpis 4" xfId="33" builtinId="19" customBuiltin="1"/>
    <cellStyle name="Název" xfId="42" builtinId="15" customBuiltin="1"/>
    <cellStyle name="Neutrální" xfId="37" builtinId="28" customBuiltin="1"/>
    <cellStyle name="Normální" xfId="0" builtinId="0"/>
    <cellStyle name="normální_3A092853201 - MVE Vranov 2(4)" xfId="45"/>
    <cellStyle name="normální_IV_Oceneni_soupisu_R1" xfId="46"/>
    <cellStyle name="normální_VDDB_jez_18.10.2007 - rozpočet" xfId="38"/>
    <cellStyle name="popis polozky" xfId="41"/>
    <cellStyle name="Poznámka" xfId="39" builtinId="10" customBuiltin="1"/>
    <cellStyle name="Propojená buňka" xfId="36" builtinId="24" customBuiltin="1"/>
    <cellStyle name="Správně" xfId="29" builtinId="26" customBuiltin="1"/>
    <cellStyle name="Špatně" xfId="25" builtinId="27" customBuiltin="1"/>
    <cellStyle name="Text upozornění" xfId="44" builtinId="11" customBuiltin="1"/>
    <cellStyle name="Vstup" xfId="35" builtinId="20" customBuiltin="1"/>
    <cellStyle name="Výpočet" xfId="27" builtinId="22" customBuiltin="1"/>
    <cellStyle name="Výstup" xfId="40" builtinId="21" customBuiltin="1"/>
    <cellStyle name="Vysvětlující text" xfId="28" builtinId="53" customBuiltin="1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5"/>
  <sheetViews>
    <sheetView showZeros="0" zoomScaleSheetLayoutView="100" workbookViewId="0">
      <pane ySplit="8" topLeftCell="A51" activePane="bottomLeft" state="frozen"/>
      <selection activeCell="D46" sqref="D46"/>
      <selection pane="bottomLeft" activeCell="C3" sqref="C3"/>
    </sheetView>
  </sheetViews>
  <sheetFormatPr defaultRowHeight="12.75" x14ac:dyDescent="0.2"/>
  <cols>
    <col min="1" max="1" width="21.7109375" style="21" customWidth="1"/>
    <col min="2" max="2" width="7.7109375" style="21" customWidth="1"/>
    <col min="3" max="3" width="60.7109375" style="18" customWidth="1"/>
    <col min="4" max="5" width="12.85546875" style="1" customWidth="1"/>
    <col min="6" max="6" width="12.85546875" customWidth="1"/>
    <col min="7" max="7" width="19.140625" customWidth="1"/>
  </cols>
  <sheetData>
    <row r="2" spans="1:7" ht="26.25" x14ac:dyDescent="0.4">
      <c r="A2" s="3" t="s">
        <v>115</v>
      </c>
      <c r="B2" s="13"/>
      <c r="F2" s="19"/>
    </row>
    <row r="3" spans="1:7" ht="20.25" customHeight="1" x14ac:dyDescent="0.25">
      <c r="A3" s="66" t="s">
        <v>55</v>
      </c>
      <c r="B3" s="20"/>
    </row>
    <row r="4" spans="1:7" ht="15.75" x14ac:dyDescent="0.25">
      <c r="A4" s="11" t="s">
        <v>91</v>
      </c>
      <c r="B4" s="20"/>
    </row>
    <row r="5" spans="1:7" ht="13.5" thickBot="1" x14ac:dyDescent="0.25"/>
    <row r="6" spans="1:7" x14ac:dyDescent="0.2">
      <c r="A6" s="97" t="s">
        <v>8</v>
      </c>
      <c r="B6" s="98" t="s">
        <v>13</v>
      </c>
      <c r="C6" s="99" t="s">
        <v>9</v>
      </c>
      <c r="D6" s="98" t="s">
        <v>24</v>
      </c>
      <c r="E6" s="115" t="s">
        <v>4</v>
      </c>
      <c r="F6" s="103" t="s">
        <v>93</v>
      </c>
      <c r="G6" s="103" t="s">
        <v>10</v>
      </c>
    </row>
    <row r="7" spans="1:7" ht="12.75" customHeight="1" x14ac:dyDescent="0.2">
      <c r="A7" s="100"/>
      <c r="B7" s="101" t="s">
        <v>14</v>
      </c>
      <c r="C7" s="102"/>
      <c r="D7" s="101" t="s">
        <v>25</v>
      </c>
      <c r="E7" s="116"/>
      <c r="F7" s="101" t="s">
        <v>94</v>
      </c>
      <c r="G7" s="107"/>
    </row>
    <row r="8" spans="1:7" ht="13.5" thickBot="1" x14ac:dyDescent="0.25">
      <c r="A8" s="104"/>
      <c r="B8" s="105"/>
      <c r="C8" s="106"/>
      <c r="D8" s="105"/>
      <c r="E8" s="117"/>
      <c r="F8" s="107" t="s">
        <v>95</v>
      </c>
      <c r="G8" s="107" t="s">
        <v>95</v>
      </c>
    </row>
    <row r="9" spans="1:7" x14ac:dyDescent="0.2">
      <c r="A9" s="22" t="s">
        <v>56</v>
      </c>
      <c r="B9" s="80"/>
      <c r="C9" s="71" t="s">
        <v>5</v>
      </c>
      <c r="D9" s="72"/>
      <c r="E9" s="73"/>
      <c r="F9" s="74"/>
      <c r="G9" s="75"/>
    </row>
    <row r="10" spans="1:7" x14ac:dyDescent="0.2">
      <c r="A10" s="22"/>
      <c r="B10" s="76"/>
      <c r="C10" s="68" t="s">
        <v>6</v>
      </c>
      <c r="D10" s="14"/>
      <c r="E10" s="69"/>
      <c r="F10" s="70"/>
      <c r="G10" s="27"/>
    </row>
    <row r="11" spans="1:7" x14ac:dyDescent="0.2">
      <c r="A11" s="22"/>
      <c r="B11" s="60" t="s">
        <v>58</v>
      </c>
      <c r="C11" s="33" t="s">
        <v>32</v>
      </c>
      <c r="D11" s="23" t="s">
        <v>27</v>
      </c>
      <c r="E11" s="23">
        <v>72</v>
      </c>
      <c r="F11" s="114"/>
      <c r="G11" s="28">
        <f>E11*F11</f>
        <v>0</v>
      </c>
    </row>
    <row r="12" spans="1:7" x14ac:dyDescent="0.2">
      <c r="A12" s="22"/>
      <c r="B12" s="77"/>
      <c r="C12" s="34" t="s">
        <v>12</v>
      </c>
      <c r="D12" s="5"/>
      <c r="E12" s="5"/>
      <c r="F12" s="16"/>
      <c r="G12" s="29"/>
    </row>
    <row r="13" spans="1:7" ht="25.5" x14ac:dyDescent="0.2">
      <c r="A13" s="22"/>
      <c r="B13" s="60" t="s">
        <v>59</v>
      </c>
      <c r="C13" s="33" t="s">
        <v>48</v>
      </c>
      <c r="D13" s="23" t="s">
        <v>27</v>
      </c>
      <c r="E13" s="23">
        <v>10</v>
      </c>
      <c r="F13" s="114"/>
      <c r="G13" s="28">
        <f t="shared" ref="G13:G14" si="0">E13*F13</f>
        <v>0</v>
      </c>
    </row>
    <row r="14" spans="1:7" ht="25.5" x14ac:dyDescent="0.2">
      <c r="A14" s="22"/>
      <c r="B14" s="60" t="s">
        <v>60</v>
      </c>
      <c r="C14" s="33" t="s">
        <v>52</v>
      </c>
      <c r="D14" s="23" t="s">
        <v>27</v>
      </c>
      <c r="E14" s="23">
        <v>30</v>
      </c>
      <c r="F14" s="114"/>
      <c r="G14" s="28">
        <f t="shared" si="0"/>
        <v>0</v>
      </c>
    </row>
    <row r="15" spans="1:7" ht="13.5" thickBot="1" x14ac:dyDescent="0.25">
      <c r="A15" s="22"/>
      <c r="B15" s="78" t="s">
        <v>61</v>
      </c>
      <c r="C15" s="33" t="s">
        <v>32</v>
      </c>
      <c r="D15" s="50" t="s">
        <v>27</v>
      </c>
      <c r="E15" s="50">
        <v>144</v>
      </c>
      <c r="F15" s="121"/>
      <c r="G15" s="41">
        <f>E15*F15</f>
        <v>0</v>
      </c>
    </row>
    <row r="16" spans="1:7" ht="13.5" thickBot="1" x14ac:dyDescent="0.25">
      <c r="A16" s="22"/>
      <c r="B16" s="79"/>
      <c r="C16" s="53" t="s">
        <v>2</v>
      </c>
      <c r="D16" s="10"/>
      <c r="E16" s="6"/>
      <c r="F16" s="2"/>
      <c r="G16" s="30">
        <f>SUM(G11:G15)</f>
        <v>0</v>
      </c>
    </row>
    <row r="17" spans="1:7" x14ac:dyDescent="0.2">
      <c r="A17" s="22"/>
      <c r="B17" s="76"/>
      <c r="C17" s="51" t="s">
        <v>7</v>
      </c>
      <c r="D17" s="14"/>
      <c r="E17" s="43"/>
      <c r="F17" s="52"/>
      <c r="G17" s="29"/>
    </row>
    <row r="18" spans="1:7" x14ac:dyDescent="0.2">
      <c r="A18" s="22"/>
      <c r="B18" s="60" t="s">
        <v>62</v>
      </c>
      <c r="C18" s="35" t="s">
        <v>54</v>
      </c>
      <c r="D18" s="17" t="s">
        <v>26</v>
      </c>
      <c r="E18" s="5">
        <v>100</v>
      </c>
      <c r="F18" s="113"/>
      <c r="G18" s="28">
        <f t="shared" ref="G18:G27" si="1">E18*F18</f>
        <v>0</v>
      </c>
    </row>
    <row r="19" spans="1:7" x14ac:dyDescent="0.2">
      <c r="A19" s="22"/>
      <c r="B19" s="60" t="s">
        <v>63</v>
      </c>
      <c r="C19" s="35" t="s">
        <v>49</v>
      </c>
      <c r="D19" s="12" t="s">
        <v>29</v>
      </c>
      <c r="E19" s="12">
        <v>55</v>
      </c>
      <c r="F19" s="112"/>
      <c r="G19" s="28">
        <f t="shared" si="1"/>
        <v>0</v>
      </c>
    </row>
    <row r="20" spans="1:7" x14ac:dyDescent="0.2">
      <c r="A20" s="22"/>
      <c r="B20" s="60" t="s">
        <v>64</v>
      </c>
      <c r="C20" s="35" t="s">
        <v>50</v>
      </c>
      <c r="D20" s="12" t="s">
        <v>29</v>
      </c>
      <c r="E20" s="12">
        <v>55</v>
      </c>
      <c r="F20" s="112"/>
      <c r="G20" s="28">
        <f t="shared" si="1"/>
        <v>0</v>
      </c>
    </row>
    <row r="21" spans="1:7" x14ac:dyDescent="0.2">
      <c r="A21" s="22"/>
      <c r="B21" s="122" t="s">
        <v>65</v>
      </c>
      <c r="C21" s="124" t="s">
        <v>11</v>
      </c>
      <c r="D21" s="123" t="s">
        <v>28</v>
      </c>
      <c r="E21" s="123">
        <v>1</v>
      </c>
      <c r="F21" s="145">
        <v>0</v>
      </c>
      <c r="G21" s="141">
        <f t="shared" si="1"/>
        <v>0</v>
      </c>
    </row>
    <row r="22" spans="1:7" x14ac:dyDescent="0.2">
      <c r="A22" s="22"/>
      <c r="B22" s="60"/>
      <c r="C22" s="84" t="s">
        <v>104</v>
      </c>
      <c r="D22" s="161"/>
      <c r="E22" s="161"/>
      <c r="F22" s="146">
        <v>0</v>
      </c>
      <c r="G22" s="147"/>
    </row>
    <row r="23" spans="1:7" x14ac:dyDescent="0.2">
      <c r="A23" s="22"/>
      <c r="B23" s="60"/>
      <c r="C23" s="84" t="s">
        <v>102</v>
      </c>
      <c r="D23" s="161"/>
      <c r="E23" s="161"/>
      <c r="F23" s="146">
        <v>0</v>
      </c>
      <c r="G23" s="147"/>
    </row>
    <row r="24" spans="1:7" x14ac:dyDescent="0.2">
      <c r="A24" s="22"/>
      <c r="B24" s="60"/>
      <c r="C24" s="84" t="s">
        <v>105</v>
      </c>
      <c r="D24" s="161"/>
      <c r="E24" s="161"/>
      <c r="F24" s="146">
        <v>0</v>
      </c>
      <c r="G24" s="147"/>
    </row>
    <row r="25" spans="1:7" x14ac:dyDescent="0.2">
      <c r="A25" s="22"/>
      <c r="B25" s="60"/>
      <c r="C25" s="84" t="s">
        <v>106</v>
      </c>
      <c r="D25" s="161"/>
      <c r="E25" s="161"/>
      <c r="F25" s="146">
        <v>0</v>
      </c>
      <c r="G25" s="147"/>
    </row>
    <row r="26" spans="1:7" ht="25.5" x14ac:dyDescent="0.2">
      <c r="A26" s="22"/>
      <c r="B26" s="60" t="s">
        <v>66</v>
      </c>
      <c r="C26" s="36" t="s">
        <v>33</v>
      </c>
      <c r="D26" s="162" t="s">
        <v>26</v>
      </c>
      <c r="E26" s="163">
        <v>10</v>
      </c>
      <c r="F26" s="148"/>
      <c r="G26" s="147">
        <f t="shared" si="1"/>
        <v>0</v>
      </c>
    </row>
    <row r="27" spans="1:7" ht="26.25" thickBot="1" x14ac:dyDescent="0.25">
      <c r="A27" s="22"/>
      <c r="B27" s="125" t="s">
        <v>67</v>
      </c>
      <c r="C27" s="126" t="s">
        <v>51</v>
      </c>
      <c r="D27" s="164" t="s">
        <v>98</v>
      </c>
      <c r="E27" s="165">
        <v>495</v>
      </c>
      <c r="F27" s="144">
        <v>0</v>
      </c>
      <c r="G27" s="142">
        <f t="shared" si="1"/>
        <v>0</v>
      </c>
    </row>
    <row r="28" spans="1:7" ht="13.5" thickBot="1" x14ac:dyDescent="0.25">
      <c r="A28" s="119"/>
      <c r="B28" s="79"/>
      <c r="C28" s="53" t="s">
        <v>2</v>
      </c>
      <c r="D28" s="54"/>
      <c r="E28" s="10"/>
      <c r="F28" s="149"/>
      <c r="G28" s="143">
        <f>SUM(G18:G27)</f>
        <v>0</v>
      </c>
    </row>
    <row r="29" spans="1:7" ht="13.5" thickBot="1" x14ac:dyDescent="0.25">
      <c r="A29" s="118" t="s">
        <v>97</v>
      </c>
      <c r="B29" s="80"/>
      <c r="C29" s="42" t="s">
        <v>53</v>
      </c>
      <c r="D29" s="55"/>
      <c r="E29" s="56"/>
      <c r="F29" s="57"/>
      <c r="G29" s="61"/>
    </row>
    <row r="30" spans="1:7" x14ac:dyDescent="0.2">
      <c r="A30" s="22"/>
      <c r="B30" s="80"/>
      <c r="C30" s="37" t="s">
        <v>15</v>
      </c>
      <c r="D30" s="55"/>
      <c r="E30" s="56"/>
      <c r="F30" s="57"/>
      <c r="G30" s="61"/>
    </row>
    <row r="31" spans="1:7" x14ac:dyDescent="0.2">
      <c r="A31" s="22"/>
      <c r="B31" s="81"/>
      <c r="C31" s="38" t="s">
        <v>16</v>
      </c>
      <c r="D31" s="55"/>
      <c r="E31" s="56"/>
      <c r="F31" s="57"/>
      <c r="G31" s="61"/>
    </row>
    <row r="32" spans="1:7" x14ac:dyDescent="0.2">
      <c r="A32" s="22"/>
      <c r="B32" s="81"/>
      <c r="C32" s="38" t="s">
        <v>17</v>
      </c>
      <c r="D32" s="55"/>
      <c r="E32" s="56"/>
      <c r="F32" s="57"/>
      <c r="G32" s="61"/>
    </row>
    <row r="33" spans="1:12" x14ac:dyDescent="0.2">
      <c r="A33" s="22"/>
      <c r="B33" s="81"/>
      <c r="C33" s="37" t="s">
        <v>19</v>
      </c>
      <c r="D33" s="55"/>
      <c r="E33" s="56"/>
      <c r="F33" s="57"/>
      <c r="G33" s="61"/>
    </row>
    <row r="34" spans="1:12" x14ac:dyDescent="0.2">
      <c r="A34" s="22"/>
      <c r="B34" s="81"/>
      <c r="C34" s="37" t="s">
        <v>30</v>
      </c>
      <c r="D34" s="55"/>
      <c r="E34" s="56"/>
      <c r="F34" s="57"/>
      <c r="G34" s="61"/>
    </row>
    <row r="35" spans="1:12" x14ac:dyDescent="0.2">
      <c r="A35" s="22"/>
      <c r="B35" s="81"/>
      <c r="C35" s="37" t="s">
        <v>86</v>
      </c>
      <c r="D35" s="55"/>
      <c r="E35" s="56"/>
      <c r="F35" s="57"/>
      <c r="G35" s="61"/>
    </row>
    <row r="36" spans="1:12" x14ac:dyDescent="0.2">
      <c r="A36" s="22"/>
      <c r="B36" s="81"/>
      <c r="C36" s="37" t="s">
        <v>31</v>
      </c>
      <c r="D36" s="55"/>
      <c r="E36" s="56" t="s">
        <v>107</v>
      </c>
      <c r="F36" s="57"/>
      <c r="G36" s="61"/>
    </row>
    <row r="37" spans="1:12" x14ac:dyDescent="0.2">
      <c r="A37" s="22"/>
      <c r="B37" s="81"/>
      <c r="C37" s="37" t="s">
        <v>20</v>
      </c>
      <c r="D37" s="55"/>
      <c r="E37" s="56"/>
      <c r="F37" s="57"/>
      <c r="G37" s="61"/>
    </row>
    <row r="38" spans="1:12" x14ac:dyDescent="0.2">
      <c r="A38" s="22"/>
      <c r="B38" s="81"/>
      <c r="C38" s="37" t="s">
        <v>18</v>
      </c>
      <c r="D38" s="55"/>
      <c r="E38" s="56"/>
      <c r="F38" s="57"/>
      <c r="G38" s="61"/>
    </row>
    <row r="39" spans="1:12" ht="25.5" x14ac:dyDescent="0.2">
      <c r="A39" s="22"/>
      <c r="B39" s="76"/>
      <c r="C39" s="58" t="s">
        <v>34</v>
      </c>
      <c r="D39" s="14"/>
      <c r="E39" s="59"/>
      <c r="F39" s="15"/>
      <c r="G39" s="62"/>
    </row>
    <row r="40" spans="1:12" ht="14.25" x14ac:dyDescent="0.2">
      <c r="A40" s="22"/>
      <c r="B40" s="122" t="s">
        <v>68</v>
      </c>
      <c r="C40" s="133" t="s">
        <v>15</v>
      </c>
      <c r="D40" s="166" t="s">
        <v>99</v>
      </c>
      <c r="E40" s="167">
        <v>8.4</v>
      </c>
      <c r="F40" s="150">
        <v>0</v>
      </c>
      <c r="G40" s="141">
        <f t="shared" ref="G40:G41" si="2">E40*F40</f>
        <v>0</v>
      </c>
    </row>
    <row r="41" spans="1:12" ht="14.25" x14ac:dyDescent="0.2">
      <c r="A41" s="22"/>
      <c r="B41" s="122" t="s">
        <v>69</v>
      </c>
      <c r="C41" s="134" t="s">
        <v>16</v>
      </c>
      <c r="D41" s="166" t="s">
        <v>99</v>
      </c>
      <c r="E41" s="167">
        <v>8.4</v>
      </c>
      <c r="F41" s="150">
        <v>0</v>
      </c>
      <c r="G41" s="141">
        <f t="shared" si="2"/>
        <v>0</v>
      </c>
      <c r="L41" t="s">
        <v>107</v>
      </c>
    </row>
    <row r="42" spans="1:12" ht="15" x14ac:dyDescent="0.25">
      <c r="A42" s="22"/>
      <c r="B42" s="122"/>
      <c r="C42" s="135" t="s">
        <v>87</v>
      </c>
      <c r="D42" s="168"/>
      <c r="E42" s="169" t="s">
        <v>107</v>
      </c>
      <c r="F42" s="151"/>
      <c r="G42" s="152"/>
    </row>
    <row r="43" spans="1:12" ht="14.25" x14ac:dyDescent="0.2">
      <c r="A43" s="22"/>
      <c r="B43" s="122" t="s">
        <v>70</v>
      </c>
      <c r="C43" s="135" t="s">
        <v>103</v>
      </c>
      <c r="D43" s="166" t="s">
        <v>99</v>
      </c>
      <c r="E43" s="167">
        <v>8.4</v>
      </c>
      <c r="F43" s="153">
        <v>0</v>
      </c>
      <c r="G43" s="141">
        <f t="shared" ref="G43:G51" si="3">E43*F43</f>
        <v>0</v>
      </c>
    </row>
    <row r="44" spans="1:12" ht="14.25" x14ac:dyDescent="0.2">
      <c r="A44" s="22"/>
      <c r="B44" s="122" t="s">
        <v>71</v>
      </c>
      <c r="C44" s="133" t="s">
        <v>100</v>
      </c>
      <c r="D44" s="166" t="s">
        <v>99</v>
      </c>
      <c r="E44" s="167">
        <v>8.4</v>
      </c>
      <c r="F44" s="153">
        <v>0</v>
      </c>
      <c r="G44" s="141">
        <f t="shared" si="3"/>
        <v>0</v>
      </c>
    </row>
    <row r="45" spans="1:12" ht="14.25" x14ac:dyDescent="0.2">
      <c r="A45" s="22"/>
      <c r="B45" s="125" t="s">
        <v>72</v>
      </c>
      <c r="C45" s="127" t="s">
        <v>101</v>
      </c>
      <c r="D45" s="165" t="s">
        <v>99</v>
      </c>
      <c r="E45" s="170">
        <v>8.4</v>
      </c>
      <c r="F45" s="150">
        <v>0</v>
      </c>
      <c r="G45" s="142">
        <f t="shared" si="3"/>
        <v>0</v>
      </c>
    </row>
    <row r="46" spans="1:12" ht="14.25" x14ac:dyDescent="0.2">
      <c r="A46" s="22"/>
      <c r="B46" s="136"/>
      <c r="C46" s="135" t="s">
        <v>110</v>
      </c>
      <c r="D46" s="165" t="s">
        <v>99</v>
      </c>
      <c r="E46" s="170">
        <v>1.45</v>
      </c>
      <c r="F46" s="150">
        <v>0</v>
      </c>
      <c r="G46" s="142">
        <f t="shared" si="3"/>
        <v>0</v>
      </c>
    </row>
    <row r="47" spans="1:12" ht="14.25" x14ac:dyDescent="0.2">
      <c r="A47" s="22"/>
      <c r="B47" s="136"/>
      <c r="C47" s="135" t="s">
        <v>114</v>
      </c>
      <c r="D47" s="165" t="s">
        <v>99</v>
      </c>
      <c r="E47" s="170">
        <v>1.45</v>
      </c>
      <c r="F47" s="150">
        <v>0</v>
      </c>
      <c r="G47" s="142">
        <f t="shared" si="3"/>
        <v>0</v>
      </c>
    </row>
    <row r="48" spans="1:12" ht="14.25" x14ac:dyDescent="0.2">
      <c r="A48" s="22"/>
      <c r="B48" s="136"/>
      <c r="C48" s="135" t="s">
        <v>111</v>
      </c>
      <c r="D48" s="165" t="s">
        <v>99</v>
      </c>
      <c r="E48" s="170">
        <v>1.45</v>
      </c>
      <c r="F48" s="150">
        <v>0</v>
      </c>
      <c r="G48" s="142">
        <f t="shared" si="3"/>
        <v>0</v>
      </c>
      <c r="J48" t="s">
        <v>107</v>
      </c>
    </row>
    <row r="49" spans="1:8" ht="14.25" x14ac:dyDescent="0.2">
      <c r="A49" s="22"/>
      <c r="B49" s="136"/>
      <c r="C49" s="135" t="s">
        <v>109</v>
      </c>
      <c r="D49" s="165" t="s">
        <v>99</v>
      </c>
      <c r="E49" s="170">
        <v>1.45</v>
      </c>
      <c r="F49" s="150">
        <v>0</v>
      </c>
      <c r="G49" s="142">
        <f t="shared" si="3"/>
        <v>0</v>
      </c>
    </row>
    <row r="50" spans="1:8" ht="14.25" x14ac:dyDescent="0.2">
      <c r="A50" s="22"/>
      <c r="B50" s="136"/>
      <c r="C50" s="135" t="s">
        <v>113</v>
      </c>
      <c r="D50" s="165" t="s">
        <v>99</v>
      </c>
      <c r="E50" s="170">
        <v>1.45</v>
      </c>
      <c r="F50" s="150">
        <v>0</v>
      </c>
      <c r="G50" s="142">
        <f t="shared" si="3"/>
        <v>0</v>
      </c>
    </row>
    <row r="51" spans="1:8" ht="15" thickBot="1" x14ac:dyDescent="0.25">
      <c r="A51" s="22"/>
      <c r="B51" s="137"/>
      <c r="C51" s="127" t="s">
        <v>108</v>
      </c>
      <c r="D51" s="166" t="s">
        <v>99</v>
      </c>
      <c r="E51" s="167">
        <v>1.45</v>
      </c>
      <c r="F51" s="150">
        <v>0</v>
      </c>
      <c r="G51" s="141">
        <f t="shared" si="3"/>
        <v>0</v>
      </c>
    </row>
    <row r="52" spans="1:8" ht="13.5" thickBot="1" x14ac:dyDescent="0.25">
      <c r="A52" s="22"/>
      <c r="B52" s="138"/>
      <c r="C52" s="135" t="s">
        <v>112</v>
      </c>
      <c r="D52" s="130"/>
      <c r="E52" s="131"/>
      <c r="F52" s="139"/>
      <c r="G52" s="132"/>
    </row>
    <row r="53" spans="1:8" ht="13.5" thickBot="1" x14ac:dyDescent="0.25">
      <c r="A53" s="119"/>
      <c r="B53" s="79"/>
      <c r="C53" s="53" t="s">
        <v>2</v>
      </c>
      <c r="D53" s="10"/>
      <c r="E53" s="6"/>
      <c r="F53" s="2"/>
      <c r="G53" s="140">
        <f>G40+G41+G43+G44+G45+G46+G47+G48+G49+G50+G51</f>
        <v>0</v>
      </c>
    </row>
    <row r="54" spans="1:8" x14ac:dyDescent="0.2">
      <c r="A54" s="118" t="s">
        <v>96</v>
      </c>
      <c r="B54" s="76"/>
      <c r="C54" s="46" t="s">
        <v>45</v>
      </c>
      <c r="D54" s="47"/>
      <c r="E54" s="48"/>
      <c r="F54" s="49"/>
      <c r="G54" s="63"/>
    </row>
    <row r="55" spans="1:8" ht="38.25" x14ac:dyDescent="0.2">
      <c r="A55" s="22"/>
      <c r="B55" s="60" t="s">
        <v>73</v>
      </c>
      <c r="C55" s="33" t="s">
        <v>46</v>
      </c>
      <c r="D55" s="23" t="s">
        <v>28</v>
      </c>
      <c r="E55" s="12">
        <v>1</v>
      </c>
      <c r="F55" s="67" t="s">
        <v>85</v>
      </c>
      <c r="G55" s="64"/>
      <c r="H55" s="32"/>
    </row>
    <row r="56" spans="1:8" ht="38.25" x14ac:dyDescent="0.2">
      <c r="A56" s="22"/>
      <c r="B56" s="60" t="s">
        <v>74</v>
      </c>
      <c r="C56" s="33" t="s">
        <v>47</v>
      </c>
      <c r="D56" s="23" t="s">
        <v>28</v>
      </c>
      <c r="E56" s="12">
        <v>1</v>
      </c>
      <c r="F56" s="67" t="s">
        <v>85</v>
      </c>
      <c r="G56" s="64"/>
      <c r="H56" s="32"/>
    </row>
    <row r="57" spans="1:8" x14ac:dyDescent="0.2">
      <c r="A57" s="22"/>
      <c r="B57" s="88"/>
      <c r="C57" s="39" t="s">
        <v>39</v>
      </c>
      <c r="D57" s="44"/>
      <c r="E57" s="89"/>
      <c r="F57" s="90"/>
      <c r="G57" s="91"/>
    </row>
    <row r="58" spans="1:8" ht="63.75" x14ac:dyDescent="0.2">
      <c r="A58" s="22"/>
      <c r="B58" s="76"/>
      <c r="C58" s="96" t="s">
        <v>42</v>
      </c>
      <c r="D58" s="14"/>
      <c r="E58" s="69"/>
      <c r="F58" s="70"/>
      <c r="G58" s="27"/>
    </row>
    <row r="59" spans="1:8" ht="25.5" x14ac:dyDescent="0.2">
      <c r="A59" s="22"/>
      <c r="B59" s="82" t="s">
        <v>75</v>
      </c>
      <c r="C59" s="35" t="s">
        <v>40</v>
      </c>
      <c r="D59" s="23" t="s">
        <v>27</v>
      </c>
      <c r="E59" s="23">
        <v>96</v>
      </c>
      <c r="F59" s="114"/>
      <c r="G59" s="64">
        <f>E59*F59</f>
        <v>0</v>
      </c>
    </row>
    <row r="60" spans="1:8" x14ac:dyDescent="0.2">
      <c r="A60" s="22"/>
      <c r="B60" s="82" t="s">
        <v>76</v>
      </c>
      <c r="C60" s="35" t="s">
        <v>41</v>
      </c>
      <c r="D60" s="23" t="s">
        <v>27</v>
      </c>
      <c r="E60" s="23">
        <v>16</v>
      </c>
      <c r="F60" s="114"/>
      <c r="G60" s="64">
        <f>E60*F60</f>
        <v>0</v>
      </c>
    </row>
    <row r="61" spans="1:8" x14ac:dyDescent="0.2">
      <c r="A61" s="22"/>
      <c r="B61" s="82" t="s">
        <v>77</v>
      </c>
      <c r="C61" s="33" t="s">
        <v>88</v>
      </c>
      <c r="D61" s="23" t="s">
        <v>28</v>
      </c>
      <c r="E61" s="12">
        <v>1</v>
      </c>
      <c r="F61" s="113"/>
      <c r="G61" s="64">
        <f>E61*F61</f>
        <v>0</v>
      </c>
    </row>
    <row r="62" spans="1:8" ht="25.5" x14ac:dyDescent="0.2">
      <c r="A62" s="22"/>
      <c r="B62" s="76"/>
      <c r="C62" s="40" t="s">
        <v>44</v>
      </c>
      <c r="D62" s="5"/>
      <c r="E62" s="7"/>
      <c r="F62" s="4"/>
      <c r="G62" s="27"/>
    </row>
    <row r="63" spans="1:8" ht="25.5" x14ac:dyDescent="0.2">
      <c r="A63" s="22"/>
      <c r="B63" s="82" t="s">
        <v>78</v>
      </c>
      <c r="C63" s="35" t="s">
        <v>40</v>
      </c>
      <c r="D63" s="23" t="s">
        <v>27</v>
      </c>
      <c r="E63" s="23">
        <v>48</v>
      </c>
      <c r="F63" s="114"/>
      <c r="G63" s="64">
        <f>E63*F63</f>
        <v>0</v>
      </c>
    </row>
    <row r="64" spans="1:8" x14ac:dyDescent="0.2">
      <c r="A64" s="22"/>
      <c r="B64" s="82" t="s">
        <v>79</v>
      </c>
      <c r="C64" s="35" t="s">
        <v>41</v>
      </c>
      <c r="D64" s="23" t="s">
        <v>27</v>
      </c>
      <c r="E64" s="23">
        <v>16</v>
      </c>
      <c r="F64" s="114"/>
      <c r="G64" s="64">
        <f>E64*F64</f>
        <v>0</v>
      </c>
    </row>
    <row r="65" spans="1:7" ht="13.5" thickBot="1" x14ac:dyDescent="0.25">
      <c r="A65" s="22"/>
      <c r="B65" s="83" t="s">
        <v>80</v>
      </c>
      <c r="C65" s="33" t="s">
        <v>89</v>
      </c>
      <c r="D65" s="50" t="s">
        <v>28</v>
      </c>
      <c r="E65" s="45">
        <v>1</v>
      </c>
      <c r="F65" s="120"/>
      <c r="G65" s="65">
        <f>E65*F65</f>
        <v>0</v>
      </c>
    </row>
    <row r="66" spans="1:7" ht="13.5" thickBot="1" x14ac:dyDescent="0.25">
      <c r="A66" s="119"/>
      <c r="B66" s="79"/>
      <c r="C66" s="53" t="s">
        <v>2</v>
      </c>
      <c r="D66" s="10"/>
      <c r="E66" s="6"/>
      <c r="F66" s="2"/>
      <c r="G66" s="30">
        <f>SUM(G59:G65)</f>
        <v>0</v>
      </c>
    </row>
    <row r="67" spans="1:7" x14ac:dyDescent="0.2">
      <c r="A67" s="118" t="s">
        <v>57</v>
      </c>
      <c r="B67" s="80"/>
      <c r="C67" s="93" t="s">
        <v>21</v>
      </c>
      <c r="D67" s="94"/>
      <c r="E67" s="85"/>
      <c r="F67" s="86"/>
      <c r="G67" s="87"/>
    </row>
    <row r="68" spans="1:7" x14ac:dyDescent="0.2">
      <c r="A68" s="22"/>
      <c r="B68" s="76"/>
      <c r="C68" s="95" t="s">
        <v>43</v>
      </c>
      <c r="D68" s="14"/>
      <c r="E68" s="69"/>
      <c r="F68" s="70"/>
      <c r="G68" s="27"/>
    </row>
    <row r="69" spans="1:7" ht="25.5" x14ac:dyDescent="0.2">
      <c r="A69" s="22"/>
      <c r="B69" s="82" t="s">
        <v>81</v>
      </c>
      <c r="C69" s="33" t="s">
        <v>90</v>
      </c>
      <c r="D69" s="171" t="s">
        <v>28</v>
      </c>
      <c r="E69" s="161">
        <v>1</v>
      </c>
      <c r="F69" s="67" t="s">
        <v>85</v>
      </c>
      <c r="G69" s="64"/>
    </row>
    <row r="70" spans="1:7" ht="25.5" x14ac:dyDescent="0.2">
      <c r="A70" s="22"/>
      <c r="B70" s="122" t="s">
        <v>82</v>
      </c>
      <c r="C70" s="128" t="s">
        <v>35</v>
      </c>
      <c r="D70" s="164" t="s">
        <v>27</v>
      </c>
      <c r="E70" s="166">
        <v>200</v>
      </c>
      <c r="F70" s="154">
        <v>0</v>
      </c>
      <c r="G70" s="141">
        <f t="shared" ref="G70:G72" si="4">E70*F70</f>
        <v>0</v>
      </c>
    </row>
    <row r="71" spans="1:7" x14ac:dyDescent="0.2">
      <c r="A71" s="22"/>
      <c r="B71" s="122" t="s">
        <v>83</v>
      </c>
      <c r="C71" s="129" t="s">
        <v>22</v>
      </c>
      <c r="D71" s="167" t="s">
        <v>28</v>
      </c>
      <c r="E71" s="167">
        <v>1</v>
      </c>
      <c r="F71" s="145">
        <v>0</v>
      </c>
      <c r="G71" s="141">
        <f t="shared" si="4"/>
        <v>0</v>
      </c>
    </row>
    <row r="72" spans="1:7" ht="26.25" thickBot="1" x14ac:dyDescent="0.25">
      <c r="A72" s="22"/>
      <c r="B72" s="78" t="s">
        <v>84</v>
      </c>
      <c r="C72" s="35" t="s">
        <v>36</v>
      </c>
      <c r="D72" s="172" t="s">
        <v>28</v>
      </c>
      <c r="E72" s="172">
        <v>1</v>
      </c>
      <c r="F72" s="155"/>
      <c r="G72" s="156">
        <f t="shared" si="4"/>
        <v>0</v>
      </c>
    </row>
    <row r="73" spans="1:7" ht="13.5" thickBot="1" x14ac:dyDescent="0.25">
      <c r="A73" s="22"/>
      <c r="B73" s="79"/>
      <c r="C73" s="92" t="s">
        <v>2</v>
      </c>
      <c r="D73" s="10"/>
      <c r="E73" s="6"/>
      <c r="F73" s="157"/>
      <c r="G73" s="143">
        <f>SUM(G69:G72)</f>
        <v>0</v>
      </c>
    </row>
    <row r="74" spans="1:7" x14ac:dyDescent="0.2">
      <c r="A74" s="24"/>
      <c r="B74" s="24"/>
      <c r="C74" s="25"/>
      <c r="D74" s="26"/>
      <c r="E74" s="8"/>
      <c r="F74" s="158"/>
      <c r="G74" s="158"/>
    </row>
    <row r="75" spans="1:7" ht="21" thickBot="1" x14ac:dyDescent="0.35">
      <c r="A75" s="108" t="s">
        <v>3</v>
      </c>
      <c r="B75" s="108"/>
      <c r="C75" s="110"/>
      <c r="D75" s="109"/>
      <c r="E75" s="109"/>
      <c r="F75" s="159"/>
      <c r="G75" s="160">
        <f>G53+G73+G66+G16+G28</f>
        <v>0</v>
      </c>
    </row>
    <row r="76" spans="1:7" x14ac:dyDescent="0.2">
      <c r="A76" s="24"/>
      <c r="B76" s="24"/>
      <c r="C76" s="25"/>
      <c r="D76" s="26"/>
      <c r="E76" s="8"/>
      <c r="F76" s="9"/>
      <c r="G76" s="9"/>
    </row>
    <row r="77" spans="1:7" x14ac:dyDescent="0.2">
      <c r="A77" s="21" t="s">
        <v>0</v>
      </c>
      <c r="C77" s="25"/>
      <c r="D77" s="26"/>
      <c r="E77" s="8"/>
      <c r="F77" s="9"/>
      <c r="G77" s="9"/>
    </row>
    <row r="78" spans="1:7" x14ac:dyDescent="0.2">
      <c r="A78" s="21" t="s">
        <v>1</v>
      </c>
      <c r="C78" s="25"/>
      <c r="D78" s="26"/>
      <c r="E78" s="8"/>
      <c r="F78" s="9"/>
      <c r="G78" s="9"/>
    </row>
    <row r="79" spans="1:7" x14ac:dyDescent="0.2">
      <c r="A79" s="31" t="s">
        <v>37</v>
      </c>
      <c r="B79" s="31"/>
      <c r="C79" s="25"/>
      <c r="D79" s="26"/>
      <c r="E79" s="8"/>
      <c r="F79" s="9"/>
      <c r="G79" s="9"/>
    </row>
    <row r="80" spans="1:7" x14ac:dyDescent="0.2">
      <c r="A80" s="31" t="s">
        <v>38</v>
      </c>
      <c r="B80" s="31"/>
      <c r="C80" s="25"/>
      <c r="D80" s="26"/>
      <c r="E80" s="8"/>
      <c r="F80" s="9"/>
      <c r="G80" s="9"/>
    </row>
    <row r="81" spans="1:5" x14ac:dyDescent="0.2">
      <c r="A81" s="21" t="s">
        <v>23</v>
      </c>
    </row>
    <row r="83" spans="1:5" x14ac:dyDescent="0.2">
      <c r="A83" s="111"/>
      <c r="B83" s="21" t="s">
        <v>92</v>
      </c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</sheetData>
  <pageMargins left="0.59055118110236227" right="0.39370078740157483" top="0.59055118110236227" bottom="0.78740157480314965" header="0.51181102362204722" footer="0.51181102362204722"/>
  <pageSetup paperSize="9" scale="56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F9" sqref="F9"/>
    </sheetView>
  </sheetViews>
  <sheetFormatPr defaultRowHeight="12.75" x14ac:dyDescent="0.2"/>
  <cols>
    <col min="1" max="1" width="12" style="173" customWidth="1"/>
    <col min="2" max="2" width="12.7109375" style="173" bestFit="1" customWidth="1"/>
    <col min="3" max="3" width="9.42578125" style="173" bestFit="1" customWidth="1"/>
    <col min="4" max="15" width="9.140625" style="173"/>
    <col min="16" max="16" width="26.140625" style="173" customWidth="1"/>
    <col min="17" max="253" width="9.140625" style="173"/>
    <col min="254" max="254" width="12.7109375" style="173" bestFit="1" customWidth="1"/>
    <col min="255" max="509" width="9.140625" style="173"/>
    <col min="510" max="510" width="12.7109375" style="173" bestFit="1" customWidth="1"/>
    <col min="511" max="765" width="9.140625" style="173"/>
    <col min="766" max="766" width="12.7109375" style="173" bestFit="1" customWidth="1"/>
    <col min="767" max="1021" width="9.140625" style="173"/>
    <col min="1022" max="1022" width="12.7109375" style="173" bestFit="1" customWidth="1"/>
    <col min="1023" max="1277" width="9.140625" style="173"/>
    <col min="1278" max="1278" width="12.7109375" style="173" bestFit="1" customWidth="1"/>
    <col min="1279" max="1533" width="9.140625" style="173"/>
    <col min="1534" max="1534" width="12.7109375" style="173" bestFit="1" customWidth="1"/>
    <col min="1535" max="1789" width="9.140625" style="173"/>
    <col min="1790" max="1790" width="12.7109375" style="173" bestFit="1" customWidth="1"/>
    <col min="1791" max="2045" width="9.140625" style="173"/>
    <col min="2046" max="2046" width="12.7109375" style="173" bestFit="1" customWidth="1"/>
    <col min="2047" max="2301" width="9.140625" style="173"/>
    <col min="2302" max="2302" width="12.7109375" style="173" bestFit="1" customWidth="1"/>
    <col min="2303" max="2557" width="9.140625" style="173"/>
    <col min="2558" max="2558" width="12.7109375" style="173" bestFit="1" customWidth="1"/>
    <col min="2559" max="2813" width="9.140625" style="173"/>
    <col min="2814" max="2814" width="12.7109375" style="173" bestFit="1" customWidth="1"/>
    <col min="2815" max="3069" width="9.140625" style="173"/>
    <col min="3070" max="3070" width="12.7109375" style="173" bestFit="1" customWidth="1"/>
    <col min="3071" max="3325" width="9.140625" style="173"/>
    <col min="3326" max="3326" width="12.7109375" style="173" bestFit="1" customWidth="1"/>
    <col min="3327" max="3581" width="9.140625" style="173"/>
    <col min="3582" max="3582" width="12.7109375" style="173" bestFit="1" customWidth="1"/>
    <col min="3583" max="3837" width="9.140625" style="173"/>
    <col min="3838" max="3838" width="12.7109375" style="173" bestFit="1" customWidth="1"/>
    <col min="3839" max="4093" width="9.140625" style="173"/>
    <col min="4094" max="4094" width="12.7109375" style="173" bestFit="1" customWidth="1"/>
    <col min="4095" max="4349" width="9.140625" style="173"/>
    <col min="4350" max="4350" width="12.7109375" style="173" bestFit="1" customWidth="1"/>
    <col min="4351" max="4605" width="9.140625" style="173"/>
    <col min="4606" max="4606" width="12.7109375" style="173" bestFit="1" customWidth="1"/>
    <col min="4607" max="4861" width="9.140625" style="173"/>
    <col min="4862" max="4862" width="12.7109375" style="173" bestFit="1" customWidth="1"/>
    <col min="4863" max="5117" width="9.140625" style="173"/>
    <col min="5118" max="5118" width="12.7109375" style="173" bestFit="1" customWidth="1"/>
    <col min="5119" max="5373" width="9.140625" style="173"/>
    <col min="5374" max="5374" width="12.7109375" style="173" bestFit="1" customWidth="1"/>
    <col min="5375" max="5629" width="9.140625" style="173"/>
    <col min="5630" max="5630" width="12.7109375" style="173" bestFit="1" customWidth="1"/>
    <col min="5631" max="5885" width="9.140625" style="173"/>
    <col min="5886" max="5886" width="12.7109375" style="173" bestFit="1" customWidth="1"/>
    <col min="5887" max="6141" width="9.140625" style="173"/>
    <col min="6142" max="6142" width="12.7109375" style="173" bestFit="1" customWidth="1"/>
    <col min="6143" max="6397" width="9.140625" style="173"/>
    <col min="6398" max="6398" width="12.7109375" style="173" bestFit="1" customWidth="1"/>
    <col min="6399" max="6653" width="9.140625" style="173"/>
    <col min="6654" max="6654" width="12.7109375" style="173" bestFit="1" customWidth="1"/>
    <col min="6655" max="6909" width="9.140625" style="173"/>
    <col min="6910" max="6910" width="12.7109375" style="173" bestFit="1" customWidth="1"/>
    <col min="6911" max="7165" width="9.140625" style="173"/>
    <col min="7166" max="7166" width="12.7109375" style="173" bestFit="1" customWidth="1"/>
    <col min="7167" max="7421" width="9.140625" style="173"/>
    <col min="7422" max="7422" width="12.7109375" style="173" bestFit="1" customWidth="1"/>
    <col min="7423" max="7677" width="9.140625" style="173"/>
    <col min="7678" max="7678" width="12.7109375" style="173" bestFit="1" customWidth="1"/>
    <col min="7679" max="7933" width="9.140625" style="173"/>
    <col min="7934" max="7934" width="12.7109375" style="173" bestFit="1" customWidth="1"/>
    <col min="7935" max="8189" width="9.140625" style="173"/>
    <col min="8190" max="8190" width="12.7109375" style="173" bestFit="1" customWidth="1"/>
    <col min="8191" max="8445" width="9.140625" style="173"/>
    <col min="8446" max="8446" width="12.7109375" style="173" bestFit="1" customWidth="1"/>
    <col min="8447" max="8701" width="9.140625" style="173"/>
    <col min="8702" max="8702" width="12.7109375" style="173" bestFit="1" customWidth="1"/>
    <col min="8703" max="8957" width="9.140625" style="173"/>
    <col min="8958" max="8958" width="12.7109375" style="173" bestFit="1" customWidth="1"/>
    <col min="8959" max="9213" width="9.140625" style="173"/>
    <col min="9214" max="9214" width="12.7109375" style="173" bestFit="1" customWidth="1"/>
    <col min="9215" max="9469" width="9.140625" style="173"/>
    <col min="9470" max="9470" width="12.7109375" style="173" bestFit="1" customWidth="1"/>
    <col min="9471" max="9725" width="9.140625" style="173"/>
    <col min="9726" max="9726" width="12.7109375" style="173" bestFit="1" customWidth="1"/>
    <col min="9727" max="9981" width="9.140625" style="173"/>
    <col min="9982" max="9982" width="12.7109375" style="173" bestFit="1" customWidth="1"/>
    <col min="9983" max="10237" width="9.140625" style="173"/>
    <col min="10238" max="10238" width="12.7109375" style="173" bestFit="1" customWidth="1"/>
    <col min="10239" max="10493" width="9.140625" style="173"/>
    <col min="10494" max="10494" width="12.7109375" style="173" bestFit="1" customWidth="1"/>
    <col min="10495" max="10749" width="9.140625" style="173"/>
    <col min="10750" max="10750" width="12.7109375" style="173" bestFit="1" customWidth="1"/>
    <col min="10751" max="11005" width="9.140625" style="173"/>
    <col min="11006" max="11006" width="12.7109375" style="173" bestFit="1" customWidth="1"/>
    <col min="11007" max="11261" width="9.140625" style="173"/>
    <col min="11262" max="11262" width="12.7109375" style="173" bestFit="1" customWidth="1"/>
    <col min="11263" max="11517" width="9.140625" style="173"/>
    <col min="11518" max="11518" width="12.7109375" style="173" bestFit="1" customWidth="1"/>
    <col min="11519" max="11773" width="9.140625" style="173"/>
    <col min="11774" max="11774" width="12.7109375" style="173" bestFit="1" customWidth="1"/>
    <col min="11775" max="12029" width="9.140625" style="173"/>
    <col min="12030" max="12030" width="12.7109375" style="173" bestFit="1" customWidth="1"/>
    <col min="12031" max="12285" width="9.140625" style="173"/>
    <col min="12286" max="12286" width="12.7109375" style="173" bestFit="1" customWidth="1"/>
    <col min="12287" max="12541" width="9.140625" style="173"/>
    <col min="12542" max="12542" width="12.7109375" style="173" bestFit="1" customWidth="1"/>
    <col min="12543" max="12797" width="9.140625" style="173"/>
    <col min="12798" max="12798" width="12.7109375" style="173" bestFit="1" customWidth="1"/>
    <col min="12799" max="13053" width="9.140625" style="173"/>
    <col min="13054" max="13054" width="12.7109375" style="173" bestFit="1" customWidth="1"/>
    <col min="13055" max="13309" width="9.140625" style="173"/>
    <col min="13310" max="13310" width="12.7109375" style="173" bestFit="1" customWidth="1"/>
    <col min="13311" max="13565" width="9.140625" style="173"/>
    <col min="13566" max="13566" width="12.7109375" style="173" bestFit="1" customWidth="1"/>
    <col min="13567" max="13821" width="9.140625" style="173"/>
    <col min="13822" max="13822" width="12.7109375" style="173" bestFit="1" customWidth="1"/>
    <col min="13823" max="14077" width="9.140625" style="173"/>
    <col min="14078" max="14078" width="12.7109375" style="173" bestFit="1" customWidth="1"/>
    <col min="14079" max="14333" width="9.140625" style="173"/>
    <col min="14334" max="14334" width="12.7109375" style="173" bestFit="1" customWidth="1"/>
    <col min="14335" max="14589" width="9.140625" style="173"/>
    <col min="14590" max="14590" width="12.7109375" style="173" bestFit="1" customWidth="1"/>
    <col min="14591" max="14845" width="9.140625" style="173"/>
    <col min="14846" max="14846" width="12.7109375" style="173" bestFit="1" customWidth="1"/>
    <col min="14847" max="15101" width="9.140625" style="173"/>
    <col min="15102" max="15102" width="12.7109375" style="173" bestFit="1" customWidth="1"/>
    <col min="15103" max="15357" width="9.140625" style="173"/>
    <col min="15358" max="15358" width="12.7109375" style="173" bestFit="1" customWidth="1"/>
    <col min="15359" max="15613" width="9.140625" style="173"/>
    <col min="15614" max="15614" width="12.7109375" style="173" bestFit="1" customWidth="1"/>
    <col min="15615" max="15869" width="9.140625" style="173"/>
    <col min="15870" max="15870" width="12.7109375" style="173" bestFit="1" customWidth="1"/>
    <col min="15871" max="16125" width="9.140625" style="173"/>
    <col min="16126" max="16126" width="12.7109375" style="173" bestFit="1" customWidth="1"/>
    <col min="16127" max="16384" width="9.140625" style="173"/>
  </cols>
  <sheetData>
    <row r="1" spans="1:15" s="251" customFormat="1" ht="20.25" x14ac:dyDescent="0.3">
      <c r="A1" s="248" t="s">
        <v>147</v>
      </c>
      <c r="B1" s="249" t="s">
        <v>194</v>
      </c>
      <c r="C1" s="250"/>
    </row>
    <row r="2" spans="1:15" ht="15.75" x14ac:dyDescent="0.25">
      <c r="A2" s="251" t="s">
        <v>148</v>
      </c>
      <c r="B2" s="252" t="s">
        <v>107</v>
      </c>
    </row>
    <row r="4" spans="1:15" ht="18.75" x14ac:dyDescent="0.2">
      <c r="N4" s="253"/>
    </row>
    <row r="5" spans="1:15" ht="18.75" x14ac:dyDescent="0.2">
      <c r="A5" s="173" t="s">
        <v>107</v>
      </c>
      <c r="N5" s="254"/>
    </row>
    <row r="6" spans="1:15" ht="23.25" x14ac:dyDescent="0.2">
      <c r="B6" s="253" t="s">
        <v>107</v>
      </c>
      <c r="C6" s="253" t="s">
        <v>107</v>
      </c>
      <c r="D6" s="253"/>
      <c r="E6" s="253"/>
      <c r="O6" s="247"/>
    </row>
    <row r="7" spans="1:15" ht="18.75" x14ac:dyDescent="0.2">
      <c r="N7" s="254"/>
    </row>
    <row r="8" spans="1:15" ht="18.75" x14ac:dyDescent="0.2">
      <c r="N8" s="253"/>
    </row>
    <row r="9" spans="1:15" ht="18.75" x14ac:dyDescent="0.2">
      <c r="N9" s="254"/>
    </row>
    <row r="10" spans="1:15" ht="18.75" x14ac:dyDescent="0.2">
      <c r="N10" s="254"/>
    </row>
    <row r="11" spans="1:15" ht="18.75" x14ac:dyDescent="0.2">
      <c r="N11" s="254"/>
    </row>
    <row r="12" spans="1:15" ht="18.75" x14ac:dyDescent="0.2">
      <c r="N12" s="254"/>
    </row>
  </sheetData>
  <sheetProtection algorithmName="SHA-512" hashValue="t/Yuky4MPcjEBTukQ5KhcSOuCp7gNskBRHeUzYJC6moN3UiqmDpTEACIyTUSVFRV/YLdgF8YQ5KA0BZnB3MFWg==" saltValue="SJwTePAWA5cZjt5wtwsU4A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zoomScale="85" zoomScaleNormal="85" workbookViewId="0">
      <selection activeCell="F12" sqref="F12"/>
    </sheetView>
  </sheetViews>
  <sheetFormatPr defaultRowHeight="12.75" x14ac:dyDescent="0.2"/>
  <cols>
    <col min="1" max="1" width="7.42578125" style="173" customWidth="1"/>
    <col min="2" max="2" width="6.7109375" style="175" customWidth="1"/>
    <col min="3" max="3" width="24.7109375" style="175" customWidth="1"/>
    <col min="4" max="4" width="15.42578125" style="175" customWidth="1"/>
    <col min="5" max="5" width="8.42578125" style="175" customWidth="1"/>
    <col min="6" max="6" width="6.85546875" style="176" customWidth="1"/>
    <col min="7" max="7" width="10.28515625" style="177" bestFit="1" customWidth="1"/>
    <col min="8" max="8" width="11.85546875" style="177" customWidth="1"/>
    <col min="9" max="9" width="9.85546875" style="177" customWidth="1"/>
    <col min="10" max="10" width="11.140625" style="178" customWidth="1"/>
    <col min="11" max="11" width="10.42578125" style="176" customWidth="1"/>
    <col min="12" max="12" width="15" style="175" customWidth="1"/>
    <col min="13" max="13" width="6" style="175" bestFit="1" customWidth="1"/>
    <col min="14" max="14" width="9.85546875" style="175" bestFit="1" customWidth="1"/>
    <col min="15" max="15" width="9" style="175" customWidth="1"/>
    <col min="16" max="16" width="10" style="175" bestFit="1" customWidth="1"/>
    <col min="17" max="17" width="11.42578125" style="179" customWidth="1"/>
    <col min="18" max="18" width="12.140625" style="189" customWidth="1"/>
    <col min="19" max="19" width="10.7109375" style="179" customWidth="1"/>
    <col min="20" max="20" width="12.140625" style="189" customWidth="1"/>
    <col min="21" max="21" width="5.140625" style="173" customWidth="1"/>
    <col min="22" max="249" width="9.140625" style="173"/>
    <col min="250" max="250" width="8.140625" style="173" customWidth="1"/>
    <col min="251" max="251" width="36.5703125" style="173" customWidth="1"/>
    <col min="252" max="252" width="10" style="173" customWidth="1"/>
    <col min="253" max="253" width="5.7109375" style="173" bestFit="1" customWidth="1"/>
    <col min="254" max="254" width="10.28515625" style="173" bestFit="1" customWidth="1"/>
    <col min="255" max="255" width="13.28515625" style="173" bestFit="1" customWidth="1"/>
    <col min="256" max="256" width="10.140625" style="173" customWidth="1"/>
    <col min="257" max="257" width="10.7109375" style="173" bestFit="1" customWidth="1"/>
    <col min="258" max="258" width="13.5703125" style="173" customWidth="1"/>
    <col min="259" max="259" width="9.140625" style="173"/>
    <col min="260" max="260" width="6" style="173" bestFit="1" customWidth="1"/>
    <col min="261" max="261" width="9.85546875" style="173" bestFit="1" customWidth="1"/>
    <col min="262" max="262" width="9" style="173" customWidth="1"/>
    <col min="263" max="263" width="10" style="173" bestFit="1" customWidth="1"/>
    <col min="264" max="264" width="9.7109375" style="173" bestFit="1" customWidth="1"/>
    <col min="265" max="265" width="11.42578125" style="173" bestFit="1" customWidth="1"/>
    <col min="266" max="266" width="0.42578125" style="173" customWidth="1"/>
    <col min="267" max="505" width="9.140625" style="173"/>
    <col min="506" max="506" width="8.140625" style="173" customWidth="1"/>
    <col min="507" max="507" width="36.5703125" style="173" customWidth="1"/>
    <col min="508" max="508" width="10" style="173" customWidth="1"/>
    <col min="509" max="509" width="5.7109375" style="173" bestFit="1" customWidth="1"/>
    <col min="510" max="510" width="10.28515625" style="173" bestFit="1" customWidth="1"/>
    <col min="511" max="511" width="13.28515625" style="173" bestFit="1" customWidth="1"/>
    <col min="512" max="512" width="10.140625" style="173" customWidth="1"/>
    <col min="513" max="513" width="10.7109375" style="173" bestFit="1" customWidth="1"/>
    <col min="514" max="514" width="13.5703125" style="173" customWidth="1"/>
    <col min="515" max="515" width="9.140625" style="173"/>
    <col min="516" max="516" width="6" style="173" bestFit="1" customWidth="1"/>
    <col min="517" max="517" width="9.85546875" style="173" bestFit="1" customWidth="1"/>
    <col min="518" max="518" width="9" style="173" customWidth="1"/>
    <col min="519" max="519" width="10" style="173" bestFit="1" customWidth="1"/>
    <col min="520" max="520" width="9.7109375" style="173" bestFit="1" customWidth="1"/>
    <col min="521" max="521" width="11.42578125" style="173" bestFit="1" customWidth="1"/>
    <col min="522" max="522" width="0.42578125" style="173" customWidth="1"/>
    <col min="523" max="761" width="9.140625" style="173"/>
    <col min="762" max="762" width="8.140625" style="173" customWidth="1"/>
    <col min="763" max="763" width="36.5703125" style="173" customWidth="1"/>
    <col min="764" max="764" width="10" style="173" customWidth="1"/>
    <col min="765" max="765" width="5.7109375" style="173" bestFit="1" customWidth="1"/>
    <col min="766" max="766" width="10.28515625" style="173" bestFit="1" customWidth="1"/>
    <col min="767" max="767" width="13.28515625" style="173" bestFit="1" customWidth="1"/>
    <col min="768" max="768" width="10.140625" style="173" customWidth="1"/>
    <col min="769" max="769" width="10.7109375" style="173" bestFit="1" customWidth="1"/>
    <col min="770" max="770" width="13.5703125" style="173" customWidth="1"/>
    <col min="771" max="771" width="9.140625" style="173"/>
    <col min="772" max="772" width="6" style="173" bestFit="1" customWidth="1"/>
    <col min="773" max="773" width="9.85546875" style="173" bestFit="1" customWidth="1"/>
    <col min="774" max="774" width="9" style="173" customWidth="1"/>
    <col min="775" max="775" width="10" style="173" bestFit="1" customWidth="1"/>
    <col min="776" max="776" width="9.7109375" style="173" bestFit="1" customWidth="1"/>
    <col min="777" max="777" width="11.42578125" style="173" bestFit="1" customWidth="1"/>
    <col min="778" max="778" width="0.42578125" style="173" customWidth="1"/>
    <col min="779" max="1017" width="9.140625" style="173"/>
    <col min="1018" max="1018" width="8.140625" style="173" customWidth="1"/>
    <col min="1019" max="1019" width="36.5703125" style="173" customWidth="1"/>
    <col min="1020" max="1020" width="10" style="173" customWidth="1"/>
    <col min="1021" max="1021" width="5.7109375" style="173" bestFit="1" customWidth="1"/>
    <col min="1022" max="1022" width="10.28515625" style="173" bestFit="1" customWidth="1"/>
    <col min="1023" max="1023" width="13.28515625" style="173" bestFit="1" customWidth="1"/>
    <col min="1024" max="1024" width="10.140625" style="173" customWidth="1"/>
    <col min="1025" max="1025" width="10.7109375" style="173" bestFit="1" customWidth="1"/>
    <col min="1026" max="1026" width="13.5703125" style="173" customWidth="1"/>
    <col min="1027" max="1027" width="9.140625" style="173"/>
    <col min="1028" max="1028" width="6" style="173" bestFit="1" customWidth="1"/>
    <col min="1029" max="1029" width="9.85546875" style="173" bestFit="1" customWidth="1"/>
    <col min="1030" max="1030" width="9" style="173" customWidth="1"/>
    <col min="1031" max="1031" width="10" style="173" bestFit="1" customWidth="1"/>
    <col min="1032" max="1032" width="9.7109375" style="173" bestFit="1" customWidth="1"/>
    <col min="1033" max="1033" width="11.42578125" style="173" bestFit="1" customWidth="1"/>
    <col min="1034" max="1034" width="0.42578125" style="173" customWidth="1"/>
    <col min="1035" max="1273" width="9.140625" style="173"/>
    <col min="1274" max="1274" width="8.140625" style="173" customWidth="1"/>
    <col min="1275" max="1275" width="36.5703125" style="173" customWidth="1"/>
    <col min="1276" max="1276" width="10" style="173" customWidth="1"/>
    <col min="1277" max="1277" width="5.7109375" style="173" bestFit="1" customWidth="1"/>
    <col min="1278" max="1278" width="10.28515625" style="173" bestFit="1" customWidth="1"/>
    <col min="1279" max="1279" width="13.28515625" style="173" bestFit="1" customWidth="1"/>
    <col min="1280" max="1280" width="10.140625" style="173" customWidth="1"/>
    <col min="1281" max="1281" width="10.7109375" style="173" bestFit="1" customWidth="1"/>
    <col min="1282" max="1282" width="13.5703125" style="173" customWidth="1"/>
    <col min="1283" max="1283" width="9.140625" style="173"/>
    <col min="1284" max="1284" width="6" style="173" bestFit="1" customWidth="1"/>
    <col min="1285" max="1285" width="9.85546875" style="173" bestFit="1" customWidth="1"/>
    <col min="1286" max="1286" width="9" style="173" customWidth="1"/>
    <col min="1287" max="1287" width="10" style="173" bestFit="1" customWidth="1"/>
    <col min="1288" max="1288" width="9.7109375" style="173" bestFit="1" customWidth="1"/>
    <col min="1289" max="1289" width="11.42578125" style="173" bestFit="1" customWidth="1"/>
    <col min="1290" max="1290" width="0.42578125" style="173" customWidth="1"/>
    <col min="1291" max="1529" width="9.140625" style="173"/>
    <col min="1530" max="1530" width="8.140625" style="173" customWidth="1"/>
    <col min="1531" max="1531" width="36.5703125" style="173" customWidth="1"/>
    <col min="1532" max="1532" width="10" style="173" customWidth="1"/>
    <col min="1533" max="1533" width="5.7109375" style="173" bestFit="1" customWidth="1"/>
    <col min="1534" max="1534" width="10.28515625" style="173" bestFit="1" customWidth="1"/>
    <col min="1535" max="1535" width="13.28515625" style="173" bestFit="1" customWidth="1"/>
    <col min="1536" max="1536" width="10.140625" style="173" customWidth="1"/>
    <col min="1537" max="1537" width="10.7109375" style="173" bestFit="1" customWidth="1"/>
    <col min="1538" max="1538" width="13.5703125" style="173" customWidth="1"/>
    <col min="1539" max="1539" width="9.140625" style="173"/>
    <col min="1540" max="1540" width="6" style="173" bestFit="1" customWidth="1"/>
    <col min="1541" max="1541" width="9.85546875" style="173" bestFit="1" customWidth="1"/>
    <col min="1542" max="1542" width="9" style="173" customWidth="1"/>
    <col min="1543" max="1543" width="10" style="173" bestFit="1" customWidth="1"/>
    <col min="1544" max="1544" width="9.7109375" style="173" bestFit="1" customWidth="1"/>
    <col min="1545" max="1545" width="11.42578125" style="173" bestFit="1" customWidth="1"/>
    <col min="1546" max="1546" width="0.42578125" style="173" customWidth="1"/>
    <col min="1547" max="1785" width="9.140625" style="173"/>
    <col min="1786" max="1786" width="8.140625" style="173" customWidth="1"/>
    <col min="1787" max="1787" width="36.5703125" style="173" customWidth="1"/>
    <col min="1788" max="1788" width="10" style="173" customWidth="1"/>
    <col min="1789" max="1789" width="5.7109375" style="173" bestFit="1" customWidth="1"/>
    <col min="1790" max="1790" width="10.28515625" style="173" bestFit="1" customWidth="1"/>
    <col min="1791" max="1791" width="13.28515625" style="173" bestFit="1" customWidth="1"/>
    <col min="1792" max="1792" width="10.140625" style="173" customWidth="1"/>
    <col min="1793" max="1793" width="10.7109375" style="173" bestFit="1" customWidth="1"/>
    <col min="1794" max="1794" width="13.5703125" style="173" customWidth="1"/>
    <col min="1795" max="1795" width="9.140625" style="173"/>
    <col min="1796" max="1796" width="6" style="173" bestFit="1" customWidth="1"/>
    <col min="1797" max="1797" width="9.85546875" style="173" bestFit="1" customWidth="1"/>
    <col min="1798" max="1798" width="9" style="173" customWidth="1"/>
    <col min="1799" max="1799" width="10" style="173" bestFit="1" customWidth="1"/>
    <col min="1800" max="1800" width="9.7109375" style="173" bestFit="1" customWidth="1"/>
    <col min="1801" max="1801" width="11.42578125" style="173" bestFit="1" customWidth="1"/>
    <col min="1802" max="1802" width="0.42578125" style="173" customWidth="1"/>
    <col min="1803" max="2041" width="9.140625" style="173"/>
    <col min="2042" max="2042" width="8.140625" style="173" customWidth="1"/>
    <col min="2043" max="2043" width="36.5703125" style="173" customWidth="1"/>
    <col min="2044" max="2044" width="10" style="173" customWidth="1"/>
    <col min="2045" max="2045" width="5.7109375" style="173" bestFit="1" customWidth="1"/>
    <col min="2046" max="2046" width="10.28515625" style="173" bestFit="1" customWidth="1"/>
    <col min="2047" max="2047" width="13.28515625" style="173" bestFit="1" customWidth="1"/>
    <col min="2048" max="2048" width="10.140625" style="173" customWidth="1"/>
    <col min="2049" max="2049" width="10.7109375" style="173" bestFit="1" customWidth="1"/>
    <col min="2050" max="2050" width="13.5703125" style="173" customWidth="1"/>
    <col min="2051" max="2051" width="9.140625" style="173"/>
    <col min="2052" max="2052" width="6" style="173" bestFit="1" customWidth="1"/>
    <col min="2053" max="2053" width="9.85546875" style="173" bestFit="1" customWidth="1"/>
    <col min="2054" max="2054" width="9" style="173" customWidth="1"/>
    <col min="2055" max="2055" width="10" style="173" bestFit="1" customWidth="1"/>
    <col min="2056" max="2056" width="9.7109375" style="173" bestFit="1" customWidth="1"/>
    <col min="2057" max="2057" width="11.42578125" style="173" bestFit="1" customWidth="1"/>
    <col min="2058" max="2058" width="0.42578125" style="173" customWidth="1"/>
    <col min="2059" max="2297" width="9.140625" style="173"/>
    <col min="2298" max="2298" width="8.140625" style="173" customWidth="1"/>
    <col min="2299" max="2299" width="36.5703125" style="173" customWidth="1"/>
    <col min="2300" max="2300" width="10" style="173" customWidth="1"/>
    <col min="2301" max="2301" width="5.7109375" style="173" bestFit="1" customWidth="1"/>
    <col min="2302" max="2302" width="10.28515625" style="173" bestFit="1" customWidth="1"/>
    <col min="2303" max="2303" width="13.28515625" style="173" bestFit="1" customWidth="1"/>
    <col min="2304" max="2304" width="10.140625" style="173" customWidth="1"/>
    <col min="2305" max="2305" width="10.7109375" style="173" bestFit="1" customWidth="1"/>
    <col min="2306" max="2306" width="13.5703125" style="173" customWidth="1"/>
    <col min="2307" max="2307" width="9.140625" style="173"/>
    <col min="2308" max="2308" width="6" style="173" bestFit="1" customWidth="1"/>
    <col min="2309" max="2309" width="9.85546875" style="173" bestFit="1" customWidth="1"/>
    <col min="2310" max="2310" width="9" style="173" customWidth="1"/>
    <col min="2311" max="2311" width="10" style="173" bestFit="1" customWidth="1"/>
    <col min="2312" max="2312" width="9.7109375" style="173" bestFit="1" customWidth="1"/>
    <col min="2313" max="2313" width="11.42578125" style="173" bestFit="1" customWidth="1"/>
    <col min="2314" max="2314" width="0.42578125" style="173" customWidth="1"/>
    <col min="2315" max="2553" width="9.140625" style="173"/>
    <col min="2554" max="2554" width="8.140625" style="173" customWidth="1"/>
    <col min="2555" max="2555" width="36.5703125" style="173" customWidth="1"/>
    <col min="2556" max="2556" width="10" style="173" customWidth="1"/>
    <col min="2557" max="2557" width="5.7109375" style="173" bestFit="1" customWidth="1"/>
    <col min="2558" max="2558" width="10.28515625" style="173" bestFit="1" customWidth="1"/>
    <col min="2559" max="2559" width="13.28515625" style="173" bestFit="1" customWidth="1"/>
    <col min="2560" max="2560" width="10.140625" style="173" customWidth="1"/>
    <col min="2561" max="2561" width="10.7109375" style="173" bestFit="1" customWidth="1"/>
    <col min="2562" max="2562" width="13.5703125" style="173" customWidth="1"/>
    <col min="2563" max="2563" width="9.140625" style="173"/>
    <col min="2564" max="2564" width="6" style="173" bestFit="1" customWidth="1"/>
    <col min="2565" max="2565" width="9.85546875" style="173" bestFit="1" customWidth="1"/>
    <col min="2566" max="2566" width="9" style="173" customWidth="1"/>
    <col min="2567" max="2567" width="10" style="173" bestFit="1" customWidth="1"/>
    <col min="2568" max="2568" width="9.7109375" style="173" bestFit="1" customWidth="1"/>
    <col min="2569" max="2569" width="11.42578125" style="173" bestFit="1" customWidth="1"/>
    <col min="2570" max="2570" width="0.42578125" style="173" customWidth="1"/>
    <col min="2571" max="2809" width="9.140625" style="173"/>
    <col min="2810" max="2810" width="8.140625" style="173" customWidth="1"/>
    <col min="2811" max="2811" width="36.5703125" style="173" customWidth="1"/>
    <col min="2812" max="2812" width="10" style="173" customWidth="1"/>
    <col min="2813" max="2813" width="5.7109375" style="173" bestFit="1" customWidth="1"/>
    <col min="2814" max="2814" width="10.28515625" style="173" bestFit="1" customWidth="1"/>
    <col min="2815" max="2815" width="13.28515625" style="173" bestFit="1" customWidth="1"/>
    <col min="2816" max="2816" width="10.140625" style="173" customWidth="1"/>
    <col min="2817" max="2817" width="10.7109375" style="173" bestFit="1" customWidth="1"/>
    <col min="2818" max="2818" width="13.5703125" style="173" customWidth="1"/>
    <col min="2819" max="2819" width="9.140625" style="173"/>
    <col min="2820" max="2820" width="6" style="173" bestFit="1" customWidth="1"/>
    <col min="2821" max="2821" width="9.85546875" style="173" bestFit="1" customWidth="1"/>
    <col min="2822" max="2822" width="9" style="173" customWidth="1"/>
    <col min="2823" max="2823" width="10" style="173" bestFit="1" customWidth="1"/>
    <col min="2824" max="2824" width="9.7109375" style="173" bestFit="1" customWidth="1"/>
    <col min="2825" max="2825" width="11.42578125" style="173" bestFit="1" customWidth="1"/>
    <col min="2826" max="2826" width="0.42578125" style="173" customWidth="1"/>
    <col min="2827" max="3065" width="9.140625" style="173"/>
    <col min="3066" max="3066" width="8.140625" style="173" customWidth="1"/>
    <col min="3067" max="3067" width="36.5703125" style="173" customWidth="1"/>
    <col min="3068" max="3068" width="10" style="173" customWidth="1"/>
    <col min="3069" max="3069" width="5.7109375" style="173" bestFit="1" customWidth="1"/>
    <col min="3070" max="3070" width="10.28515625" style="173" bestFit="1" customWidth="1"/>
    <col min="3071" max="3071" width="13.28515625" style="173" bestFit="1" customWidth="1"/>
    <col min="3072" max="3072" width="10.140625" style="173" customWidth="1"/>
    <col min="3073" max="3073" width="10.7109375" style="173" bestFit="1" customWidth="1"/>
    <col min="3074" max="3074" width="13.5703125" style="173" customWidth="1"/>
    <col min="3075" max="3075" width="9.140625" style="173"/>
    <col min="3076" max="3076" width="6" style="173" bestFit="1" customWidth="1"/>
    <col min="3077" max="3077" width="9.85546875" style="173" bestFit="1" customWidth="1"/>
    <col min="3078" max="3078" width="9" style="173" customWidth="1"/>
    <col min="3079" max="3079" width="10" style="173" bestFit="1" customWidth="1"/>
    <col min="3080" max="3080" width="9.7109375" style="173" bestFit="1" customWidth="1"/>
    <col min="3081" max="3081" width="11.42578125" style="173" bestFit="1" customWidth="1"/>
    <col min="3082" max="3082" width="0.42578125" style="173" customWidth="1"/>
    <col min="3083" max="3321" width="9.140625" style="173"/>
    <col min="3322" max="3322" width="8.140625" style="173" customWidth="1"/>
    <col min="3323" max="3323" width="36.5703125" style="173" customWidth="1"/>
    <col min="3324" max="3324" width="10" style="173" customWidth="1"/>
    <col min="3325" max="3325" width="5.7109375" style="173" bestFit="1" customWidth="1"/>
    <col min="3326" max="3326" width="10.28515625" style="173" bestFit="1" customWidth="1"/>
    <col min="3327" max="3327" width="13.28515625" style="173" bestFit="1" customWidth="1"/>
    <col min="3328" max="3328" width="10.140625" style="173" customWidth="1"/>
    <col min="3329" max="3329" width="10.7109375" style="173" bestFit="1" customWidth="1"/>
    <col min="3330" max="3330" width="13.5703125" style="173" customWidth="1"/>
    <col min="3331" max="3331" width="9.140625" style="173"/>
    <col min="3332" max="3332" width="6" style="173" bestFit="1" customWidth="1"/>
    <col min="3333" max="3333" width="9.85546875" style="173" bestFit="1" customWidth="1"/>
    <col min="3334" max="3334" width="9" style="173" customWidth="1"/>
    <col min="3335" max="3335" width="10" style="173" bestFit="1" customWidth="1"/>
    <col min="3336" max="3336" width="9.7109375" style="173" bestFit="1" customWidth="1"/>
    <col min="3337" max="3337" width="11.42578125" style="173" bestFit="1" customWidth="1"/>
    <col min="3338" max="3338" width="0.42578125" style="173" customWidth="1"/>
    <col min="3339" max="3577" width="9.140625" style="173"/>
    <col min="3578" max="3578" width="8.140625" style="173" customWidth="1"/>
    <col min="3579" max="3579" width="36.5703125" style="173" customWidth="1"/>
    <col min="3580" max="3580" width="10" style="173" customWidth="1"/>
    <col min="3581" max="3581" width="5.7109375" style="173" bestFit="1" customWidth="1"/>
    <col min="3582" max="3582" width="10.28515625" style="173" bestFit="1" customWidth="1"/>
    <col min="3583" max="3583" width="13.28515625" style="173" bestFit="1" customWidth="1"/>
    <col min="3584" max="3584" width="10.140625" style="173" customWidth="1"/>
    <col min="3585" max="3585" width="10.7109375" style="173" bestFit="1" customWidth="1"/>
    <col min="3586" max="3586" width="13.5703125" style="173" customWidth="1"/>
    <col min="3587" max="3587" width="9.140625" style="173"/>
    <col min="3588" max="3588" width="6" style="173" bestFit="1" customWidth="1"/>
    <col min="3589" max="3589" width="9.85546875" style="173" bestFit="1" customWidth="1"/>
    <col min="3590" max="3590" width="9" style="173" customWidth="1"/>
    <col min="3591" max="3591" width="10" style="173" bestFit="1" customWidth="1"/>
    <col min="3592" max="3592" width="9.7109375" style="173" bestFit="1" customWidth="1"/>
    <col min="3593" max="3593" width="11.42578125" style="173" bestFit="1" customWidth="1"/>
    <col min="3594" max="3594" width="0.42578125" style="173" customWidth="1"/>
    <col min="3595" max="3833" width="9.140625" style="173"/>
    <col min="3834" max="3834" width="8.140625" style="173" customWidth="1"/>
    <col min="3835" max="3835" width="36.5703125" style="173" customWidth="1"/>
    <col min="3836" max="3836" width="10" style="173" customWidth="1"/>
    <col min="3837" max="3837" width="5.7109375" style="173" bestFit="1" customWidth="1"/>
    <col min="3838" max="3838" width="10.28515625" style="173" bestFit="1" customWidth="1"/>
    <col min="3839" max="3839" width="13.28515625" style="173" bestFit="1" customWidth="1"/>
    <col min="3840" max="3840" width="10.140625" style="173" customWidth="1"/>
    <col min="3841" max="3841" width="10.7109375" style="173" bestFit="1" customWidth="1"/>
    <col min="3842" max="3842" width="13.5703125" style="173" customWidth="1"/>
    <col min="3843" max="3843" width="9.140625" style="173"/>
    <col min="3844" max="3844" width="6" style="173" bestFit="1" customWidth="1"/>
    <col min="3845" max="3845" width="9.85546875" style="173" bestFit="1" customWidth="1"/>
    <col min="3846" max="3846" width="9" style="173" customWidth="1"/>
    <col min="3847" max="3847" width="10" style="173" bestFit="1" customWidth="1"/>
    <col min="3848" max="3848" width="9.7109375" style="173" bestFit="1" customWidth="1"/>
    <col min="3849" max="3849" width="11.42578125" style="173" bestFit="1" customWidth="1"/>
    <col min="3850" max="3850" width="0.42578125" style="173" customWidth="1"/>
    <col min="3851" max="4089" width="9.140625" style="173"/>
    <col min="4090" max="4090" width="8.140625" style="173" customWidth="1"/>
    <col min="4091" max="4091" width="36.5703125" style="173" customWidth="1"/>
    <col min="4092" max="4092" width="10" style="173" customWidth="1"/>
    <col min="4093" max="4093" width="5.7109375" style="173" bestFit="1" customWidth="1"/>
    <col min="4094" max="4094" width="10.28515625" style="173" bestFit="1" customWidth="1"/>
    <col min="4095" max="4095" width="13.28515625" style="173" bestFit="1" customWidth="1"/>
    <col min="4096" max="4096" width="10.140625" style="173" customWidth="1"/>
    <col min="4097" max="4097" width="10.7109375" style="173" bestFit="1" customWidth="1"/>
    <col min="4098" max="4098" width="13.5703125" style="173" customWidth="1"/>
    <col min="4099" max="4099" width="9.140625" style="173"/>
    <col min="4100" max="4100" width="6" style="173" bestFit="1" customWidth="1"/>
    <col min="4101" max="4101" width="9.85546875" style="173" bestFit="1" customWidth="1"/>
    <col min="4102" max="4102" width="9" style="173" customWidth="1"/>
    <col min="4103" max="4103" width="10" style="173" bestFit="1" customWidth="1"/>
    <col min="4104" max="4104" width="9.7109375" style="173" bestFit="1" customWidth="1"/>
    <col min="4105" max="4105" width="11.42578125" style="173" bestFit="1" customWidth="1"/>
    <col min="4106" max="4106" width="0.42578125" style="173" customWidth="1"/>
    <col min="4107" max="4345" width="9.140625" style="173"/>
    <col min="4346" max="4346" width="8.140625" style="173" customWidth="1"/>
    <col min="4347" max="4347" width="36.5703125" style="173" customWidth="1"/>
    <col min="4348" max="4348" width="10" style="173" customWidth="1"/>
    <col min="4349" max="4349" width="5.7109375" style="173" bestFit="1" customWidth="1"/>
    <col min="4350" max="4350" width="10.28515625" style="173" bestFit="1" customWidth="1"/>
    <col min="4351" max="4351" width="13.28515625" style="173" bestFit="1" customWidth="1"/>
    <col min="4352" max="4352" width="10.140625" style="173" customWidth="1"/>
    <col min="4353" max="4353" width="10.7109375" style="173" bestFit="1" customWidth="1"/>
    <col min="4354" max="4354" width="13.5703125" style="173" customWidth="1"/>
    <col min="4355" max="4355" width="9.140625" style="173"/>
    <col min="4356" max="4356" width="6" style="173" bestFit="1" customWidth="1"/>
    <col min="4357" max="4357" width="9.85546875" style="173" bestFit="1" customWidth="1"/>
    <col min="4358" max="4358" width="9" style="173" customWidth="1"/>
    <col min="4359" max="4359" width="10" style="173" bestFit="1" customWidth="1"/>
    <col min="4360" max="4360" width="9.7109375" style="173" bestFit="1" customWidth="1"/>
    <col min="4361" max="4361" width="11.42578125" style="173" bestFit="1" customWidth="1"/>
    <col min="4362" max="4362" width="0.42578125" style="173" customWidth="1"/>
    <col min="4363" max="4601" width="9.140625" style="173"/>
    <col min="4602" max="4602" width="8.140625" style="173" customWidth="1"/>
    <col min="4603" max="4603" width="36.5703125" style="173" customWidth="1"/>
    <col min="4604" max="4604" width="10" style="173" customWidth="1"/>
    <col min="4605" max="4605" width="5.7109375" style="173" bestFit="1" customWidth="1"/>
    <col min="4606" max="4606" width="10.28515625" style="173" bestFit="1" customWidth="1"/>
    <col min="4607" max="4607" width="13.28515625" style="173" bestFit="1" customWidth="1"/>
    <col min="4608" max="4608" width="10.140625" style="173" customWidth="1"/>
    <col min="4609" max="4609" width="10.7109375" style="173" bestFit="1" customWidth="1"/>
    <col min="4610" max="4610" width="13.5703125" style="173" customWidth="1"/>
    <col min="4611" max="4611" width="9.140625" style="173"/>
    <col min="4612" max="4612" width="6" style="173" bestFit="1" customWidth="1"/>
    <col min="4613" max="4613" width="9.85546875" style="173" bestFit="1" customWidth="1"/>
    <col min="4614" max="4614" width="9" style="173" customWidth="1"/>
    <col min="4615" max="4615" width="10" style="173" bestFit="1" customWidth="1"/>
    <col min="4616" max="4616" width="9.7109375" style="173" bestFit="1" customWidth="1"/>
    <col min="4617" max="4617" width="11.42578125" style="173" bestFit="1" customWidth="1"/>
    <col min="4618" max="4618" width="0.42578125" style="173" customWidth="1"/>
    <col min="4619" max="4857" width="9.140625" style="173"/>
    <col min="4858" max="4858" width="8.140625" style="173" customWidth="1"/>
    <col min="4859" max="4859" width="36.5703125" style="173" customWidth="1"/>
    <col min="4860" max="4860" width="10" style="173" customWidth="1"/>
    <col min="4861" max="4861" width="5.7109375" style="173" bestFit="1" customWidth="1"/>
    <col min="4862" max="4862" width="10.28515625" style="173" bestFit="1" customWidth="1"/>
    <col min="4863" max="4863" width="13.28515625" style="173" bestFit="1" customWidth="1"/>
    <col min="4864" max="4864" width="10.140625" style="173" customWidth="1"/>
    <col min="4865" max="4865" width="10.7109375" style="173" bestFit="1" customWidth="1"/>
    <col min="4866" max="4866" width="13.5703125" style="173" customWidth="1"/>
    <col min="4867" max="4867" width="9.140625" style="173"/>
    <col min="4868" max="4868" width="6" style="173" bestFit="1" customWidth="1"/>
    <col min="4869" max="4869" width="9.85546875" style="173" bestFit="1" customWidth="1"/>
    <col min="4870" max="4870" width="9" style="173" customWidth="1"/>
    <col min="4871" max="4871" width="10" style="173" bestFit="1" customWidth="1"/>
    <col min="4872" max="4872" width="9.7109375" style="173" bestFit="1" customWidth="1"/>
    <col min="4873" max="4873" width="11.42578125" style="173" bestFit="1" customWidth="1"/>
    <col min="4874" max="4874" width="0.42578125" style="173" customWidth="1"/>
    <col min="4875" max="5113" width="9.140625" style="173"/>
    <col min="5114" max="5114" width="8.140625" style="173" customWidth="1"/>
    <col min="5115" max="5115" width="36.5703125" style="173" customWidth="1"/>
    <col min="5116" max="5116" width="10" style="173" customWidth="1"/>
    <col min="5117" max="5117" width="5.7109375" style="173" bestFit="1" customWidth="1"/>
    <col min="5118" max="5118" width="10.28515625" style="173" bestFit="1" customWidth="1"/>
    <col min="5119" max="5119" width="13.28515625" style="173" bestFit="1" customWidth="1"/>
    <col min="5120" max="5120" width="10.140625" style="173" customWidth="1"/>
    <col min="5121" max="5121" width="10.7109375" style="173" bestFit="1" customWidth="1"/>
    <col min="5122" max="5122" width="13.5703125" style="173" customWidth="1"/>
    <col min="5123" max="5123" width="9.140625" style="173"/>
    <col min="5124" max="5124" width="6" style="173" bestFit="1" customWidth="1"/>
    <col min="5125" max="5125" width="9.85546875" style="173" bestFit="1" customWidth="1"/>
    <col min="5126" max="5126" width="9" style="173" customWidth="1"/>
    <col min="5127" max="5127" width="10" style="173" bestFit="1" customWidth="1"/>
    <col min="5128" max="5128" width="9.7109375" style="173" bestFit="1" customWidth="1"/>
    <col min="5129" max="5129" width="11.42578125" style="173" bestFit="1" customWidth="1"/>
    <col min="5130" max="5130" width="0.42578125" style="173" customWidth="1"/>
    <col min="5131" max="5369" width="9.140625" style="173"/>
    <col min="5370" max="5370" width="8.140625" style="173" customWidth="1"/>
    <col min="5371" max="5371" width="36.5703125" style="173" customWidth="1"/>
    <col min="5372" max="5372" width="10" style="173" customWidth="1"/>
    <col min="5373" max="5373" width="5.7109375" style="173" bestFit="1" customWidth="1"/>
    <col min="5374" max="5374" width="10.28515625" style="173" bestFit="1" customWidth="1"/>
    <col min="5375" max="5375" width="13.28515625" style="173" bestFit="1" customWidth="1"/>
    <col min="5376" max="5376" width="10.140625" style="173" customWidth="1"/>
    <col min="5377" max="5377" width="10.7109375" style="173" bestFit="1" customWidth="1"/>
    <col min="5378" max="5378" width="13.5703125" style="173" customWidth="1"/>
    <col min="5379" max="5379" width="9.140625" style="173"/>
    <col min="5380" max="5380" width="6" style="173" bestFit="1" customWidth="1"/>
    <col min="5381" max="5381" width="9.85546875" style="173" bestFit="1" customWidth="1"/>
    <col min="5382" max="5382" width="9" style="173" customWidth="1"/>
    <col min="5383" max="5383" width="10" style="173" bestFit="1" customWidth="1"/>
    <col min="5384" max="5384" width="9.7109375" style="173" bestFit="1" customWidth="1"/>
    <col min="5385" max="5385" width="11.42578125" style="173" bestFit="1" customWidth="1"/>
    <col min="5386" max="5386" width="0.42578125" style="173" customWidth="1"/>
    <col min="5387" max="5625" width="9.140625" style="173"/>
    <col min="5626" max="5626" width="8.140625" style="173" customWidth="1"/>
    <col min="5627" max="5627" width="36.5703125" style="173" customWidth="1"/>
    <col min="5628" max="5628" width="10" style="173" customWidth="1"/>
    <col min="5629" max="5629" width="5.7109375" style="173" bestFit="1" customWidth="1"/>
    <col min="5630" max="5630" width="10.28515625" style="173" bestFit="1" customWidth="1"/>
    <col min="5631" max="5631" width="13.28515625" style="173" bestFit="1" customWidth="1"/>
    <col min="5632" max="5632" width="10.140625" style="173" customWidth="1"/>
    <col min="5633" max="5633" width="10.7109375" style="173" bestFit="1" customWidth="1"/>
    <col min="5634" max="5634" width="13.5703125" style="173" customWidth="1"/>
    <col min="5635" max="5635" width="9.140625" style="173"/>
    <col min="5636" max="5636" width="6" style="173" bestFit="1" customWidth="1"/>
    <col min="5637" max="5637" width="9.85546875" style="173" bestFit="1" customWidth="1"/>
    <col min="5638" max="5638" width="9" style="173" customWidth="1"/>
    <col min="5639" max="5639" width="10" style="173" bestFit="1" customWidth="1"/>
    <col min="5640" max="5640" width="9.7109375" style="173" bestFit="1" customWidth="1"/>
    <col min="5641" max="5641" width="11.42578125" style="173" bestFit="1" customWidth="1"/>
    <col min="5642" max="5642" width="0.42578125" style="173" customWidth="1"/>
    <col min="5643" max="5881" width="9.140625" style="173"/>
    <col min="5882" max="5882" width="8.140625" style="173" customWidth="1"/>
    <col min="5883" max="5883" width="36.5703125" style="173" customWidth="1"/>
    <col min="5884" max="5884" width="10" style="173" customWidth="1"/>
    <col min="5885" max="5885" width="5.7109375" style="173" bestFit="1" customWidth="1"/>
    <col min="5886" max="5886" width="10.28515625" style="173" bestFit="1" customWidth="1"/>
    <col min="5887" max="5887" width="13.28515625" style="173" bestFit="1" customWidth="1"/>
    <col min="5888" max="5888" width="10.140625" style="173" customWidth="1"/>
    <col min="5889" max="5889" width="10.7109375" style="173" bestFit="1" customWidth="1"/>
    <col min="5890" max="5890" width="13.5703125" style="173" customWidth="1"/>
    <col min="5891" max="5891" width="9.140625" style="173"/>
    <col min="5892" max="5892" width="6" style="173" bestFit="1" customWidth="1"/>
    <col min="5893" max="5893" width="9.85546875" style="173" bestFit="1" customWidth="1"/>
    <col min="5894" max="5894" width="9" style="173" customWidth="1"/>
    <col min="5895" max="5895" width="10" style="173" bestFit="1" customWidth="1"/>
    <col min="5896" max="5896" width="9.7109375" style="173" bestFit="1" customWidth="1"/>
    <col min="5897" max="5897" width="11.42578125" style="173" bestFit="1" customWidth="1"/>
    <col min="5898" max="5898" width="0.42578125" style="173" customWidth="1"/>
    <col min="5899" max="6137" width="9.140625" style="173"/>
    <col min="6138" max="6138" width="8.140625" style="173" customWidth="1"/>
    <col min="6139" max="6139" width="36.5703125" style="173" customWidth="1"/>
    <col min="6140" max="6140" width="10" style="173" customWidth="1"/>
    <col min="6141" max="6141" width="5.7109375" style="173" bestFit="1" customWidth="1"/>
    <col min="6142" max="6142" width="10.28515625" style="173" bestFit="1" customWidth="1"/>
    <col min="6143" max="6143" width="13.28515625" style="173" bestFit="1" customWidth="1"/>
    <col min="6144" max="6144" width="10.140625" style="173" customWidth="1"/>
    <col min="6145" max="6145" width="10.7109375" style="173" bestFit="1" customWidth="1"/>
    <col min="6146" max="6146" width="13.5703125" style="173" customWidth="1"/>
    <col min="6147" max="6147" width="9.140625" style="173"/>
    <col min="6148" max="6148" width="6" style="173" bestFit="1" customWidth="1"/>
    <col min="6149" max="6149" width="9.85546875" style="173" bestFit="1" customWidth="1"/>
    <col min="6150" max="6150" width="9" style="173" customWidth="1"/>
    <col min="6151" max="6151" width="10" style="173" bestFit="1" customWidth="1"/>
    <col min="6152" max="6152" width="9.7109375" style="173" bestFit="1" customWidth="1"/>
    <col min="6153" max="6153" width="11.42578125" style="173" bestFit="1" customWidth="1"/>
    <col min="6154" max="6154" width="0.42578125" style="173" customWidth="1"/>
    <col min="6155" max="6393" width="9.140625" style="173"/>
    <col min="6394" max="6394" width="8.140625" style="173" customWidth="1"/>
    <col min="6395" max="6395" width="36.5703125" style="173" customWidth="1"/>
    <col min="6396" max="6396" width="10" style="173" customWidth="1"/>
    <col min="6397" max="6397" width="5.7109375" style="173" bestFit="1" customWidth="1"/>
    <col min="6398" max="6398" width="10.28515625" style="173" bestFit="1" customWidth="1"/>
    <col min="6399" max="6399" width="13.28515625" style="173" bestFit="1" customWidth="1"/>
    <col min="6400" max="6400" width="10.140625" style="173" customWidth="1"/>
    <col min="6401" max="6401" width="10.7109375" style="173" bestFit="1" customWidth="1"/>
    <col min="6402" max="6402" width="13.5703125" style="173" customWidth="1"/>
    <col min="6403" max="6403" width="9.140625" style="173"/>
    <col min="6404" max="6404" width="6" style="173" bestFit="1" customWidth="1"/>
    <col min="6405" max="6405" width="9.85546875" style="173" bestFit="1" customWidth="1"/>
    <col min="6406" max="6406" width="9" style="173" customWidth="1"/>
    <col min="6407" max="6407" width="10" style="173" bestFit="1" customWidth="1"/>
    <col min="6408" max="6408" width="9.7109375" style="173" bestFit="1" customWidth="1"/>
    <col min="6409" max="6409" width="11.42578125" style="173" bestFit="1" customWidth="1"/>
    <col min="6410" max="6410" width="0.42578125" style="173" customWidth="1"/>
    <col min="6411" max="6649" width="9.140625" style="173"/>
    <col min="6650" max="6650" width="8.140625" style="173" customWidth="1"/>
    <col min="6651" max="6651" width="36.5703125" style="173" customWidth="1"/>
    <col min="6652" max="6652" width="10" style="173" customWidth="1"/>
    <col min="6653" max="6653" width="5.7109375" style="173" bestFit="1" customWidth="1"/>
    <col min="6654" max="6654" width="10.28515625" style="173" bestFit="1" customWidth="1"/>
    <col min="6655" max="6655" width="13.28515625" style="173" bestFit="1" customWidth="1"/>
    <col min="6656" max="6656" width="10.140625" style="173" customWidth="1"/>
    <col min="6657" max="6657" width="10.7109375" style="173" bestFit="1" customWidth="1"/>
    <col min="6658" max="6658" width="13.5703125" style="173" customWidth="1"/>
    <col min="6659" max="6659" width="9.140625" style="173"/>
    <col min="6660" max="6660" width="6" style="173" bestFit="1" customWidth="1"/>
    <col min="6661" max="6661" width="9.85546875" style="173" bestFit="1" customWidth="1"/>
    <col min="6662" max="6662" width="9" style="173" customWidth="1"/>
    <col min="6663" max="6663" width="10" style="173" bestFit="1" customWidth="1"/>
    <col min="6664" max="6664" width="9.7109375" style="173" bestFit="1" customWidth="1"/>
    <col min="6665" max="6665" width="11.42578125" style="173" bestFit="1" customWidth="1"/>
    <col min="6666" max="6666" width="0.42578125" style="173" customWidth="1"/>
    <col min="6667" max="6905" width="9.140625" style="173"/>
    <col min="6906" max="6906" width="8.140625" style="173" customWidth="1"/>
    <col min="6907" max="6907" width="36.5703125" style="173" customWidth="1"/>
    <col min="6908" max="6908" width="10" style="173" customWidth="1"/>
    <col min="6909" max="6909" width="5.7109375" style="173" bestFit="1" customWidth="1"/>
    <col min="6910" max="6910" width="10.28515625" style="173" bestFit="1" customWidth="1"/>
    <col min="6911" max="6911" width="13.28515625" style="173" bestFit="1" customWidth="1"/>
    <col min="6912" max="6912" width="10.140625" style="173" customWidth="1"/>
    <col min="6913" max="6913" width="10.7109375" style="173" bestFit="1" customWidth="1"/>
    <col min="6914" max="6914" width="13.5703125" style="173" customWidth="1"/>
    <col min="6915" max="6915" width="9.140625" style="173"/>
    <col min="6916" max="6916" width="6" style="173" bestFit="1" customWidth="1"/>
    <col min="6917" max="6917" width="9.85546875" style="173" bestFit="1" customWidth="1"/>
    <col min="6918" max="6918" width="9" style="173" customWidth="1"/>
    <col min="6919" max="6919" width="10" style="173" bestFit="1" customWidth="1"/>
    <col min="6920" max="6920" width="9.7109375" style="173" bestFit="1" customWidth="1"/>
    <col min="6921" max="6921" width="11.42578125" style="173" bestFit="1" customWidth="1"/>
    <col min="6922" max="6922" width="0.42578125" style="173" customWidth="1"/>
    <col min="6923" max="7161" width="9.140625" style="173"/>
    <col min="7162" max="7162" width="8.140625" style="173" customWidth="1"/>
    <col min="7163" max="7163" width="36.5703125" style="173" customWidth="1"/>
    <col min="7164" max="7164" width="10" style="173" customWidth="1"/>
    <col min="7165" max="7165" width="5.7109375" style="173" bestFit="1" customWidth="1"/>
    <col min="7166" max="7166" width="10.28515625" style="173" bestFit="1" customWidth="1"/>
    <col min="7167" max="7167" width="13.28515625" style="173" bestFit="1" customWidth="1"/>
    <col min="7168" max="7168" width="10.140625" style="173" customWidth="1"/>
    <col min="7169" max="7169" width="10.7109375" style="173" bestFit="1" customWidth="1"/>
    <col min="7170" max="7170" width="13.5703125" style="173" customWidth="1"/>
    <col min="7171" max="7171" width="9.140625" style="173"/>
    <col min="7172" max="7172" width="6" style="173" bestFit="1" customWidth="1"/>
    <col min="7173" max="7173" width="9.85546875" style="173" bestFit="1" customWidth="1"/>
    <col min="7174" max="7174" width="9" style="173" customWidth="1"/>
    <col min="7175" max="7175" width="10" style="173" bestFit="1" customWidth="1"/>
    <col min="7176" max="7176" width="9.7109375" style="173" bestFit="1" customWidth="1"/>
    <col min="7177" max="7177" width="11.42578125" style="173" bestFit="1" customWidth="1"/>
    <col min="7178" max="7178" width="0.42578125" style="173" customWidth="1"/>
    <col min="7179" max="7417" width="9.140625" style="173"/>
    <col min="7418" max="7418" width="8.140625" style="173" customWidth="1"/>
    <col min="7419" max="7419" width="36.5703125" style="173" customWidth="1"/>
    <col min="7420" max="7420" width="10" style="173" customWidth="1"/>
    <col min="7421" max="7421" width="5.7109375" style="173" bestFit="1" customWidth="1"/>
    <col min="7422" max="7422" width="10.28515625" style="173" bestFit="1" customWidth="1"/>
    <col min="7423" max="7423" width="13.28515625" style="173" bestFit="1" customWidth="1"/>
    <col min="7424" max="7424" width="10.140625" style="173" customWidth="1"/>
    <col min="7425" max="7425" width="10.7109375" style="173" bestFit="1" customWidth="1"/>
    <col min="7426" max="7426" width="13.5703125" style="173" customWidth="1"/>
    <col min="7427" max="7427" width="9.140625" style="173"/>
    <col min="7428" max="7428" width="6" style="173" bestFit="1" customWidth="1"/>
    <col min="7429" max="7429" width="9.85546875" style="173" bestFit="1" customWidth="1"/>
    <col min="7430" max="7430" width="9" style="173" customWidth="1"/>
    <col min="7431" max="7431" width="10" style="173" bestFit="1" customWidth="1"/>
    <col min="7432" max="7432" width="9.7109375" style="173" bestFit="1" customWidth="1"/>
    <col min="7433" max="7433" width="11.42578125" style="173" bestFit="1" customWidth="1"/>
    <col min="7434" max="7434" width="0.42578125" style="173" customWidth="1"/>
    <col min="7435" max="7673" width="9.140625" style="173"/>
    <col min="7674" max="7674" width="8.140625" style="173" customWidth="1"/>
    <col min="7675" max="7675" width="36.5703125" style="173" customWidth="1"/>
    <col min="7676" max="7676" width="10" style="173" customWidth="1"/>
    <col min="7677" max="7677" width="5.7109375" style="173" bestFit="1" customWidth="1"/>
    <col min="7678" max="7678" width="10.28515625" style="173" bestFit="1" customWidth="1"/>
    <col min="7679" max="7679" width="13.28515625" style="173" bestFit="1" customWidth="1"/>
    <col min="7680" max="7680" width="10.140625" style="173" customWidth="1"/>
    <col min="7681" max="7681" width="10.7109375" style="173" bestFit="1" customWidth="1"/>
    <col min="7682" max="7682" width="13.5703125" style="173" customWidth="1"/>
    <col min="7683" max="7683" width="9.140625" style="173"/>
    <col min="7684" max="7684" width="6" style="173" bestFit="1" customWidth="1"/>
    <col min="7685" max="7685" width="9.85546875" style="173" bestFit="1" customWidth="1"/>
    <col min="7686" max="7686" width="9" style="173" customWidth="1"/>
    <col min="7687" max="7687" width="10" style="173" bestFit="1" customWidth="1"/>
    <col min="7688" max="7688" width="9.7109375" style="173" bestFit="1" customWidth="1"/>
    <col min="7689" max="7689" width="11.42578125" style="173" bestFit="1" customWidth="1"/>
    <col min="7690" max="7690" width="0.42578125" style="173" customWidth="1"/>
    <col min="7691" max="7929" width="9.140625" style="173"/>
    <col min="7930" max="7930" width="8.140625" style="173" customWidth="1"/>
    <col min="7931" max="7931" width="36.5703125" style="173" customWidth="1"/>
    <col min="7932" max="7932" width="10" style="173" customWidth="1"/>
    <col min="7933" max="7933" width="5.7109375" style="173" bestFit="1" customWidth="1"/>
    <col min="7934" max="7934" width="10.28515625" style="173" bestFit="1" customWidth="1"/>
    <col min="7935" max="7935" width="13.28515625" style="173" bestFit="1" customWidth="1"/>
    <col min="7936" max="7936" width="10.140625" style="173" customWidth="1"/>
    <col min="7937" max="7937" width="10.7109375" style="173" bestFit="1" customWidth="1"/>
    <col min="7938" max="7938" width="13.5703125" style="173" customWidth="1"/>
    <col min="7939" max="7939" width="9.140625" style="173"/>
    <col min="7940" max="7940" width="6" style="173" bestFit="1" customWidth="1"/>
    <col min="7941" max="7941" width="9.85546875" style="173" bestFit="1" customWidth="1"/>
    <col min="7942" max="7942" width="9" style="173" customWidth="1"/>
    <col min="7943" max="7943" width="10" style="173" bestFit="1" customWidth="1"/>
    <col min="7944" max="7944" width="9.7109375" style="173" bestFit="1" customWidth="1"/>
    <col min="7945" max="7945" width="11.42578125" style="173" bestFit="1" customWidth="1"/>
    <col min="7946" max="7946" width="0.42578125" style="173" customWidth="1"/>
    <col min="7947" max="8185" width="9.140625" style="173"/>
    <col min="8186" max="8186" width="8.140625" style="173" customWidth="1"/>
    <col min="8187" max="8187" width="36.5703125" style="173" customWidth="1"/>
    <col min="8188" max="8188" width="10" style="173" customWidth="1"/>
    <col min="8189" max="8189" width="5.7109375" style="173" bestFit="1" customWidth="1"/>
    <col min="8190" max="8190" width="10.28515625" style="173" bestFit="1" customWidth="1"/>
    <col min="8191" max="8191" width="13.28515625" style="173" bestFit="1" customWidth="1"/>
    <col min="8192" max="8192" width="10.140625" style="173" customWidth="1"/>
    <col min="8193" max="8193" width="10.7109375" style="173" bestFit="1" customWidth="1"/>
    <col min="8194" max="8194" width="13.5703125" style="173" customWidth="1"/>
    <col min="8195" max="8195" width="9.140625" style="173"/>
    <col min="8196" max="8196" width="6" style="173" bestFit="1" customWidth="1"/>
    <col min="8197" max="8197" width="9.85546875" style="173" bestFit="1" customWidth="1"/>
    <col min="8198" max="8198" width="9" style="173" customWidth="1"/>
    <col min="8199" max="8199" width="10" style="173" bestFit="1" customWidth="1"/>
    <col min="8200" max="8200" width="9.7109375" style="173" bestFit="1" customWidth="1"/>
    <col min="8201" max="8201" width="11.42578125" style="173" bestFit="1" customWidth="1"/>
    <col min="8202" max="8202" width="0.42578125" style="173" customWidth="1"/>
    <col min="8203" max="8441" width="9.140625" style="173"/>
    <col min="8442" max="8442" width="8.140625" style="173" customWidth="1"/>
    <col min="8443" max="8443" width="36.5703125" style="173" customWidth="1"/>
    <col min="8444" max="8444" width="10" style="173" customWidth="1"/>
    <col min="8445" max="8445" width="5.7109375" style="173" bestFit="1" customWidth="1"/>
    <col min="8446" max="8446" width="10.28515625" style="173" bestFit="1" customWidth="1"/>
    <col min="8447" max="8447" width="13.28515625" style="173" bestFit="1" customWidth="1"/>
    <col min="8448" max="8448" width="10.140625" style="173" customWidth="1"/>
    <col min="8449" max="8449" width="10.7109375" style="173" bestFit="1" customWidth="1"/>
    <col min="8450" max="8450" width="13.5703125" style="173" customWidth="1"/>
    <col min="8451" max="8451" width="9.140625" style="173"/>
    <col min="8452" max="8452" width="6" style="173" bestFit="1" customWidth="1"/>
    <col min="8453" max="8453" width="9.85546875" style="173" bestFit="1" customWidth="1"/>
    <col min="8454" max="8454" width="9" style="173" customWidth="1"/>
    <col min="8455" max="8455" width="10" style="173" bestFit="1" customWidth="1"/>
    <col min="8456" max="8456" width="9.7109375" style="173" bestFit="1" customWidth="1"/>
    <col min="8457" max="8457" width="11.42578125" style="173" bestFit="1" customWidth="1"/>
    <col min="8458" max="8458" width="0.42578125" style="173" customWidth="1"/>
    <col min="8459" max="8697" width="9.140625" style="173"/>
    <col min="8698" max="8698" width="8.140625" style="173" customWidth="1"/>
    <col min="8699" max="8699" width="36.5703125" style="173" customWidth="1"/>
    <col min="8700" max="8700" width="10" style="173" customWidth="1"/>
    <col min="8701" max="8701" width="5.7109375" style="173" bestFit="1" customWidth="1"/>
    <col min="8702" max="8702" width="10.28515625" style="173" bestFit="1" customWidth="1"/>
    <col min="8703" max="8703" width="13.28515625" style="173" bestFit="1" customWidth="1"/>
    <col min="8704" max="8704" width="10.140625" style="173" customWidth="1"/>
    <col min="8705" max="8705" width="10.7109375" style="173" bestFit="1" customWidth="1"/>
    <col min="8706" max="8706" width="13.5703125" style="173" customWidth="1"/>
    <col min="8707" max="8707" width="9.140625" style="173"/>
    <col min="8708" max="8708" width="6" style="173" bestFit="1" customWidth="1"/>
    <col min="8709" max="8709" width="9.85546875" style="173" bestFit="1" customWidth="1"/>
    <col min="8710" max="8710" width="9" style="173" customWidth="1"/>
    <col min="8711" max="8711" width="10" style="173" bestFit="1" customWidth="1"/>
    <col min="8712" max="8712" width="9.7109375" style="173" bestFit="1" customWidth="1"/>
    <col min="8713" max="8713" width="11.42578125" style="173" bestFit="1" customWidth="1"/>
    <col min="8714" max="8714" width="0.42578125" style="173" customWidth="1"/>
    <col min="8715" max="8953" width="9.140625" style="173"/>
    <col min="8954" max="8954" width="8.140625" style="173" customWidth="1"/>
    <col min="8955" max="8955" width="36.5703125" style="173" customWidth="1"/>
    <col min="8956" max="8956" width="10" style="173" customWidth="1"/>
    <col min="8957" max="8957" width="5.7109375" style="173" bestFit="1" customWidth="1"/>
    <col min="8958" max="8958" width="10.28515625" style="173" bestFit="1" customWidth="1"/>
    <col min="8959" max="8959" width="13.28515625" style="173" bestFit="1" customWidth="1"/>
    <col min="8960" max="8960" width="10.140625" style="173" customWidth="1"/>
    <col min="8961" max="8961" width="10.7109375" style="173" bestFit="1" customWidth="1"/>
    <col min="8962" max="8962" width="13.5703125" style="173" customWidth="1"/>
    <col min="8963" max="8963" width="9.140625" style="173"/>
    <col min="8964" max="8964" width="6" style="173" bestFit="1" customWidth="1"/>
    <col min="8965" max="8965" width="9.85546875" style="173" bestFit="1" customWidth="1"/>
    <col min="8966" max="8966" width="9" style="173" customWidth="1"/>
    <col min="8967" max="8967" width="10" style="173" bestFit="1" customWidth="1"/>
    <col min="8968" max="8968" width="9.7109375" style="173" bestFit="1" customWidth="1"/>
    <col min="8969" max="8969" width="11.42578125" style="173" bestFit="1" customWidth="1"/>
    <col min="8970" max="8970" width="0.42578125" style="173" customWidth="1"/>
    <col min="8971" max="9209" width="9.140625" style="173"/>
    <col min="9210" max="9210" width="8.140625" style="173" customWidth="1"/>
    <col min="9211" max="9211" width="36.5703125" style="173" customWidth="1"/>
    <col min="9212" max="9212" width="10" style="173" customWidth="1"/>
    <col min="9213" max="9213" width="5.7109375" style="173" bestFit="1" customWidth="1"/>
    <col min="9214" max="9214" width="10.28515625" style="173" bestFit="1" customWidth="1"/>
    <col min="9215" max="9215" width="13.28515625" style="173" bestFit="1" customWidth="1"/>
    <col min="9216" max="9216" width="10.140625" style="173" customWidth="1"/>
    <col min="9217" max="9217" width="10.7109375" style="173" bestFit="1" customWidth="1"/>
    <col min="9218" max="9218" width="13.5703125" style="173" customWidth="1"/>
    <col min="9219" max="9219" width="9.140625" style="173"/>
    <col min="9220" max="9220" width="6" style="173" bestFit="1" customWidth="1"/>
    <col min="9221" max="9221" width="9.85546875" style="173" bestFit="1" customWidth="1"/>
    <col min="9222" max="9222" width="9" style="173" customWidth="1"/>
    <col min="9223" max="9223" width="10" style="173" bestFit="1" customWidth="1"/>
    <col min="9224" max="9224" width="9.7109375" style="173" bestFit="1" customWidth="1"/>
    <col min="9225" max="9225" width="11.42578125" style="173" bestFit="1" customWidth="1"/>
    <col min="9226" max="9226" width="0.42578125" style="173" customWidth="1"/>
    <col min="9227" max="9465" width="9.140625" style="173"/>
    <col min="9466" max="9466" width="8.140625" style="173" customWidth="1"/>
    <col min="9467" max="9467" width="36.5703125" style="173" customWidth="1"/>
    <col min="9468" max="9468" width="10" style="173" customWidth="1"/>
    <col min="9469" max="9469" width="5.7109375" style="173" bestFit="1" customWidth="1"/>
    <col min="9470" max="9470" width="10.28515625" style="173" bestFit="1" customWidth="1"/>
    <col min="9471" max="9471" width="13.28515625" style="173" bestFit="1" customWidth="1"/>
    <col min="9472" max="9472" width="10.140625" style="173" customWidth="1"/>
    <col min="9473" max="9473" width="10.7109375" style="173" bestFit="1" customWidth="1"/>
    <col min="9474" max="9474" width="13.5703125" style="173" customWidth="1"/>
    <col min="9475" max="9475" width="9.140625" style="173"/>
    <col min="9476" max="9476" width="6" style="173" bestFit="1" customWidth="1"/>
    <col min="9477" max="9477" width="9.85546875" style="173" bestFit="1" customWidth="1"/>
    <col min="9478" max="9478" width="9" style="173" customWidth="1"/>
    <col min="9479" max="9479" width="10" style="173" bestFit="1" customWidth="1"/>
    <col min="9480" max="9480" width="9.7109375" style="173" bestFit="1" customWidth="1"/>
    <col min="9481" max="9481" width="11.42578125" style="173" bestFit="1" customWidth="1"/>
    <col min="9482" max="9482" width="0.42578125" style="173" customWidth="1"/>
    <col min="9483" max="9721" width="9.140625" style="173"/>
    <col min="9722" max="9722" width="8.140625" style="173" customWidth="1"/>
    <col min="9723" max="9723" width="36.5703125" style="173" customWidth="1"/>
    <col min="9724" max="9724" width="10" style="173" customWidth="1"/>
    <col min="9725" max="9725" width="5.7109375" style="173" bestFit="1" customWidth="1"/>
    <col min="9726" max="9726" width="10.28515625" style="173" bestFit="1" customWidth="1"/>
    <col min="9727" max="9727" width="13.28515625" style="173" bestFit="1" customWidth="1"/>
    <col min="9728" max="9728" width="10.140625" style="173" customWidth="1"/>
    <col min="9729" max="9729" width="10.7109375" style="173" bestFit="1" customWidth="1"/>
    <col min="9730" max="9730" width="13.5703125" style="173" customWidth="1"/>
    <col min="9731" max="9731" width="9.140625" style="173"/>
    <col min="9732" max="9732" width="6" style="173" bestFit="1" customWidth="1"/>
    <col min="9733" max="9733" width="9.85546875" style="173" bestFit="1" customWidth="1"/>
    <col min="9734" max="9734" width="9" style="173" customWidth="1"/>
    <col min="9735" max="9735" width="10" style="173" bestFit="1" customWidth="1"/>
    <col min="9736" max="9736" width="9.7109375" style="173" bestFit="1" customWidth="1"/>
    <col min="9737" max="9737" width="11.42578125" style="173" bestFit="1" customWidth="1"/>
    <col min="9738" max="9738" width="0.42578125" style="173" customWidth="1"/>
    <col min="9739" max="9977" width="9.140625" style="173"/>
    <col min="9978" max="9978" width="8.140625" style="173" customWidth="1"/>
    <col min="9979" max="9979" width="36.5703125" style="173" customWidth="1"/>
    <col min="9980" max="9980" width="10" style="173" customWidth="1"/>
    <col min="9981" max="9981" width="5.7109375" style="173" bestFit="1" customWidth="1"/>
    <col min="9982" max="9982" width="10.28515625" style="173" bestFit="1" customWidth="1"/>
    <col min="9983" max="9983" width="13.28515625" style="173" bestFit="1" customWidth="1"/>
    <col min="9984" max="9984" width="10.140625" style="173" customWidth="1"/>
    <col min="9985" max="9985" width="10.7109375" style="173" bestFit="1" customWidth="1"/>
    <col min="9986" max="9986" width="13.5703125" style="173" customWidth="1"/>
    <col min="9987" max="9987" width="9.140625" style="173"/>
    <col min="9988" max="9988" width="6" style="173" bestFit="1" customWidth="1"/>
    <col min="9989" max="9989" width="9.85546875" style="173" bestFit="1" customWidth="1"/>
    <col min="9990" max="9990" width="9" style="173" customWidth="1"/>
    <col min="9991" max="9991" width="10" style="173" bestFit="1" customWidth="1"/>
    <col min="9992" max="9992" width="9.7109375" style="173" bestFit="1" customWidth="1"/>
    <col min="9993" max="9993" width="11.42578125" style="173" bestFit="1" customWidth="1"/>
    <col min="9994" max="9994" width="0.42578125" style="173" customWidth="1"/>
    <col min="9995" max="10233" width="9.140625" style="173"/>
    <col min="10234" max="10234" width="8.140625" style="173" customWidth="1"/>
    <col min="10235" max="10235" width="36.5703125" style="173" customWidth="1"/>
    <col min="10236" max="10236" width="10" style="173" customWidth="1"/>
    <col min="10237" max="10237" width="5.7109375" style="173" bestFit="1" customWidth="1"/>
    <col min="10238" max="10238" width="10.28515625" style="173" bestFit="1" customWidth="1"/>
    <col min="10239" max="10239" width="13.28515625" style="173" bestFit="1" customWidth="1"/>
    <col min="10240" max="10240" width="10.140625" style="173" customWidth="1"/>
    <col min="10241" max="10241" width="10.7109375" style="173" bestFit="1" customWidth="1"/>
    <col min="10242" max="10242" width="13.5703125" style="173" customWidth="1"/>
    <col min="10243" max="10243" width="9.140625" style="173"/>
    <col min="10244" max="10244" width="6" style="173" bestFit="1" customWidth="1"/>
    <col min="10245" max="10245" width="9.85546875" style="173" bestFit="1" customWidth="1"/>
    <col min="10246" max="10246" width="9" style="173" customWidth="1"/>
    <col min="10247" max="10247" width="10" style="173" bestFit="1" customWidth="1"/>
    <col min="10248" max="10248" width="9.7109375" style="173" bestFit="1" customWidth="1"/>
    <col min="10249" max="10249" width="11.42578125" style="173" bestFit="1" customWidth="1"/>
    <col min="10250" max="10250" width="0.42578125" style="173" customWidth="1"/>
    <col min="10251" max="10489" width="9.140625" style="173"/>
    <col min="10490" max="10490" width="8.140625" style="173" customWidth="1"/>
    <col min="10491" max="10491" width="36.5703125" style="173" customWidth="1"/>
    <col min="10492" max="10492" width="10" style="173" customWidth="1"/>
    <col min="10493" max="10493" width="5.7109375" style="173" bestFit="1" customWidth="1"/>
    <col min="10494" max="10494" width="10.28515625" style="173" bestFit="1" customWidth="1"/>
    <col min="10495" max="10495" width="13.28515625" style="173" bestFit="1" customWidth="1"/>
    <col min="10496" max="10496" width="10.140625" style="173" customWidth="1"/>
    <col min="10497" max="10497" width="10.7109375" style="173" bestFit="1" customWidth="1"/>
    <col min="10498" max="10498" width="13.5703125" style="173" customWidth="1"/>
    <col min="10499" max="10499" width="9.140625" style="173"/>
    <col min="10500" max="10500" width="6" style="173" bestFit="1" customWidth="1"/>
    <col min="10501" max="10501" width="9.85546875" style="173" bestFit="1" customWidth="1"/>
    <col min="10502" max="10502" width="9" style="173" customWidth="1"/>
    <col min="10503" max="10503" width="10" style="173" bestFit="1" customWidth="1"/>
    <col min="10504" max="10504" width="9.7109375" style="173" bestFit="1" customWidth="1"/>
    <col min="10505" max="10505" width="11.42578125" style="173" bestFit="1" customWidth="1"/>
    <col min="10506" max="10506" width="0.42578125" style="173" customWidth="1"/>
    <col min="10507" max="10745" width="9.140625" style="173"/>
    <col min="10746" max="10746" width="8.140625" style="173" customWidth="1"/>
    <col min="10747" max="10747" width="36.5703125" style="173" customWidth="1"/>
    <col min="10748" max="10748" width="10" style="173" customWidth="1"/>
    <col min="10749" max="10749" width="5.7109375" style="173" bestFit="1" customWidth="1"/>
    <col min="10750" max="10750" width="10.28515625" style="173" bestFit="1" customWidth="1"/>
    <col min="10751" max="10751" width="13.28515625" style="173" bestFit="1" customWidth="1"/>
    <col min="10752" max="10752" width="10.140625" style="173" customWidth="1"/>
    <col min="10753" max="10753" width="10.7109375" style="173" bestFit="1" customWidth="1"/>
    <col min="10754" max="10754" width="13.5703125" style="173" customWidth="1"/>
    <col min="10755" max="10755" width="9.140625" style="173"/>
    <col min="10756" max="10756" width="6" style="173" bestFit="1" customWidth="1"/>
    <col min="10757" max="10757" width="9.85546875" style="173" bestFit="1" customWidth="1"/>
    <col min="10758" max="10758" width="9" style="173" customWidth="1"/>
    <col min="10759" max="10759" width="10" style="173" bestFit="1" customWidth="1"/>
    <col min="10760" max="10760" width="9.7109375" style="173" bestFit="1" customWidth="1"/>
    <col min="10761" max="10761" width="11.42578125" style="173" bestFit="1" customWidth="1"/>
    <col min="10762" max="10762" width="0.42578125" style="173" customWidth="1"/>
    <col min="10763" max="11001" width="9.140625" style="173"/>
    <col min="11002" max="11002" width="8.140625" style="173" customWidth="1"/>
    <col min="11003" max="11003" width="36.5703125" style="173" customWidth="1"/>
    <col min="11004" max="11004" width="10" style="173" customWidth="1"/>
    <col min="11005" max="11005" width="5.7109375" style="173" bestFit="1" customWidth="1"/>
    <col min="11006" max="11006" width="10.28515625" style="173" bestFit="1" customWidth="1"/>
    <col min="11007" max="11007" width="13.28515625" style="173" bestFit="1" customWidth="1"/>
    <col min="11008" max="11008" width="10.140625" style="173" customWidth="1"/>
    <col min="11009" max="11009" width="10.7109375" style="173" bestFit="1" customWidth="1"/>
    <col min="11010" max="11010" width="13.5703125" style="173" customWidth="1"/>
    <col min="11011" max="11011" width="9.140625" style="173"/>
    <col min="11012" max="11012" width="6" style="173" bestFit="1" customWidth="1"/>
    <col min="11013" max="11013" width="9.85546875" style="173" bestFit="1" customWidth="1"/>
    <col min="11014" max="11014" width="9" style="173" customWidth="1"/>
    <col min="11015" max="11015" width="10" style="173" bestFit="1" customWidth="1"/>
    <col min="11016" max="11016" width="9.7109375" style="173" bestFit="1" customWidth="1"/>
    <col min="11017" max="11017" width="11.42578125" style="173" bestFit="1" customWidth="1"/>
    <col min="11018" max="11018" width="0.42578125" style="173" customWidth="1"/>
    <col min="11019" max="11257" width="9.140625" style="173"/>
    <col min="11258" max="11258" width="8.140625" style="173" customWidth="1"/>
    <col min="11259" max="11259" width="36.5703125" style="173" customWidth="1"/>
    <col min="11260" max="11260" width="10" style="173" customWidth="1"/>
    <col min="11261" max="11261" width="5.7109375" style="173" bestFit="1" customWidth="1"/>
    <col min="11262" max="11262" width="10.28515625" style="173" bestFit="1" customWidth="1"/>
    <col min="11263" max="11263" width="13.28515625" style="173" bestFit="1" customWidth="1"/>
    <col min="11264" max="11264" width="10.140625" style="173" customWidth="1"/>
    <col min="11265" max="11265" width="10.7109375" style="173" bestFit="1" customWidth="1"/>
    <col min="11266" max="11266" width="13.5703125" style="173" customWidth="1"/>
    <col min="11267" max="11267" width="9.140625" style="173"/>
    <col min="11268" max="11268" width="6" style="173" bestFit="1" customWidth="1"/>
    <col min="11269" max="11269" width="9.85546875" style="173" bestFit="1" customWidth="1"/>
    <col min="11270" max="11270" width="9" style="173" customWidth="1"/>
    <col min="11271" max="11271" width="10" style="173" bestFit="1" customWidth="1"/>
    <col min="11272" max="11272" width="9.7109375" style="173" bestFit="1" customWidth="1"/>
    <col min="11273" max="11273" width="11.42578125" style="173" bestFit="1" customWidth="1"/>
    <col min="11274" max="11274" width="0.42578125" style="173" customWidth="1"/>
    <col min="11275" max="11513" width="9.140625" style="173"/>
    <col min="11514" max="11514" width="8.140625" style="173" customWidth="1"/>
    <col min="11515" max="11515" width="36.5703125" style="173" customWidth="1"/>
    <col min="11516" max="11516" width="10" style="173" customWidth="1"/>
    <col min="11517" max="11517" width="5.7109375" style="173" bestFit="1" customWidth="1"/>
    <col min="11518" max="11518" width="10.28515625" style="173" bestFit="1" customWidth="1"/>
    <col min="11519" max="11519" width="13.28515625" style="173" bestFit="1" customWidth="1"/>
    <col min="11520" max="11520" width="10.140625" style="173" customWidth="1"/>
    <col min="11521" max="11521" width="10.7109375" style="173" bestFit="1" customWidth="1"/>
    <col min="11522" max="11522" width="13.5703125" style="173" customWidth="1"/>
    <col min="11523" max="11523" width="9.140625" style="173"/>
    <col min="11524" max="11524" width="6" style="173" bestFit="1" customWidth="1"/>
    <col min="11525" max="11525" width="9.85546875" style="173" bestFit="1" customWidth="1"/>
    <col min="11526" max="11526" width="9" style="173" customWidth="1"/>
    <col min="11527" max="11527" width="10" style="173" bestFit="1" customWidth="1"/>
    <col min="11528" max="11528" width="9.7109375" style="173" bestFit="1" customWidth="1"/>
    <col min="11529" max="11529" width="11.42578125" style="173" bestFit="1" customWidth="1"/>
    <col min="11530" max="11530" width="0.42578125" style="173" customWidth="1"/>
    <col min="11531" max="11769" width="9.140625" style="173"/>
    <col min="11770" max="11770" width="8.140625" style="173" customWidth="1"/>
    <col min="11771" max="11771" width="36.5703125" style="173" customWidth="1"/>
    <col min="11772" max="11772" width="10" style="173" customWidth="1"/>
    <col min="11773" max="11773" width="5.7109375" style="173" bestFit="1" customWidth="1"/>
    <col min="11774" max="11774" width="10.28515625" style="173" bestFit="1" customWidth="1"/>
    <col min="11775" max="11775" width="13.28515625" style="173" bestFit="1" customWidth="1"/>
    <col min="11776" max="11776" width="10.140625" style="173" customWidth="1"/>
    <col min="11777" max="11777" width="10.7109375" style="173" bestFit="1" customWidth="1"/>
    <col min="11778" max="11778" width="13.5703125" style="173" customWidth="1"/>
    <col min="11779" max="11779" width="9.140625" style="173"/>
    <col min="11780" max="11780" width="6" style="173" bestFit="1" customWidth="1"/>
    <col min="11781" max="11781" width="9.85546875" style="173" bestFit="1" customWidth="1"/>
    <col min="11782" max="11782" width="9" style="173" customWidth="1"/>
    <col min="11783" max="11783" width="10" style="173" bestFit="1" customWidth="1"/>
    <col min="11784" max="11784" width="9.7109375" style="173" bestFit="1" customWidth="1"/>
    <col min="11785" max="11785" width="11.42578125" style="173" bestFit="1" customWidth="1"/>
    <col min="11786" max="11786" width="0.42578125" style="173" customWidth="1"/>
    <col min="11787" max="12025" width="9.140625" style="173"/>
    <col min="12026" max="12026" width="8.140625" style="173" customWidth="1"/>
    <col min="12027" max="12027" width="36.5703125" style="173" customWidth="1"/>
    <col min="12028" max="12028" width="10" style="173" customWidth="1"/>
    <col min="12029" max="12029" width="5.7109375" style="173" bestFit="1" customWidth="1"/>
    <col min="12030" max="12030" width="10.28515625" style="173" bestFit="1" customWidth="1"/>
    <col min="12031" max="12031" width="13.28515625" style="173" bestFit="1" customWidth="1"/>
    <col min="12032" max="12032" width="10.140625" style="173" customWidth="1"/>
    <col min="12033" max="12033" width="10.7109375" style="173" bestFit="1" customWidth="1"/>
    <col min="12034" max="12034" width="13.5703125" style="173" customWidth="1"/>
    <col min="12035" max="12035" width="9.140625" style="173"/>
    <col min="12036" max="12036" width="6" style="173" bestFit="1" customWidth="1"/>
    <col min="12037" max="12037" width="9.85546875" style="173" bestFit="1" customWidth="1"/>
    <col min="12038" max="12038" width="9" style="173" customWidth="1"/>
    <col min="12039" max="12039" width="10" style="173" bestFit="1" customWidth="1"/>
    <col min="12040" max="12040" width="9.7109375" style="173" bestFit="1" customWidth="1"/>
    <col min="12041" max="12041" width="11.42578125" style="173" bestFit="1" customWidth="1"/>
    <col min="12042" max="12042" width="0.42578125" style="173" customWidth="1"/>
    <col min="12043" max="12281" width="9.140625" style="173"/>
    <col min="12282" max="12282" width="8.140625" style="173" customWidth="1"/>
    <col min="12283" max="12283" width="36.5703125" style="173" customWidth="1"/>
    <col min="12284" max="12284" width="10" style="173" customWidth="1"/>
    <col min="12285" max="12285" width="5.7109375" style="173" bestFit="1" customWidth="1"/>
    <col min="12286" max="12286" width="10.28515625" style="173" bestFit="1" customWidth="1"/>
    <col min="12287" max="12287" width="13.28515625" style="173" bestFit="1" customWidth="1"/>
    <col min="12288" max="12288" width="10.140625" style="173" customWidth="1"/>
    <col min="12289" max="12289" width="10.7109375" style="173" bestFit="1" customWidth="1"/>
    <col min="12290" max="12290" width="13.5703125" style="173" customWidth="1"/>
    <col min="12291" max="12291" width="9.140625" style="173"/>
    <col min="12292" max="12292" width="6" style="173" bestFit="1" customWidth="1"/>
    <col min="12293" max="12293" width="9.85546875" style="173" bestFit="1" customWidth="1"/>
    <col min="12294" max="12294" width="9" style="173" customWidth="1"/>
    <col min="12295" max="12295" width="10" style="173" bestFit="1" customWidth="1"/>
    <col min="12296" max="12296" width="9.7109375" style="173" bestFit="1" customWidth="1"/>
    <col min="12297" max="12297" width="11.42578125" style="173" bestFit="1" customWidth="1"/>
    <col min="12298" max="12298" width="0.42578125" style="173" customWidth="1"/>
    <col min="12299" max="12537" width="9.140625" style="173"/>
    <col min="12538" max="12538" width="8.140625" style="173" customWidth="1"/>
    <col min="12539" max="12539" width="36.5703125" style="173" customWidth="1"/>
    <col min="12540" max="12540" width="10" style="173" customWidth="1"/>
    <col min="12541" max="12541" width="5.7109375" style="173" bestFit="1" customWidth="1"/>
    <col min="12542" max="12542" width="10.28515625" style="173" bestFit="1" customWidth="1"/>
    <col min="12543" max="12543" width="13.28515625" style="173" bestFit="1" customWidth="1"/>
    <col min="12544" max="12544" width="10.140625" style="173" customWidth="1"/>
    <col min="12545" max="12545" width="10.7109375" style="173" bestFit="1" customWidth="1"/>
    <col min="12546" max="12546" width="13.5703125" style="173" customWidth="1"/>
    <col min="12547" max="12547" width="9.140625" style="173"/>
    <col min="12548" max="12548" width="6" style="173" bestFit="1" customWidth="1"/>
    <col min="12549" max="12549" width="9.85546875" style="173" bestFit="1" customWidth="1"/>
    <col min="12550" max="12550" width="9" style="173" customWidth="1"/>
    <col min="12551" max="12551" width="10" style="173" bestFit="1" customWidth="1"/>
    <col min="12552" max="12552" width="9.7109375" style="173" bestFit="1" customWidth="1"/>
    <col min="12553" max="12553" width="11.42578125" style="173" bestFit="1" customWidth="1"/>
    <col min="12554" max="12554" width="0.42578125" style="173" customWidth="1"/>
    <col min="12555" max="12793" width="9.140625" style="173"/>
    <col min="12794" max="12794" width="8.140625" style="173" customWidth="1"/>
    <col min="12795" max="12795" width="36.5703125" style="173" customWidth="1"/>
    <col min="12796" max="12796" width="10" style="173" customWidth="1"/>
    <col min="12797" max="12797" width="5.7109375" style="173" bestFit="1" customWidth="1"/>
    <col min="12798" max="12798" width="10.28515625" style="173" bestFit="1" customWidth="1"/>
    <col min="12799" max="12799" width="13.28515625" style="173" bestFit="1" customWidth="1"/>
    <col min="12800" max="12800" width="10.140625" style="173" customWidth="1"/>
    <col min="12801" max="12801" width="10.7109375" style="173" bestFit="1" customWidth="1"/>
    <col min="12802" max="12802" width="13.5703125" style="173" customWidth="1"/>
    <col min="12803" max="12803" width="9.140625" style="173"/>
    <col min="12804" max="12804" width="6" style="173" bestFit="1" customWidth="1"/>
    <col min="12805" max="12805" width="9.85546875" style="173" bestFit="1" customWidth="1"/>
    <col min="12806" max="12806" width="9" style="173" customWidth="1"/>
    <col min="12807" max="12807" width="10" style="173" bestFit="1" customWidth="1"/>
    <col min="12808" max="12808" width="9.7109375" style="173" bestFit="1" customWidth="1"/>
    <col min="12809" max="12809" width="11.42578125" style="173" bestFit="1" customWidth="1"/>
    <col min="12810" max="12810" width="0.42578125" style="173" customWidth="1"/>
    <col min="12811" max="13049" width="9.140625" style="173"/>
    <col min="13050" max="13050" width="8.140625" style="173" customWidth="1"/>
    <col min="13051" max="13051" width="36.5703125" style="173" customWidth="1"/>
    <col min="13052" max="13052" width="10" style="173" customWidth="1"/>
    <col min="13053" max="13053" width="5.7109375" style="173" bestFit="1" customWidth="1"/>
    <col min="13054" max="13054" width="10.28515625" style="173" bestFit="1" customWidth="1"/>
    <col min="13055" max="13055" width="13.28515625" style="173" bestFit="1" customWidth="1"/>
    <col min="13056" max="13056" width="10.140625" style="173" customWidth="1"/>
    <col min="13057" max="13057" width="10.7109375" style="173" bestFit="1" customWidth="1"/>
    <col min="13058" max="13058" width="13.5703125" style="173" customWidth="1"/>
    <col min="13059" max="13059" width="9.140625" style="173"/>
    <col min="13060" max="13060" width="6" style="173" bestFit="1" customWidth="1"/>
    <col min="13061" max="13061" width="9.85546875" style="173" bestFit="1" customWidth="1"/>
    <col min="13062" max="13062" width="9" style="173" customWidth="1"/>
    <col min="13063" max="13063" width="10" style="173" bestFit="1" customWidth="1"/>
    <col min="13064" max="13064" width="9.7109375" style="173" bestFit="1" customWidth="1"/>
    <col min="13065" max="13065" width="11.42578125" style="173" bestFit="1" customWidth="1"/>
    <col min="13066" max="13066" width="0.42578125" style="173" customWidth="1"/>
    <col min="13067" max="13305" width="9.140625" style="173"/>
    <col min="13306" max="13306" width="8.140625" style="173" customWidth="1"/>
    <col min="13307" max="13307" width="36.5703125" style="173" customWidth="1"/>
    <col min="13308" max="13308" width="10" style="173" customWidth="1"/>
    <col min="13309" max="13309" width="5.7109375" style="173" bestFit="1" customWidth="1"/>
    <col min="13310" max="13310" width="10.28515625" style="173" bestFit="1" customWidth="1"/>
    <col min="13311" max="13311" width="13.28515625" style="173" bestFit="1" customWidth="1"/>
    <col min="13312" max="13312" width="10.140625" style="173" customWidth="1"/>
    <col min="13313" max="13313" width="10.7109375" style="173" bestFit="1" customWidth="1"/>
    <col min="13314" max="13314" width="13.5703125" style="173" customWidth="1"/>
    <col min="13315" max="13315" width="9.140625" style="173"/>
    <col min="13316" max="13316" width="6" style="173" bestFit="1" customWidth="1"/>
    <col min="13317" max="13317" width="9.85546875" style="173" bestFit="1" customWidth="1"/>
    <col min="13318" max="13318" width="9" style="173" customWidth="1"/>
    <col min="13319" max="13319" width="10" style="173" bestFit="1" customWidth="1"/>
    <col min="13320" max="13320" width="9.7109375" style="173" bestFit="1" customWidth="1"/>
    <col min="13321" max="13321" width="11.42578125" style="173" bestFit="1" customWidth="1"/>
    <col min="13322" max="13322" width="0.42578125" style="173" customWidth="1"/>
    <col min="13323" max="13561" width="9.140625" style="173"/>
    <col min="13562" max="13562" width="8.140625" style="173" customWidth="1"/>
    <col min="13563" max="13563" width="36.5703125" style="173" customWidth="1"/>
    <col min="13564" max="13564" width="10" style="173" customWidth="1"/>
    <col min="13565" max="13565" width="5.7109375" style="173" bestFit="1" customWidth="1"/>
    <col min="13566" max="13566" width="10.28515625" style="173" bestFit="1" customWidth="1"/>
    <col min="13567" max="13567" width="13.28515625" style="173" bestFit="1" customWidth="1"/>
    <col min="13568" max="13568" width="10.140625" style="173" customWidth="1"/>
    <col min="13569" max="13569" width="10.7109375" style="173" bestFit="1" customWidth="1"/>
    <col min="13570" max="13570" width="13.5703125" style="173" customWidth="1"/>
    <col min="13571" max="13571" width="9.140625" style="173"/>
    <col min="13572" max="13572" width="6" style="173" bestFit="1" customWidth="1"/>
    <col min="13573" max="13573" width="9.85546875" style="173" bestFit="1" customWidth="1"/>
    <col min="13574" max="13574" width="9" style="173" customWidth="1"/>
    <col min="13575" max="13575" width="10" style="173" bestFit="1" customWidth="1"/>
    <col min="13576" max="13576" width="9.7109375" style="173" bestFit="1" customWidth="1"/>
    <col min="13577" max="13577" width="11.42578125" style="173" bestFit="1" customWidth="1"/>
    <col min="13578" max="13578" width="0.42578125" style="173" customWidth="1"/>
    <col min="13579" max="13817" width="9.140625" style="173"/>
    <col min="13818" max="13818" width="8.140625" style="173" customWidth="1"/>
    <col min="13819" max="13819" width="36.5703125" style="173" customWidth="1"/>
    <col min="13820" max="13820" width="10" style="173" customWidth="1"/>
    <col min="13821" max="13821" width="5.7109375" style="173" bestFit="1" customWidth="1"/>
    <col min="13822" max="13822" width="10.28515625" style="173" bestFit="1" customWidth="1"/>
    <col min="13823" max="13823" width="13.28515625" style="173" bestFit="1" customWidth="1"/>
    <col min="13824" max="13824" width="10.140625" style="173" customWidth="1"/>
    <col min="13825" max="13825" width="10.7109375" style="173" bestFit="1" customWidth="1"/>
    <col min="13826" max="13826" width="13.5703125" style="173" customWidth="1"/>
    <col min="13827" max="13827" width="9.140625" style="173"/>
    <col min="13828" max="13828" width="6" style="173" bestFit="1" customWidth="1"/>
    <col min="13829" max="13829" width="9.85546875" style="173" bestFit="1" customWidth="1"/>
    <col min="13830" max="13830" width="9" style="173" customWidth="1"/>
    <col min="13831" max="13831" width="10" style="173" bestFit="1" customWidth="1"/>
    <col min="13832" max="13832" width="9.7109375" style="173" bestFit="1" customWidth="1"/>
    <col min="13833" max="13833" width="11.42578125" style="173" bestFit="1" customWidth="1"/>
    <col min="13834" max="13834" width="0.42578125" style="173" customWidth="1"/>
    <col min="13835" max="14073" width="9.140625" style="173"/>
    <col min="14074" max="14074" width="8.140625" style="173" customWidth="1"/>
    <col min="14075" max="14075" width="36.5703125" style="173" customWidth="1"/>
    <col min="14076" max="14076" width="10" style="173" customWidth="1"/>
    <col min="14077" max="14077" width="5.7109375" style="173" bestFit="1" customWidth="1"/>
    <col min="14078" max="14078" width="10.28515625" style="173" bestFit="1" customWidth="1"/>
    <col min="14079" max="14079" width="13.28515625" style="173" bestFit="1" customWidth="1"/>
    <col min="14080" max="14080" width="10.140625" style="173" customWidth="1"/>
    <col min="14081" max="14081" width="10.7109375" style="173" bestFit="1" customWidth="1"/>
    <col min="14082" max="14082" width="13.5703125" style="173" customWidth="1"/>
    <col min="14083" max="14083" width="9.140625" style="173"/>
    <col min="14084" max="14084" width="6" style="173" bestFit="1" customWidth="1"/>
    <col min="14085" max="14085" width="9.85546875" style="173" bestFit="1" customWidth="1"/>
    <col min="14086" max="14086" width="9" style="173" customWidth="1"/>
    <col min="14087" max="14087" width="10" style="173" bestFit="1" customWidth="1"/>
    <col min="14088" max="14088" width="9.7109375" style="173" bestFit="1" customWidth="1"/>
    <col min="14089" max="14089" width="11.42578125" style="173" bestFit="1" customWidth="1"/>
    <col min="14090" max="14090" width="0.42578125" style="173" customWidth="1"/>
    <col min="14091" max="14329" width="9.140625" style="173"/>
    <col min="14330" max="14330" width="8.140625" style="173" customWidth="1"/>
    <col min="14331" max="14331" width="36.5703125" style="173" customWidth="1"/>
    <col min="14332" max="14332" width="10" style="173" customWidth="1"/>
    <col min="14333" max="14333" width="5.7109375" style="173" bestFit="1" customWidth="1"/>
    <col min="14334" max="14334" width="10.28515625" style="173" bestFit="1" customWidth="1"/>
    <col min="14335" max="14335" width="13.28515625" style="173" bestFit="1" customWidth="1"/>
    <col min="14336" max="14336" width="10.140625" style="173" customWidth="1"/>
    <col min="14337" max="14337" width="10.7109375" style="173" bestFit="1" customWidth="1"/>
    <col min="14338" max="14338" width="13.5703125" style="173" customWidth="1"/>
    <col min="14339" max="14339" width="9.140625" style="173"/>
    <col min="14340" max="14340" width="6" style="173" bestFit="1" customWidth="1"/>
    <col min="14341" max="14341" width="9.85546875" style="173" bestFit="1" customWidth="1"/>
    <col min="14342" max="14342" width="9" style="173" customWidth="1"/>
    <col min="14343" max="14343" width="10" style="173" bestFit="1" customWidth="1"/>
    <col min="14344" max="14344" width="9.7109375" style="173" bestFit="1" customWidth="1"/>
    <col min="14345" max="14345" width="11.42578125" style="173" bestFit="1" customWidth="1"/>
    <col min="14346" max="14346" width="0.42578125" style="173" customWidth="1"/>
    <col min="14347" max="14585" width="9.140625" style="173"/>
    <col min="14586" max="14586" width="8.140625" style="173" customWidth="1"/>
    <col min="14587" max="14587" width="36.5703125" style="173" customWidth="1"/>
    <col min="14588" max="14588" width="10" style="173" customWidth="1"/>
    <col min="14589" max="14589" width="5.7109375" style="173" bestFit="1" customWidth="1"/>
    <col min="14590" max="14590" width="10.28515625" style="173" bestFit="1" customWidth="1"/>
    <col min="14591" max="14591" width="13.28515625" style="173" bestFit="1" customWidth="1"/>
    <col min="14592" max="14592" width="10.140625" style="173" customWidth="1"/>
    <col min="14593" max="14593" width="10.7109375" style="173" bestFit="1" customWidth="1"/>
    <col min="14594" max="14594" width="13.5703125" style="173" customWidth="1"/>
    <col min="14595" max="14595" width="9.140625" style="173"/>
    <col min="14596" max="14596" width="6" style="173" bestFit="1" customWidth="1"/>
    <col min="14597" max="14597" width="9.85546875" style="173" bestFit="1" customWidth="1"/>
    <col min="14598" max="14598" width="9" style="173" customWidth="1"/>
    <col min="14599" max="14599" width="10" style="173" bestFit="1" customWidth="1"/>
    <col min="14600" max="14600" width="9.7109375" style="173" bestFit="1" customWidth="1"/>
    <col min="14601" max="14601" width="11.42578125" style="173" bestFit="1" customWidth="1"/>
    <col min="14602" max="14602" width="0.42578125" style="173" customWidth="1"/>
    <col min="14603" max="14841" width="9.140625" style="173"/>
    <col min="14842" max="14842" width="8.140625" style="173" customWidth="1"/>
    <col min="14843" max="14843" width="36.5703125" style="173" customWidth="1"/>
    <col min="14844" max="14844" width="10" style="173" customWidth="1"/>
    <col min="14845" max="14845" width="5.7109375" style="173" bestFit="1" customWidth="1"/>
    <col min="14846" max="14846" width="10.28515625" style="173" bestFit="1" customWidth="1"/>
    <col min="14847" max="14847" width="13.28515625" style="173" bestFit="1" customWidth="1"/>
    <col min="14848" max="14848" width="10.140625" style="173" customWidth="1"/>
    <col min="14849" max="14849" width="10.7109375" style="173" bestFit="1" customWidth="1"/>
    <col min="14850" max="14850" width="13.5703125" style="173" customWidth="1"/>
    <col min="14851" max="14851" width="9.140625" style="173"/>
    <col min="14852" max="14852" width="6" style="173" bestFit="1" customWidth="1"/>
    <col min="14853" max="14853" width="9.85546875" style="173" bestFit="1" customWidth="1"/>
    <col min="14854" max="14854" width="9" style="173" customWidth="1"/>
    <col min="14855" max="14855" width="10" style="173" bestFit="1" customWidth="1"/>
    <col min="14856" max="14856" width="9.7109375" style="173" bestFit="1" customWidth="1"/>
    <col min="14857" max="14857" width="11.42578125" style="173" bestFit="1" customWidth="1"/>
    <col min="14858" max="14858" width="0.42578125" style="173" customWidth="1"/>
    <col min="14859" max="15097" width="9.140625" style="173"/>
    <col min="15098" max="15098" width="8.140625" style="173" customWidth="1"/>
    <col min="15099" max="15099" width="36.5703125" style="173" customWidth="1"/>
    <col min="15100" max="15100" width="10" style="173" customWidth="1"/>
    <col min="15101" max="15101" width="5.7109375" style="173" bestFit="1" customWidth="1"/>
    <col min="15102" max="15102" width="10.28515625" style="173" bestFit="1" customWidth="1"/>
    <col min="15103" max="15103" width="13.28515625" style="173" bestFit="1" customWidth="1"/>
    <col min="15104" max="15104" width="10.140625" style="173" customWidth="1"/>
    <col min="15105" max="15105" width="10.7109375" style="173" bestFit="1" customWidth="1"/>
    <col min="15106" max="15106" width="13.5703125" style="173" customWidth="1"/>
    <col min="15107" max="15107" width="9.140625" style="173"/>
    <col min="15108" max="15108" width="6" style="173" bestFit="1" customWidth="1"/>
    <col min="15109" max="15109" width="9.85546875" style="173" bestFit="1" customWidth="1"/>
    <col min="15110" max="15110" width="9" style="173" customWidth="1"/>
    <col min="15111" max="15111" width="10" style="173" bestFit="1" customWidth="1"/>
    <col min="15112" max="15112" width="9.7109375" style="173" bestFit="1" customWidth="1"/>
    <col min="15113" max="15113" width="11.42578125" style="173" bestFit="1" customWidth="1"/>
    <col min="15114" max="15114" width="0.42578125" style="173" customWidth="1"/>
    <col min="15115" max="15353" width="9.140625" style="173"/>
    <col min="15354" max="15354" width="8.140625" style="173" customWidth="1"/>
    <col min="15355" max="15355" width="36.5703125" style="173" customWidth="1"/>
    <col min="15356" max="15356" width="10" style="173" customWidth="1"/>
    <col min="15357" max="15357" width="5.7109375" style="173" bestFit="1" customWidth="1"/>
    <col min="15358" max="15358" width="10.28515625" style="173" bestFit="1" customWidth="1"/>
    <col min="15359" max="15359" width="13.28515625" style="173" bestFit="1" customWidth="1"/>
    <col min="15360" max="15360" width="10.140625" style="173" customWidth="1"/>
    <col min="15361" max="15361" width="10.7109375" style="173" bestFit="1" customWidth="1"/>
    <col min="15362" max="15362" width="13.5703125" style="173" customWidth="1"/>
    <col min="15363" max="15363" width="9.140625" style="173"/>
    <col min="15364" max="15364" width="6" style="173" bestFit="1" customWidth="1"/>
    <col min="15365" max="15365" width="9.85546875" style="173" bestFit="1" customWidth="1"/>
    <col min="15366" max="15366" width="9" style="173" customWidth="1"/>
    <col min="15367" max="15367" width="10" style="173" bestFit="1" customWidth="1"/>
    <col min="15368" max="15368" width="9.7109375" style="173" bestFit="1" customWidth="1"/>
    <col min="15369" max="15369" width="11.42578125" style="173" bestFit="1" customWidth="1"/>
    <col min="15370" max="15370" width="0.42578125" style="173" customWidth="1"/>
    <col min="15371" max="15609" width="9.140625" style="173"/>
    <col min="15610" max="15610" width="8.140625" style="173" customWidth="1"/>
    <col min="15611" max="15611" width="36.5703125" style="173" customWidth="1"/>
    <col min="15612" max="15612" width="10" style="173" customWidth="1"/>
    <col min="15613" max="15613" width="5.7109375" style="173" bestFit="1" customWidth="1"/>
    <col min="15614" max="15614" width="10.28515625" style="173" bestFit="1" customWidth="1"/>
    <col min="15615" max="15615" width="13.28515625" style="173" bestFit="1" customWidth="1"/>
    <col min="15616" max="15616" width="10.140625" style="173" customWidth="1"/>
    <col min="15617" max="15617" width="10.7109375" style="173" bestFit="1" customWidth="1"/>
    <col min="15618" max="15618" width="13.5703125" style="173" customWidth="1"/>
    <col min="15619" max="15619" width="9.140625" style="173"/>
    <col min="15620" max="15620" width="6" style="173" bestFit="1" customWidth="1"/>
    <col min="15621" max="15621" width="9.85546875" style="173" bestFit="1" customWidth="1"/>
    <col min="15622" max="15622" width="9" style="173" customWidth="1"/>
    <col min="15623" max="15623" width="10" style="173" bestFit="1" customWidth="1"/>
    <col min="15624" max="15624" width="9.7109375" style="173" bestFit="1" customWidth="1"/>
    <col min="15625" max="15625" width="11.42578125" style="173" bestFit="1" customWidth="1"/>
    <col min="15626" max="15626" width="0.42578125" style="173" customWidth="1"/>
    <col min="15627" max="15865" width="9.140625" style="173"/>
    <col min="15866" max="15866" width="8.140625" style="173" customWidth="1"/>
    <col min="15867" max="15867" width="36.5703125" style="173" customWidth="1"/>
    <col min="15868" max="15868" width="10" style="173" customWidth="1"/>
    <col min="15869" max="15869" width="5.7109375" style="173" bestFit="1" customWidth="1"/>
    <col min="15870" max="15870" width="10.28515625" style="173" bestFit="1" customWidth="1"/>
    <col min="15871" max="15871" width="13.28515625" style="173" bestFit="1" customWidth="1"/>
    <col min="15872" max="15872" width="10.140625" style="173" customWidth="1"/>
    <col min="15873" max="15873" width="10.7109375" style="173" bestFit="1" customWidth="1"/>
    <col min="15874" max="15874" width="13.5703125" style="173" customWidth="1"/>
    <col min="15875" max="15875" width="9.140625" style="173"/>
    <col min="15876" max="15876" width="6" style="173" bestFit="1" customWidth="1"/>
    <col min="15877" max="15877" width="9.85546875" style="173" bestFit="1" customWidth="1"/>
    <col min="15878" max="15878" width="9" style="173" customWidth="1"/>
    <col min="15879" max="15879" width="10" style="173" bestFit="1" customWidth="1"/>
    <col min="15880" max="15880" width="9.7109375" style="173" bestFit="1" customWidth="1"/>
    <col min="15881" max="15881" width="11.42578125" style="173" bestFit="1" customWidth="1"/>
    <col min="15882" max="15882" width="0.42578125" style="173" customWidth="1"/>
    <col min="15883" max="16121" width="9.140625" style="173"/>
    <col min="16122" max="16122" width="8.140625" style="173" customWidth="1"/>
    <col min="16123" max="16123" width="36.5703125" style="173" customWidth="1"/>
    <col min="16124" max="16124" width="10" style="173" customWidth="1"/>
    <col min="16125" max="16125" width="5.7109375" style="173" bestFit="1" customWidth="1"/>
    <col min="16126" max="16126" width="10.28515625" style="173" bestFit="1" customWidth="1"/>
    <col min="16127" max="16127" width="13.28515625" style="173" bestFit="1" customWidth="1"/>
    <col min="16128" max="16128" width="10.140625" style="173" customWidth="1"/>
    <col min="16129" max="16129" width="10.7109375" style="173" bestFit="1" customWidth="1"/>
    <col min="16130" max="16130" width="13.5703125" style="173" customWidth="1"/>
    <col min="16131" max="16131" width="9.140625" style="173"/>
    <col min="16132" max="16132" width="6" style="173" bestFit="1" customWidth="1"/>
    <col min="16133" max="16133" width="9.85546875" style="173" bestFit="1" customWidth="1"/>
    <col min="16134" max="16134" width="9" style="173" customWidth="1"/>
    <col min="16135" max="16135" width="10" style="173" bestFit="1" customWidth="1"/>
    <col min="16136" max="16136" width="9.7109375" style="173" bestFit="1" customWidth="1"/>
    <col min="16137" max="16137" width="11.42578125" style="173" bestFit="1" customWidth="1"/>
    <col min="16138" max="16138" width="0.42578125" style="173" customWidth="1"/>
    <col min="16139" max="16384" width="9.140625" style="173"/>
  </cols>
  <sheetData>
    <row r="1" spans="1:21" ht="23.25" x14ac:dyDescent="0.2">
      <c r="B1" s="173"/>
      <c r="C1" s="174" t="s">
        <v>107</v>
      </c>
      <c r="D1" s="174" t="s">
        <v>107</v>
      </c>
      <c r="F1" s="175"/>
      <c r="G1" s="176"/>
      <c r="J1" s="177"/>
      <c r="K1" s="178"/>
      <c r="L1" s="176"/>
      <c r="Q1" s="175"/>
      <c r="R1" s="179"/>
      <c r="S1" s="175"/>
      <c r="T1" s="179"/>
    </row>
    <row r="2" spans="1:21" s="180" customFormat="1" ht="20.25" x14ac:dyDescent="0.2">
      <c r="B2" s="181" t="s">
        <v>116</v>
      </c>
      <c r="C2" s="255" t="str">
        <f>ID!B1</f>
        <v>VD České Kopisty, havarijní oprava těsnění sektorového jezu</v>
      </c>
      <c r="D2" s="182"/>
      <c r="E2" s="183"/>
      <c r="F2" s="181"/>
      <c r="G2" s="184"/>
      <c r="H2" s="184"/>
      <c r="I2" s="184"/>
      <c r="J2" s="185"/>
      <c r="K2" s="181"/>
      <c r="L2" s="183"/>
      <c r="M2" s="183"/>
      <c r="N2" s="183"/>
      <c r="O2" s="183"/>
      <c r="P2" s="183"/>
      <c r="Q2" s="186"/>
      <c r="R2" s="187" t="s">
        <v>107</v>
      </c>
      <c r="S2" s="186"/>
      <c r="T2" s="187" t="s">
        <v>107</v>
      </c>
    </row>
    <row r="3" spans="1:21" x14ac:dyDescent="0.2">
      <c r="B3" s="176"/>
      <c r="C3" s="188"/>
      <c r="D3" s="188"/>
    </row>
    <row r="4" spans="1:21" ht="18.75" x14ac:dyDescent="0.2">
      <c r="B4" s="190" t="s">
        <v>107</v>
      </c>
      <c r="C4" s="191" t="s">
        <v>107</v>
      </c>
      <c r="D4" s="188"/>
    </row>
    <row r="5" spans="1:21" ht="13.5" thickBot="1" x14ac:dyDescent="0.25">
      <c r="B5" s="192" t="s">
        <v>149</v>
      </c>
      <c r="C5" s="193"/>
      <c r="D5" s="198"/>
      <c r="E5" s="199"/>
      <c r="F5" s="198"/>
      <c r="G5" s="198"/>
      <c r="H5" s="195"/>
      <c r="I5" s="196"/>
      <c r="J5" s="197"/>
      <c r="K5" s="194"/>
      <c r="L5" s="193"/>
      <c r="M5" s="193"/>
      <c r="N5" s="193"/>
      <c r="O5" s="193"/>
      <c r="P5" s="193"/>
      <c r="Q5" s="198"/>
      <c r="R5" s="199"/>
      <c r="S5" s="198"/>
      <c r="T5" s="198"/>
    </row>
    <row r="6" spans="1:21" x14ac:dyDescent="0.2">
      <c r="A6" s="175"/>
      <c r="B6" s="366" t="s">
        <v>117</v>
      </c>
      <c r="C6" s="201" t="s">
        <v>8</v>
      </c>
      <c r="D6" s="201" t="s">
        <v>118</v>
      </c>
      <c r="E6" s="201" t="s">
        <v>119</v>
      </c>
      <c r="F6" s="202" t="s">
        <v>120</v>
      </c>
      <c r="G6" s="202" t="s">
        <v>121</v>
      </c>
      <c r="H6" s="202" t="s">
        <v>122</v>
      </c>
      <c r="I6" s="202" t="s">
        <v>123</v>
      </c>
      <c r="J6" s="368" t="s">
        <v>124</v>
      </c>
      <c r="K6" s="370" t="s">
        <v>125</v>
      </c>
      <c r="L6" s="201" t="s">
        <v>118</v>
      </c>
      <c r="M6" s="201" t="s">
        <v>126</v>
      </c>
      <c r="N6" s="372" t="s">
        <v>127</v>
      </c>
      <c r="O6" s="373"/>
      <c r="P6" s="374"/>
      <c r="Q6" s="203" t="s">
        <v>128</v>
      </c>
      <c r="R6" s="204" t="s">
        <v>128</v>
      </c>
      <c r="S6" s="203" t="s">
        <v>122</v>
      </c>
      <c r="T6" s="256" t="s">
        <v>129</v>
      </c>
    </row>
    <row r="7" spans="1:21" ht="15" thickBot="1" x14ac:dyDescent="0.25">
      <c r="A7" s="175"/>
      <c r="B7" s="367"/>
      <c r="C7" s="205" t="s">
        <v>130</v>
      </c>
      <c r="D7" s="205" t="s">
        <v>107</v>
      </c>
      <c r="E7" s="205" t="s">
        <v>131</v>
      </c>
      <c r="F7" s="206" t="s">
        <v>131</v>
      </c>
      <c r="G7" s="206" t="s">
        <v>131</v>
      </c>
      <c r="H7" s="206" t="s">
        <v>99</v>
      </c>
      <c r="I7" s="206" t="s">
        <v>132</v>
      </c>
      <c r="J7" s="369"/>
      <c r="K7" s="371"/>
      <c r="L7" s="205" t="s">
        <v>133</v>
      </c>
      <c r="M7" s="205" t="s">
        <v>134</v>
      </c>
      <c r="N7" s="207" t="s">
        <v>135</v>
      </c>
      <c r="O7" s="207" t="s">
        <v>136</v>
      </c>
      <c r="P7" s="207" t="s">
        <v>137</v>
      </c>
      <c r="Q7" s="208" t="s">
        <v>138</v>
      </c>
      <c r="R7" s="209" t="s">
        <v>139</v>
      </c>
      <c r="S7" s="208" t="s">
        <v>140</v>
      </c>
      <c r="T7" s="257" t="s">
        <v>141</v>
      </c>
    </row>
    <row r="8" spans="1:21" ht="13.5" thickTop="1" x14ac:dyDescent="0.2">
      <c r="A8" s="175"/>
      <c r="B8" s="210" t="s">
        <v>107</v>
      </c>
      <c r="C8" s="211" t="s">
        <v>107</v>
      </c>
      <c r="D8" s="212"/>
      <c r="E8" s="212"/>
      <c r="F8" s="213"/>
      <c r="G8" s="213"/>
      <c r="H8" s="213"/>
      <c r="I8" s="213"/>
      <c r="J8" s="214"/>
      <c r="K8" s="213"/>
      <c r="L8" s="212"/>
      <c r="M8" s="212"/>
      <c r="N8" s="215"/>
      <c r="O8" s="215"/>
      <c r="P8" s="215"/>
      <c r="Q8" s="216"/>
      <c r="R8" s="217"/>
      <c r="S8" s="216"/>
      <c r="T8" s="258"/>
    </row>
    <row r="9" spans="1:21" s="218" customFormat="1" x14ac:dyDescent="0.2">
      <c r="B9" s="363">
        <v>1</v>
      </c>
      <c r="C9" s="220" t="s">
        <v>151</v>
      </c>
      <c r="D9" s="220" t="s">
        <v>160</v>
      </c>
      <c r="E9" s="221"/>
      <c r="F9" s="222"/>
      <c r="G9" s="223"/>
      <c r="H9" s="224"/>
      <c r="I9" s="225">
        <v>0.03</v>
      </c>
      <c r="J9" s="226"/>
      <c r="K9" s="227" t="s">
        <v>142</v>
      </c>
      <c r="L9" s="228" t="s">
        <v>143</v>
      </c>
      <c r="M9" s="221" t="s">
        <v>98</v>
      </c>
      <c r="N9" s="221">
        <v>1</v>
      </c>
      <c r="O9" s="221">
        <v>160</v>
      </c>
      <c r="P9" s="229">
        <f t="shared" ref="P9:P12" si="0">N9*O9</f>
        <v>160</v>
      </c>
      <c r="Q9" s="230">
        <v>0.03</v>
      </c>
      <c r="R9" s="231">
        <f t="shared" ref="R9:R10" si="1">I9*P9</f>
        <v>4.8</v>
      </c>
      <c r="S9" s="230" t="s">
        <v>107</v>
      </c>
      <c r="T9" s="259" t="s">
        <v>107</v>
      </c>
      <c r="U9" s="233"/>
    </row>
    <row r="10" spans="1:21" s="218" customFormat="1" x14ac:dyDescent="0.2">
      <c r="B10" s="363">
        <v>2</v>
      </c>
      <c r="C10" s="220" t="s">
        <v>152</v>
      </c>
      <c r="D10" s="220" t="s">
        <v>160</v>
      </c>
      <c r="E10" s="221"/>
      <c r="F10" s="222"/>
      <c r="G10" s="223"/>
      <c r="H10" s="224"/>
      <c r="I10" s="225">
        <v>0.03</v>
      </c>
      <c r="J10" s="226"/>
      <c r="K10" s="227" t="s">
        <v>142</v>
      </c>
      <c r="L10" s="228" t="s">
        <v>143</v>
      </c>
      <c r="M10" s="221" t="s">
        <v>98</v>
      </c>
      <c r="N10" s="221">
        <v>1</v>
      </c>
      <c r="O10" s="221">
        <v>280</v>
      </c>
      <c r="P10" s="229">
        <f t="shared" si="0"/>
        <v>280</v>
      </c>
      <c r="Q10" s="230">
        <v>0.03</v>
      </c>
      <c r="R10" s="231">
        <f t="shared" si="1"/>
        <v>8.4</v>
      </c>
      <c r="S10" s="234" t="s">
        <v>107</v>
      </c>
      <c r="T10" s="232" t="s">
        <v>107</v>
      </c>
      <c r="U10" s="233"/>
    </row>
    <row r="11" spans="1:21" s="218" customFormat="1" x14ac:dyDescent="0.2">
      <c r="B11" s="363">
        <v>3</v>
      </c>
      <c r="C11" s="220" t="s">
        <v>153</v>
      </c>
      <c r="D11" s="220" t="s">
        <v>161</v>
      </c>
      <c r="E11" s="221"/>
      <c r="F11" s="222"/>
      <c r="G11" s="223"/>
      <c r="H11" s="224"/>
      <c r="I11" s="225">
        <v>3.6999999999999998E-2</v>
      </c>
      <c r="J11" s="226"/>
      <c r="K11" s="227" t="s">
        <v>154</v>
      </c>
      <c r="L11" s="228" t="s">
        <v>146</v>
      </c>
      <c r="M11" s="221" t="s">
        <v>98</v>
      </c>
      <c r="N11" s="221">
        <v>1</v>
      </c>
      <c r="O11" s="221">
        <v>435</v>
      </c>
      <c r="P11" s="229">
        <f t="shared" si="0"/>
        <v>435</v>
      </c>
      <c r="Q11" s="230">
        <v>3.6999999999999998E-2</v>
      </c>
      <c r="R11" s="231">
        <f>Q11*P11</f>
        <v>16.094999999999999</v>
      </c>
      <c r="S11" s="234" t="s">
        <v>107</v>
      </c>
      <c r="T11" s="232" t="s">
        <v>107</v>
      </c>
      <c r="U11" s="233"/>
    </row>
    <row r="12" spans="1:21" s="218" customFormat="1" x14ac:dyDescent="0.2">
      <c r="B12" s="363">
        <v>4</v>
      </c>
      <c r="C12" s="220" t="s">
        <v>155</v>
      </c>
      <c r="D12" s="220"/>
      <c r="E12" s="221">
        <v>2</v>
      </c>
      <c r="F12" s="222">
        <v>180</v>
      </c>
      <c r="G12" s="223">
        <v>47500</v>
      </c>
      <c r="H12" s="224"/>
      <c r="I12" s="225">
        <f>G12/1000*Q12</f>
        <v>23.75</v>
      </c>
      <c r="J12" s="226"/>
      <c r="K12" s="227" t="s">
        <v>107</v>
      </c>
      <c r="L12" s="227" t="s">
        <v>159</v>
      </c>
      <c r="M12" s="221" t="s">
        <v>98</v>
      </c>
      <c r="N12" s="221">
        <v>1</v>
      </c>
      <c r="O12" s="221">
        <v>1</v>
      </c>
      <c r="P12" s="229">
        <f t="shared" si="0"/>
        <v>1</v>
      </c>
      <c r="Q12" s="230">
        <v>0.5</v>
      </c>
      <c r="R12" s="231">
        <f>I12*P12</f>
        <v>23.75</v>
      </c>
      <c r="S12" s="234"/>
      <c r="T12" s="232"/>
      <c r="U12" s="233"/>
    </row>
    <row r="13" spans="1:21" s="218" customFormat="1" x14ac:dyDescent="0.2">
      <c r="B13" s="363">
        <v>5</v>
      </c>
      <c r="C13" s="236" t="s">
        <v>162</v>
      </c>
      <c r="D13" s="236" t="s">
        <v>163</v>
      </c>
      <c r="E13" s="237"/>
      <c r="F13" s="238"/>
      <c r="G13" s="239">
        <v>80</v>
      </c>
      <c r="H13" s="240"/>
      <c r="I13" s="241">
        <v>0.155</v>
      </c>
      <c r="J13" s="261"/>
      <c r="K13" s="243" t="s">
        <v>165</v>
      </c>
      <c r="L13" s="244" t="s">
        <v>146</v>
      </c>
      <c r="M13" s="221" t="s">
        <v>98</v>
      </c>
      <c r="N13" s="221">
        <v>1</v>
      </c>
      <c r="O13" s="221">
        <v>280</v>
      </c>
      <c r="P13" s="229">
        <f t="shared" ref="P13:P14" si="2">N13*O13</f>
        <v>280</v>
      </c>
      <c r="Q13" s="230">
        <v>0.155</v>
      </c>
      <c r="R13" s="231">
        <f t="shared" ref="R13:R15" si="3">I13*P13</f>
        <v>43.4</v>
      </c>
      <c r="S13" s="245" t="s">
        <v>107</v>
      </c>
      <c r="T13" s="259" t="s">
        <v>107</v>
      </c>
      <c r="U13" s="233"/>
    </row>
    <row r="14" spans="1:21" s="218" customFormat="1" x14ac:dyDescent="0.2">
      <c r="B14" s="363">
        <v>6</v>
      </c>
      <c r="C14" s="236" t="s">
        <v>164</v>
      </c>
      <c r="D14" s="236" t="s">
        <v>161</v>
      </c>
      <c r="E14" s="237"/>
      <c r="F14" s="238"/>
      <c r="G14" s="239"/>
      <c r="H14" s="240"/>
      <c r="I14" s="241">
        <v>0.01</v>
      </c>
      <c r="J14" s="261"/>
      <c r="K14" s="243" t="s">
        <v>166</v>
      </c>
      <c r="L14" s="244" t="s">
        <v>146</v>
      </c>
      <c r="M14" s="221" t="s">
        <v>98</v>
      </c>
      <c r="N14" s="221">
        <v>1</v>
      </c>
      <c r="O14" s="221">
        <v>280</v>
      </c>
      <c r="P14" s="229">
        <f t="shared" si="2"/>
        <v>280</v>
      </c>
      <c r="Q14" s="230">
        <v>0.01</v>
      </c>
      <c r="R14" s="231">
        <f t="shared" si="3"/>
        <v>2.8000000000000003</v>
      </c>
      <c r="S14" s="245"/>
      <c r="T14" s="260"/>
      <c r="U14" s="233"/>
    </row>
    <row r="15" spans="1:21" s="218" customFormat="1" x14ac:dyDescent="0.2">
      <c r="B15" s="363">
        <v>7</v>
      </c>
      <c r="C15" s="236" t="s">
        <v>169</v>
      </c>
      <c r="D15" s="236" t="s">
        <v>167</v>
      </c>
      <c r="E15" s="237"/>
      <c r="F15" s="238"/>
      <c r="G15" s="239">
        <v>50</v>
      </c>
      <c r="H15" s="240"/>
      <c r="I15" s="241">
        <v>8.5000000000000006E-2</v>
      </c>
      <c r="J15" s="261"/>
      <c r="K15" s="243" t="s">
        <v>168</v>
      </c>
      <c r="L15" s="244" t="s">
        <v>146</v>
      </c>
      <c r="M15" s="221" t="s">
        <v>98</v>
      </c>
      <c r="N15" s="221">
        <v>1</v>
      </c>
      <c r="O15" s="221">
        <v>130</v>
      </c>
      <c r="P15" s="229">
        <f t="shared" ref="P15" si="4">N15*O15</f>
        <v>130</v>
      </c>
      <c r="Q15" s="230">
        <v>8.5000000000000006E-2</v>
      </c>
      <c r="R15" s="231">
        <f t="shared" si="3"/>
        <v>11.05</v>
      </c>
      <c r="S15" s="245"/>
      <c r="T15" s="260"/>
      <c r="U15" s="233"/>
    </row>
    <row r="16" spans="1:21" ht="13.5" thickBot="1" x14ac:dyDescent="0.25">
      <c r="A16" s="175"/>
      <c r="B16" s="235" t="s">
        <v>107</v>
      </c>
      <c r="C16" s="236"/>
      <c r="D16" s="236"/>
      <c r="E16" s="237"/>
      <c r="F16" s="238"/>
      <c r="G16" s="239"/>
      <c r="H16" s="240"/>
      <c r="I16" s="241"/>
      <c r="J16" s="242"/>
      <c r="K16" s="243"/>
      <c r="L16" s="244"/>
      <c r="M16" s="237"/>
      <c r="N16" s="237"/>
      <c r="O16" s="237"/>
      <c r="P16" s="215"/>
      <c r="Q16" s="245"/>
      <c r="R16" s="246"/>
      <c r="S16" s="245"/>
      <c r="T16" s="260"/>
      <c r="U16" s="200"/>
    </row>
    <row r="17" spans="1:21" ht="13.5" thickBot="1" x14ac:dyDescent="0.25">
      <c r="A17" s="175"/>
      <c r="B17" s="262"/>
      <c r="C17" s="263" t="s">
        <v>145</v>
      </c>
      <c r="D17" s="264"/>
      <c r="E17" s="264"/>
      <c r="F17" s="265"/>
      <c r="G17" s="266"/>
      <c r="H17" s="267"/>
      <c r="I17" s="268"/>
      <c r="J17" s="269"/>
      <c r="K17" s="270"/>
      <c r="L17" s="265"/>
      <c r="M17" s="264"/>
      <c r="N17" s="264"/>
      <c r="O17" s="264"/>
      <c r="P17" s="271"/>
      <c r="Q17" s="272"/>
      <c r="R17" s="273">
        <f>SUM(R9:R16)</f>
        <v>110.29499999999999</v>
      </c>
      <c r="S17" s="272"/>
      <c r="T17" s="274">
        <f>SUM(T13:T16)</f>
        <v>0</v>
      </c>
      <c r="U17" s="200"/>
    </row>
    <row r="18" spans="1:21" x14ac:dyDescent="0.2">
      <c r="B18" s="176"/>
      <c r="C18" s="188"/>
      <c r="D18" s="188"/>
      <c r="R18" s="275" t="s">
        <v>107</v>
      </c>
    </row>
    <row r="19" spans="1:21" x14ac:dyDescent="0.2">
      <c r="R19" s="275" t="s">
        <v>107</v>
      </c>
    </row>
    <row r="20" spans="1:21" ht="13.5" thickBot="1" x14ac:dyDescent="0.25">
      <c r="B20" s="192" t="s">
        <v>150</v>
      </c>
      <c r="C20" s="193"/>
      <c r="D20" s="198"/>
      <c r="E20" s="199"/>
      <c r="F20" s="198"/>
      <c r="G20" s="198"/>
      <c r="H20" s="195"/>
      <c r="I20" s="196"/>
      <c r="J20" s="197"/>
      <c r="K20" s="194"/>
      <c r="L20" s="193"/>
      <c r="M20" s="193"/>
      <c r="N20" s="193"/>
      <c r="O20" s="193"/>
      <c r="P20" s="193"/>
      <c r="Q20" s="198"/>
      <c r="R20" s="199"/>
      <c r="S20" s="198"/>
      <c r="T20" s="198"/>
    </row>
    <row r="21" spans="1:21" x14ac:dyDescent="0.2">
      <c r="A21" s="175"/>
      <c r="B21" s="366" t="s">
        <v>117</v>
      </c>
      <c r="C21" s="201" t="s">
        <v>8</v>
      </c>
      <c r="D21" s="201" t="s">
        <v>118</v>
      </c>
      <c r="E21" s="201" t="s">
        <v>119</v>
      </c>
      <c r="F21" s="202" t="s">
        <v>120</v>
      </c>
      <c r="G21" s="202" t="s">
        <v>121</v>
      </c>
      <c r="H21" s="202" t="s">
        <v>122</v>
      </c>
      <c r="I21" s="202" t="s">
        <v>123</v>
      </c>
      <c r="J21" s="368" t="s">
        <v>124</v>
      </c>
      <c r="K21" s="370" t="s">
        <v>125</v>
      </c>
      <c r="L21" s="201" t="s">
        <v>118</v>
      </c>
      <c r="M21" s="201" t="s">
        <v>126</v>
      </c>
      <c r="N21" s="372" t="s">
        <v>127</v>
      </c>
      <c r="O21" s="373"/>
      <c r="P21" s="374"/>
      <c r="Q21" s="203" t="s">
        <v>128</v>
      </c>
      <c r="R21" s="204" t="s">
        <v>128</v>
      </c>
      <c r="S21" s="203" t="s">
        <v>122</v>
      </c>
      <c r="T21" s="256" t="s">
        <v>129</v>
      </c>
    </row>
    <row r="22" spans="1:21" ht="15" thickBot="1" x14ac:dyDescent="0.25">
      <c r="A22" s="175"/>
      <c r="B22" s="367"/>
      <c r="C22" s="205" t="s">
        <v>130</v>
      </c>
      <c r="D22" s="205" t="s">
        <v>107</v>
      </c>
      <c r="E22" s="205" t="s">
        <v>131</v>
      </c>
      <c r="F22" s="206" t="s">
        <v>131</v>
      </c>
      <c r="G22" s="206" t="s">
        <v>131</v>
      </c>
      <c r="H22" s="206" t="s">
        <v>99</v>
      </c>
      <c r="I22" s="206" t="s">
        <v>132</v>
      </c>
      <c r="J22" s="369"/>
      <c r="K22" s="371"/>
      <c r="L22" s="205" t="s">
        <v>133</v>
      </c>
      <c r="M22" s="205" t="s">
        <v>134</v>
      </c>
      <c r="N22" s="207" t="s">
        <v>135</v>
      </c>
      <c r="O22" s="207" t="s">
        <v>136</v>
      </c>
      <c r="P22" s="207" t="s">
        <v>137</v>
      </c>
      <c r="Q22" s="208" t="s">
        <v>138</v>
      </c>
      <c r="R22" s="209" t="s">
        <v>139</v>
      </c>
      <c r="S22" s="208" t="s">
        <v>140</v>
      </c>
      <c r="T22" s="257" t="s">
        <v>141</v>
      </c>
    </row>
    <row r="23" spans="1:21" ht="13.5" thickTop="1" x14ac:dyDescent="0.2">
      <c r="A23" s="175"/>
      <c r="B23" s="210" t="s">
        <v>107</v>
      </c>
      <c r="C23" s="211" t="s">
        <v>107</v>
      </c>
      <c r="D23" s="212"/>
      <c r="E23" s="212"/>
      <c r="F23" s="213"/>
      <c r="G23" s="213"/>
      <c r="H23" s="213"/>
      <c r="I23" s="213"/>
      <c r="J23" s="214"/>
      <c r="K23" s="213"/>
      <c r="L23" s="212"/>
      <c r="M23" s="212"/>
      <c r="N23" s="215"/>
      <c r="O23" s="215"/>
      <c r="P23" s="215"/>
      <c r="Q23" s="216"/>
      <c r="R23" s="217"/>
      <c r="S23" s="216"/>
      <c r="T23" s="258"/>
    </row>
    <row r="24" spans="1:21" s="218" customFormat="1" x14ac:dyDescent="0.2">
      <c r="B24" s="219">
        <v>8</v>
      </c>
      <c r="C24" s="220" t="s">
        <v>170</v>
      </c>
      <c r="D24" s="220" t="s">
        <v>156</v>
      </c>
      <c r="E24" s="221">
        <v>10</v>
      </c>
      <c r="F24" s="222">
        <v>60</v>
      </c>
      <c r="G24" s="223">
        <v>1000</v>
      </c>
      <c r="H24" s="224"/>
      <c r="I24" s="225">
        <f>Q24*G24/1000</f>
        <v>4.71</v>
      </c>
      <c r="J24" s="226"/>
      <c r="K24" s="227"/>
      <c r="L24" s="228">
        <v>1.4300999999999999</v>
      </c>
      <c r="M24" s="221" t="s">
        <v>98</v>
      </c>
      <c r="N24" s="221">
        <v>1</v>
      </c>
      <c r="O24" s="221">
        <v>48</v>
      </c>
      <c r="P24" s="229">
        <f t="shared" ref="P24:P25" si="5">N24*O24</f>
        <v>48</v>
      </c>
      <c r="Q24" s="230">
        <v>4.71</v>
      </c>
      <c r="R24" s="231">
        <f t="shared" ref="R24" si="6">I24*P24</f>
        <v>226.07999999999998</v>
      </c>
      <c r="S24" s="230" t="s">
        <v>107</v>
      </c>
      <c r="T24" s="259" t="s">
        <v>107</v>
      </c>
      <c r="U24" s="233"/>
    </row>
    <row r="25" spans="1:21" s="218" customFormat="1" x14ac:dyDescent="0.2">
      <c r="B25" s="219">
        <v>9</v>
      </c>
      <c r="C25" s="220" t="s">
        <v>157</v>
      </c>
      <c r="D25" s="220" t="s">
        <v>144</v>
      </c>
      <c r="E25" s="221"/>
      <c r="F25" s="222"/>
      <c r="G25" s="223"/>
      <c r="H25" s="224"/>
      <c r="I25" s="225">
        <f>Q25</f>
        <v>2.8000000000000001E-2</v>
      </c>
      <c r="J25" s="226"/>
      <c r="K25" s="227" t="s">
        <v>158</v>
      </c>
      <c r="L25" s="228" t="s">
        <v>143</v>
      </c>
      <c r="M25" s="221" t="s">
        <v>98</v>
      </c>
      <c r="N25" s="221">
        <v>1</v>
      </c>
      <c r="O25" s="221">
        <v>410</v>
      </c>
      <c r="P25" s="229">
        <f t="shared" si="5"/>
        <v>410</v>
      </c>
      <c r="Q25" s="230">
        <v>2.8000000000000001E-2</v>
      </c>
      <c r="R25" s="231">
        <f>I25*P25</f>
        <v>11.48</v>
      </c>
      <c r="S25" s="234" t="s">
        <v>107</v>
      </c>
      <c r="T25" s="232" t="s">
        <v>107</v>
      </c>
      <c r="U25" s="233"/>
    </row>
    <row r="26" spans="1:21" ht="13.5" thickBot="1" x14ac:dyDescent="0.25">
      <c r="A26" s="175"/>
      <c r="B26" s="235" t="s">
        <v>107</v>
      </c>
      <c r="C26" s="236"/>
      <c r="D26" s="236"/>
      <c r="E26" s="237"/>
      <c r="F26" s="238"/>
      <c r="G26" s="239"/>
      <c r="H26" s="240"/>
      <c r="I26" s="241"/>
      <c r="J26" s="242"/>
      <c r="K26" s="243"/>
      <c r="L26" s="244"/>
      <c r="M26" s="237"/>
      <c r="N26" s="237"/>
      <c r="O26" s="237"/>
      <c r="P26" s="215"/>
      <c r="Q26" s="245"/>
      <c r="R26" s="246"/>
      <c r="S26" s="245"/>
      <c r="T26" s="260"/>
      <c r="U26" s="200"/>
    </row>
    <row r="27" spans="1:21" ht="13.5" thickBot="1" x14ac:dyDescent="0.25">
      <c r="A27" s="175"/>
      <c r="B27" s="262"/>
      <c r="C27" s="263" t="s">
        <v>145</v>
      </c>
      <c r="D27" s="264"/>
      <c r="E27" s="264"/>
      <c r="F27" s="265"/>
      <c r="G27" s="266"/>
      <c r="H27" s="267"/>
      <c r="I27" s="268"/>
      <c r="J27" s="269"/>
      <c r="K27" s="270"/>
      <c r="L27" s="265"/>
      <c r="M27" s="264"/>
      <c r="N27" s="264"/>
      <c r="O27" s="264"/>
      <c r="P27" s="271"/>
      <c r="Q27" s="272"/>
      <c r="R27" s="273">
        <f>SUM(R24:R26)</f>
        <v>237.55999999999997</v>
      </c>
      <c r="S27" s="272"/>
      <c r="T27" s="274">
        <f>SUM(T23:T26)</f>
        <v>0</v>
      </c>
      <c r="U27" s="200"/>
    </row>
  </sheetData>
  <sheetProtection algorithmName="SHA-512" hashValue="EU44IiNQQ+mxy2MtQzQQAJ+I5Io5rlW0mnnqlHm1bVp73jdEIFCZeMYLS2yl8E47Q+40i31Ukx4BvgAXYp6UmQ==" saltValue="3gwCKU8y3vsFIRUc99G0Ww==" spinCount="100000" sheet="1" objects="1" scenarios="1"/>
  <mergeCells count="8">
    <mergeCell ref="B21:B22"/>
    <mergeCell ref="J21:J22"/>
    <mergeCell ref="K21:K22"/>
    <mergeCell ref="N21:P21"/>
    <mergeCell ref="B6:B7"/>
    <mergeCell ref="J6:J7"/>
    <mergeCell ref="K6:K7"/>
    <mergeCell ref="N6:P6"/>
  </mergeCells>
  <pageMargins left="0.48" right="0.7" top="0.78740157499999996" bottom="0.78740157499999996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="85" zoomScaleNormal="85" workbookViewId="0"/>
  </sheetViews>
  <sheetFormatPr defaultColWidth="9" defaultRowHeight="12.75" x14ac:dyDescent="0.2"/>
  <cols>
    <col min="1" max="1" width="13.140625" style="323" customWidth="1"/>
    <col min="2" max="2" width="7.85546875" style="323" customWidth="1"/>
    <col min="3" max="3" width="56.7109375" style="318" customWidth="1"/>
    <col min="4" max="4" width="8.7109375" style="314" customWidth="1"/>
    <col min="5" max="5" width="4.7109375" style="319" customWidth="1"/>
    <col min="6" max="6" width="7.7109375" style="320" customWidth="1"/>
    <col min="7" max="7" width="15.7109375" style="321" customWidth="1"/>
    <col min="8" max="8" width="17.5703125" style="322" customWidth="1"/>
    <col min="9" max="16384" width="9" style="300"/>
  </cols>
  <sheetData>
    <row r="1" spans="1:8" s="283" customFormat="1" ht="20.25" customHeight="1" x14ac:dyDescent="0.2">
      <c r="A1" s="276" t="s">
        <v>107</v>
      </c>
      <c r="B1" s="276" t="s">
        <v>193</v>
      </c>
      <c r="C1" s="277"/>
      <c r="D1" s="289"/>
      <c r="E1" s="279"/>
      <c r="F1" s="280"/>
      <c r="G1" s="278"/>
      <c r="H1" s="281"/>
    </row>
    <row r="2" spans="1:8" s="283" customFormat="1" ht="12.75" customHeight="1" x14ac:dyDescent="0.2">
      <c r="B2" s="284" t="s">
        <v>182</v>
      </c>
      <c r="C2" s="285" t="str">
        <f>ID!B1</f>
        <v>VD České Kopisty, havarijní oprava těsnění sektorového jezu</v>
      </c>
      <c r="D2" s="337"/>
      <c r="E2" s="288"/>
      <c r="F2" s="287"/>
      <c r="G2" s="282"/>
      <c r="H2" s="281"/>
    </row>
    <row r="3" spans="1:8" s="283" customFormat="1" ht="6.75" customHeight="1" x14ac:dyDescent="0.2">
      <c r="A3" s="286"/>
      <c r="B3" s="286"/>
      <c r="C3" s="290"/>
      <c r="D3" s="289"/>
      <c r="E3" s="291"/>
      <c r="F3" s="278"/>
      <c r="G3" s="282"/>
      <c r="H3" s="281"/>
    </row>
    <row r="4" spans="1:8" s="283" customFormat="1" ht="24.75" customHeight="1" x14ac:dyDescent="0.2">
      <c r="A4" s="348"/>
      <c r="B4" s="356"/>
      <c r="C4" s="357" t="s">
        <v>9</v>
      </c>
      <c r="D4" s="358" t="s">
        <v>171</v>
      </c>
      <c r="E4" s="359"/>
      <c r="F4" s="360" t="s">
        <v>172</v>
      </c>
      <c r="G4" s="361" t="s">
        <v>173</v>
      </c>
      <c r="H4" s="362" t="s">
        <v>174</v>
      </c>
    </row>
    <row r="5" spans="1:8" s="283" customFormat="1" ht="12.75" customHeight="1" x14ac:dyDescent="0.2">
      <c r="A5" s="349"/>
      <c r="B5" s="292">
        <v>1</v>
      </c>
      <c r="C5" s="324">
        <v>2</v>
      </c>
      <c r="D5" s="355">
        <v>3</v>
      </c>
      <c r="E5" s="333"/>
      <c r="F5" s="292">
        <v>4</v>
      </c>
      <c r="G5" s="293">
        <v>5</v>
      </c>
      <c r="H5" s="293">
        <v>6</v>
      </c>
    </row>
    <row r="6" spans="1:8" s="283" customFormat="1" ht="6" customHeight="1" x14ac:dyDescent="0.2">
      <c r="A6" s="350"/>
      <c r="B6" s="294"/>
      <c r="C6" s="295"/>
      <c r="D6" s="338"/>
      <c r="E6" s="297"/>
      <c r="F6" s="296"/>
      <c r="G6" s="298"/>
      <c r="H6" s="299"/>
    </row>
    <row r="7" spans="1:8" x14ac:dyDescent="0.2">
      <c r="A7" s="351"/>
      <c r="B7" s="301"/>
      <c r="C7" s="325" t="s">
        <v>183</v>
      </c>
      <c r="D7" s="302"/>
      <c r="E7" s="334"/>
      <c r="F7" s="301"/>
      <c r="G7" s="303"/>
      <c r="H7" s="304"/>
    </row>
    <row r="8" spans="1:8" ht="27.95" customHeight="1" x14ac:dyDescent="0.2">
      <c r="A8" s="351"/>
      <c r="B8" s="301">
        <v>1</v>
      </c>
      <c r="C8" s="326" t="s">
        <v>184</v>
      </c>
      <c r="D8" s="302">
        <v>96</v>
      </c>
      <c r="E8" s="334" t="s">
        <v>27</v>
      </c>
      <c r="F8" s="301">
        <v>1</v>
      </c>
      <c r="G8" s="364"/>
      <c r="H8" s="304">
        <f>D8*F8*G8</f>
        <v>0</v>
      </c>
    </row>
    <row r="9" spans="1:8" ht="27.95" customHeight="1" x14ac:dyDescent="0.2">
      <c r="A9" s="351"/>
      <c r="B9" s="301">
        <v>2</v>
      </c>
      <c r="C9" s="326" t="s">
        <v>185</v>
      </c>
      <c r="D9" s="302">
        <v>48</v>
      </c>
      <c r="E9" s="334" t="s">
        <v>27</v>
      </c>
      <c r="F9" s="301">
        <v>1</v>
      </c>
      <c r="G9" s="364"/>
      <c r="H9" s="304">
        <f>D9*F9*G9</f>
        <v>0</v>
      </c>
    </row>
    <row r="10" spans="1:8" x14ac:dyDescent="0.2">
      <c r="A10" s="351"/>
      <c r="B10" s="301"/>
      <c r="C10" s="327"/>
      <c r="D10" s="302"/>
      <c r="E10" s="334"/>
      <c r="F10" s="301"/>
      <c r="G10" s="303"/>
      <c r="H10" s="304"/>
    </row>
    <row r="11" spans="1:8" x14ac:dyDescent="0.2">
      <c r="A11" s="351"/>
      <c r="B11" s="301"/>
      <c r="C11" s="325" t="s">
        <v>175</v>
      </c>
      <c r="D11" s="302"/>
      <c r="E11" s="334"/>
      <c r="F11" s="301"/>
      <c r="G11" s="303"/>
      <c r="H11" s="304"/>
    </row>
    <row r="12" spans="1:8" ht="38.25" x14ac:dyDescent="0.2">
      <c r="A12" s="351"/>
      <c r="B12" s="301">
        <v>3</v>
      </c>
      <c r="C12" s="328" t="s">
        <v>192</v>
      </c>
      <c r="D12" s="302">
        <v>16</v>
      </c>
      <c r="E12" s="334" t="s">
        <v>27</v>
      </c>
      <c r="F12" s="301">
        <v>1</v>
      </c>
      <c r="G12" s="364"/>
      <c r="H12" s="304">
        <f>D12*F12*G12</f>
        <v>0</v>
      </c>
    </row>
    <row r="13" spans="1:8" ht="38.25" x14ac:dyDescent="0.2">
      <c r="A13" s="351"/>
      <c r="B13" s="301">
        <v>4</v>
      </c>
      <c r="C13" s="328" t="s">
        <v>186</v>
      </c>
      <c r="D13" s="302">
        <v>16</v>
      </c>
      <c r="E13" s="334" t="s">
        <v>27</v>
      </c>
      <c r="F13" s="301">
        <v>1</v>
      </c>
      <c r="G13" s="364"/>
      <c r="H13" s="304">
        <f>D13*F13*G13</f>
        <v>0</v>
      </c>
    </row>
    <row r="14" spans="1:8" x14ac:dyDescent="0.2">
      <c r="A14" s="351"/>
      <c r="B14" s="301"/>
      <c r="C14" s="325"/>
      <c r="D14" s="302"/>
      <c r="E14" s="334"/>
      <c r="F14" s="301"/>
      <c r="G14" s="303"/>
      <c r="H14" s="304"/>
    </row>
    <row r="15" spans="1:8" x14ac:dyDescent="0.2">
      <c r="A15" s="351"/>
      <c r="B15" s="301"/>
      <c r="C15" s="325" t="s">
        <v>176</v>
      </c>
      <c r="D15" s="302"/>
      <c r="E15" s="334"/>
      <c r="F15" s="301"/>
      <c r="G15" s="303"/>
      <c r="H15" s="304"/>
    </row>
    <row r="16" spans="1:8" ht="27.95" customHeight="1" x14ac:dyDescent="0.2">
      <c r="A16" s="351"/>
      <c r="B16" s="301">
        <v>5</v>
      </c>
      <c r="C16" s="343" t="s">
        <v>195</v>
      </c>
      <c r="D16" s="302"/>
      <c r="E16" s="334"/>
      <c r="F16" s="301"/>
      <c r="G16" s="303"/>
      <c r="H16" s="304"/>
    </row>
    <row r="17" spans="1:8" x14ac:dyDescent="0.2">
      <c r="A17" s="351"/>
      <c r="B17" s="301"/>
      <c r="C17" s="325"/>
      <c r="D17" s="302"/>
      <c r="E17" s="334"/>
      <c r="F17" s="301"/>
      <c r="G17" s="303"/>
      <c r="H17" s="304"/>
    </row>
    <row r="18" spans="1:8" x14ac:dyDescent="0.2">
      <c r="A18" s="351"/>
      <c r="B18" s="301"/>
      <c r="C18" s="325" t="s">
        <v>177</v>
      </c>
      <c r="D18" s="302"/>
      <c r="E18" s="334"/>
      <c r="F18" s="301"/>
      <c r="G18" s="303"/>
      <c r="H18" s="304"/>
    </row>
    <row r="19" spans="1:8" ht="51" x14ac:dyDescent="0.2">
      <c r="A19" s="351"/>
      <c r="B19" s="301">
        <v>6</v>
      </c>
      <c r="C19" s="328" t="s">
        <v>187</v>
      </c>
      <c r="D19" s="302">
        <v>192</v>
      </c>
      <c r="E19" s="334" t="s">
        <v>27</v>
      </c>
      <c r="F19" s="301">
        <v>1</v>
      </c>
      <c r="G19" s="364"/>
      <c r="H19" s="304">
        <f>D19*F19*G19</f>
        <v>0</v>
      </c>
    </row>
    <row r="20" spans="1:8" ht="27.95" customHeight="1" x14ac:dyDescent="0.2">
      <c r="A20" s="351"/>
      <c r="B20" s="301">
        <v>7</v>
      </c>
      <c r="C20" s="328" t="s">
        <v>188</v>
      </c>
      <c r="D20" s="302">
        <v>48</v>
      </c>
      <c r="E20" s="334" t="s">
        <v>27</v>
      </c>
      <c r="F20" s="301">
        <v>1</v>
      </c>
      <c r="G20" s="364"/>
      <c r="H20" s="304">
        <f>D20*F20*G20</f>
        <v>0</v>
      </c>
    </row>
    <row r="21" spans="1:8" x14ac:dyDescent="0.2">
      <c r="A21" s="351"/>
      <c r="B21" s="301"/>
      <c r="C21" s="327"/>
      <c r="D21" s="302"/>
      <c r="E21" s="334"/>
      <c r="F21" s="301"/>
      <c r="G21" s="303"/>
      <c r="H21" s="304"/>
    </row>
    <row r="22" spans="1:8" x14ac:dyDescent="0.2">
      <c r="A22" s="352" t="s">
        <v>107</v>
      </c>
      <c r="B22" s="305"/>
      <c r="C22" s="329" t="s">
        <v>178</v>
      </c>
      <c r="D22" s="302"/>
      <c r="E22" s="335"/>
      <c r="F22" s="306"/>
      <c r="G22" s="307"/>
      <c r="H22" s="308"/>
    </row>
    <row r="23" spans="1:8" ht="27.95" customHeight="1" x14ac:dyDescent="0.2">
      <c r="A23" s="353"/>
      <c r="B23" s="301">
        <v>8</v>
      </c>
      <c r="C23" s="330" t="s">
        <v>196</v>
      </c>
      <c r="D23" s="302">
        <v>15</v>
      </c>
      <c r="E23" s="335" t="s">
        <v>179</v>
      </c>
      <c r="F23" s="306">
        <v>1</v>
      </c>
      <c r="G23" s="365"/>
      <c r="H23" s="308">
        <f>D23*F23*G23</f>
        <v>0</v>
      </c>
    </row>
    <row r="24" spans="1:8" x14ac:dyDescent="0.2">
      <c r="A24" s="354"/>
      <c r="B24" s="301"/>
      <c r="C24" s="325" t="s">
        <v>180</v>
      </c>
      <c r="D24" s="302"/>
      <c r="E24" s="334"/>
      <c r="F24" s="301"/>
      <c r="G24" s="303"/>
      <c r="H24" s="304"/>
    </row>
    <row r="25" spans="1:8" ht="27.95" customHeight="1" x14ac:dyDescent="0.2">
      <c r="A25" s="354"/>
      <c r="B25" s="301">
        <v>9</v>
      </c>
      <c r="C25" s="342" t="s">
        <v>202</v>
      </c>
      <c r="D25" s="302">
        <v>24</v>
      </c>
      <c r="E25" s="334" t="s">
        <v>26</v>
      </c>
      <c r="F25" s="301">
        <v>1</v>
      </c>
      <c r="G25" s="364"/>
      <c r="H25" s="304">
        <f t="shared" ref="H25:H27" si="0">D25*F25*G25</f>
        <v>0</v>
      </c>
    </row>
    <row r="26" spans="1:8" ht="76.5" x14ac:dyDescent="0.2">
      <c r="A26" s="354"/>
      <c r="B26" s="301">
        <v>10</v>
      </c>
      <c r="C26" s="342" t="s">
        <v>203</v>
      </c>
      <c r="D26" s="302">
        <v>4.95</v>
      </c>
      <c r="E26" s="334" t="s">
        <v>26</v>
      </c>
      <c r="F26" s="301">
        <v>48</v>
      </c>
      <c r="G26" s="364"/>
      <c r="H26" s="304">
        <f>D26*F26*G26</f>
        <v>0</v>
      </c>
    </row>
    <row r="27" spans="1:8" ht="27.95" customHeight="1" x14ac:dyDescent="0.2">
      <c r="A27" s="354"/>
      <c r="B27" s="341">
        <v>11</v>
      </c>
      <c r="C27" s="380" t="s">
        <v>204</v>
      </c>
      <c r="D27" s="339">
        <v>87</v>
      </c>
      <c r="E27" s="340" t="s">
        <v>26</v>
      </c>
      <c r="F27" s="341">
        <v>1</v>
      </c>
      <c r="G27" s="381"/>
      <c r="H27" s="383">
        <f t="shared" si="0"/>
        <v>0</v>
      </c>
    </row>
    <row r="28" spans="1:8" ht="55.5" customHeight="1" x14ac:dyDescent="0.2">
      <c r="A28" s="354"/>
      <c r="B28" s="376"/>
      <c r="C28" s="377" t="s">
        <v>201</v>
      </c>
      <c r="D28" s="378"/>
      <c r="E28" s="379"/>
      <c r="F28" s="376"/>
      <c r="G28" s="382"/>
      <c r="H28" s="384"/>
    </row>
    <row r="29" spans="1:8" x14ac:dyDescent="0.2">
      <c r="A29" s="351"/>
      <c r="B29" s="301"/>
      <c r="C29" s="331"/>
      <c r="D29" s="302"/>
      <c r="E29" s="334"/>
      <c r="F29" s="301"/>
      <c r="G29" s="303"/>
      <c r="H29" s="304"/>
    </row>
    <row r="30" spans="1:8" x14ac:dyDescent="0.2">
      <c r="A30" s="351"/>
      <c r="B30" s="301"/>
      <c r="C30" s="325" t="s">
        <v>181</v>
      </c>
      <c r="D30" s="303"/>
      <c r="E30" s="334"/>
      <c r="F30" s="301"/>
      <c r="G30" s="303"/>
      <c r="H30" s="304"/>
    </row>
    <row r="31" spans="1:8" ht="27.95" customHeight="1" x14ac:dyDescent="0.2">
      <c r="A31" s="351"/>
      <c r="B31" s="341">
        <v>12</v>
      </c>
      <c r="C31" s="331" t="s">
        <v>189</v>
      </c>
      <c r="D31" s="302"/>
      <c r="E31" s="334" t="s">
        <v>28</v>
      </c>
      <c r="F31" s="301">
        <v>1</v>
      </c>
      <c r="G31" s="364"/>
      <c r="H31" s="304">
        <f>F31*G31</f>
        <v>0</v>
      </c>
    </row>
    <row r="32" spans="1:8" ht="27.95" customHeight="1" x14ac:dyDescent="0.2">
      <c r="A32" s="351"/>
      <c r="B32" s="341">
        <v>13</v>
      </c>
      <c r="C32" s="331" t="s">
        <v>190</v>
      </c>
      <c r="D32" s="302"/>
      <c r="E32" s="334" t="s">
        <v>28</v>
      </c>
      <c r="F32" s="301">
        <v>1</v>
      </c>
      <c r="G32" s="364"/>
      <c r="H32" s="304">
        <f>F32*G32</f>
        <v>0</v>
      </c>
    </row>
    <row r="33" spans="1:8" ht="27.95" customHeight="1" x14ac:dyDescent="0.2">
      <c r="A33" s="351"/>
      <c r="B33" s="341">
        <v>14</v>
      </c>
      <c r="C33" s="331" t="s">
        <v>191</v>
      </c>
      <c r="D33" s="302"/>
      <c r="E33" s="334" t="s">
        <v>28</v>
      </c>
      <c r="F33" s="301">
        <v>1</v>
      </c>
      <c r="G33" s="364"/>
      <c r="H33" s="304">
        <f>F33*G33</f>
        <v>0</v>
      </c>
    </row>
    <row r="34" spans="1:8" ht="27.95" customHeight="1" x14ac:dyDescent="0.2">
      <c r="A34" s="351"/>
      <c r="B34" s="341">
        <v>15</v>
      </c>
      <c r="C34" s="331" t="s">
        <v>197</v>
      </c>
      <c r="D34" s="339"/>
      <c r="E34" s="334" t="s">
        <v>28</v>
      </c>
      <c r="F34" s="341">
        <v>2</v>
      </c>
      <c r="G34" s="344"/>
      <c r="H34" s="304">
        <f t="shared" ref="H34:H36" si="1">F34*G34</f>
        <v>0</v>
      </c>
    </row>
    <row r="35" spans="1:8" ht="27.95" customHeight="1" x14ac:dyDescent="0.2">
      <c r="A35" s="351"/>
      <c r="B35" s="341">
        <v>16</v>
      </c>
      <c r="C35" s="331" t="s">
        <v>198</v>
      </c>
      <c r="D35" s="339"/>
      <c r="E35" s="340" t="s">
        <v>28</v>
      </c>
      <c r="F35" s="341">
        <v>1</v>
      </c>
      <c r="G35" s="344"/>
      <c r="H35" s="304">
        <f t="shared" si="1"/>
        <v>0</v>
      </c>
    </row>
    <row r="36" spans="1:8" ht="27.95" customHeight="1" thickBot="1" x14ac:dyDescent="0.25">
      <c r="A36" s="351"/>
      <c r="B36" s="341">
        <v>17</v>
      </c>
      <c r="C36" s="330" t="s">
        <v>199</v>
      </c>
      <c r="D36" s="339"/>
      <c r="E36" s="340" t="s">
        <v>28</v>
      </c>
      <c r="F36" s="341">
        <v>1</v>
      </c>
      <c r="G36" s="344"/>
      <c r="H36" s="304">
        <f t="shared" si="1"/>
        <v>0</v>
      </c>
    </row>
    <row r="37" spans="1:8" ht="15" customHeight="1" thickBot="1" x14ac:dyDescent="0.25">
      <c r="A37" s="352"/>
      <c r="B37" s="309" t="s">
        <v>2</v>
      </c>
      <c r="C37" s="332" t="s">
        <v>107</v>
      </c>
      <c r="D37" s="310"/>
      <c r="E37" s="336"/>
      <c r="F37" s="311"/>
      <c r="G37" s="311"/>
      <c r="H37" s="312">
        <f>SUM(H7:H36)</f>
        <v>0</v>
      </c>
    </row>
    <row r="38" spans="1:8" x14ac:dyDescent="0.2">
      <c r="A38" s="300"/>
      <c r="B38" s="300"/>
      <c r="C38" s="313"/>
      <c r="E38" s="315"/>
      <c r="F38" s="316"/>
      <c r="G38" s="316"/>
      <c r="H38" s="317"/>
    </row>
    <row r="39" spans="1:8" ht="10.5" x14ac:dyDescent="0.2">
      <c r="A39" s="345" t="s">
        <v>0</v>
      </c>
      <c r="B39" s="346"/>
      <c r="C39" s="375" t="s">
        <v>200</v>
      </c>
      <c r="D39" s="375"/>
      <c r="E39" s="375"/>
      <c r="F39" s="375"/>
      <c r="G39" s="316"/>
      <c r="H39" s="317"/>
    </row>
    <row r="41" spans="1:8" ht="12.75" customHeight="1" x14ac:dyDescent="0.2">
      <c r="C41" s="347"/>
    </row>
  </sheetData>
  <sheetProtection algorithmName="SHA-512" hashValue="xTM4J2eGxBfZrbrIspDy5PwP65bjuuDpg3uyNBDRxinLMpSSNjRcgQlIxLM5cXI1xUtkOcZqesNjMzJcBC0MNQ==" saltValue="6NiiYEefeJOx6OCG5YILtw==" spinCount="100000" sheet="1" objects="1" scenarios="1"/>
  <mergeCells count="3">
    <mergeCell ref="C39:F39"/>
    <mergeCell ref="G27:G28"/>
    <mergeCell ref="H27:H28"/>
  </mergeCells>
  <pageMargins left="0.48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výkaz výměr L pole</vt:lpstr>
      <vt:lpstr>ID</vt:lpstr>
      <vt:lpstr>Specifikace Materiálu</vt:lpstr>
      <vt:lpstr>SoupisPrací</vt:lpstr>
      <vt:lpstr>'výkaz výměr L pole'!Oblast_tisku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Drahozal</dc:creator>
  <cp:lastModifiedBy>Ing. Lukáš Drahozal</cp:lastModifiedBy>
  <cp:lastPrinted>2024-11-22T08:20:56Z</cp:lastPrinted>
  <dcterms:created xsi:type="dcterms:W3CDTF">2003-06-02T11:27:28Z</dcterms:created>
  <dcterms:modified xsi:type="dcterms:W3CDTF">2024-11-22T08:34:01Z</dcterms:modified>
</cp:coreProperties>
</file>