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0" windowWidth="0" windowHeight="0"/>
  </bookViews>
  <sheets>
    <sheet name="Rekapitulace stavby" sheetId="1" r:id="rId1"/>
    <sheet name="SO01 - Oprava koryta" sheetId="2" r:id="rId2"/>
    <sheet name="SO02 - Těžba sedimentů" sheetId="3" r:id="rId3"/>
    <sheet name="SO00 - VRN" sheetId="4" r:id="rId4"/>
    <sheet name="SO03 - Vegetační úpravy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Oprava koryta'!$C$123:$K$485</definedName>
    <definedName name="_xlnm.Print_Area" localSheetId="1">'SO01 - Oprava koryta'!$C$82:$J$105,'SO01 - Oprava koryta'!$C$111:$K$485</definedName>
    <definedName name="_xlnm.Print_Titles" localSheetId="1">'SO01 - Oprava koryta'!$123:$123</definedName>
    <definedName name="_xlnm._FilterDatabase" localSheetId="2" hidden="1">'SO02 - Těžba sedimentů'!$C$119:$K$164</definedName>
    <definedName name="_xlnm.Print_Area" localSheetId="2">'SO02 - Těžba sedimentů'!$C$82:$J$101,'SO02 - Těžba sedimentů'!$C$107:$K$164</definedName>
    <definedName name="_xlnm.Print_Titles" localSheetId="2">'SO02 - Těžba sedimentů'!$119:$119</definedName>
    <definedName name="_xlnm._FilterDatabase" localSheetId="3" hidden="1">'SO00 - VRN'!$C$118:$K$196</definedName>
    <definedName name="_xlnm.Print_Area" localSheetId="3">'SO00 - VRN'!$C$82:$J$100,'SO00 - VRN'!$C$106:$K$196</definedName>
    <definedName name="_xlnm.Print_Titles" localSheetId="3">'SO00 - VRN'!$118:$118</definedName>
    <definedName name="_xlnm._FilterDatabase" localSheetId="4" hidden="1">'SO03 - Vegetační úpravy'!$C$117:$K$245</definedName>
    <definedName name="_xlnm.Print_Area" localSheetId="4">'SO03 - Vegetační úpravy'!$C$82:$J$99,'SO03 - Vegetační úpravy'!$C$105:$K$245</definedName>
    <definedName name="_xlnm.Print_Titles" localSheetId="4">'SO03 - Vegetační úpravy'!$117:$117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7"/>
  <c r="J36"/>
  <c i="1" r="AY97"/>
  <c i="4" r="J35"/>
  <c i="1" r="AX97"/>
  <c i="4"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3" r="J37"/>
  <c r="J36"/>
  <c i="1" r="AY96"/>
  <c i="3" r="J35"/>
  <c i="1" r="AX96"/>
  <c i="3" r="BI159"/>
  <c r="BH159"/>
  <c r="BG159"/>
  <c r="BF159"/>
  <c r="T159"/>
  <c r="T158"/>
  <c r="R159"/>
  <c r="R158"/>
  <c r="P159"/>
  <c r="P158"/>
  <c r="BI152"/>
  <c r="BH152"/>
  <c r="BG152"/>
  <c r="BF152"/>
  <c r="T152"/>
  <c r="T151"/>
  <c r="R152"/>
  <c r="R151"/>
  <c r="P152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483"/>
  <c r="BH483"/>
  <c r="BG483"/>
  <c r="BF483"/>
  <c r="T483"/>
  <c r="T482"/>
  <c r="R483"/>
  <c r="R482"/>
  <c r="P483"/>
  <c r="P482"/>
  <c r="BI474"/>
  <c r="BH474"/>
  <c r="BG474"/>
  <c r="BF474"/>
  <c r="T474"/>
  <c r="R474"/>
  <c r="P474"/>
  <c r="BI466"/>
  <c r="BH466"/>
  <c r="BG466"/>
  <c r="BF466"/>
  <c r="T466"/>
  <c r="R466"/>
  <c r="P466"/>
  <c r="BI458"/>
  <c r="BH458"/>
  <c r="BG458"/>
  <c r="BF458"/>
  <c r="T458"/>
  <c r="R458"/>
  <c r="P458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0"/>
  <c r="BH420"/>
  <c r="BG420"/>
  <c r="BF420"/>
  <c r="T420"/>
  <c r="R420"/>
  <c r="P420"/>
  <c r="BI415"/>
  <c r="BH415"/>
  <c r="BG415"/>
  <c r="BF415"/>
  <c r="T415"/>
  <c r="R415"/>
  <c r="P415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89"/>
  <c r="BH389"/>
  <c r="BG389"/>
  <c r="BF389"/>
  <c r="T389"/>
  <c r="R389"/>
  <c r="P389"/>
  <c r="BI382"/>
  <c r="BH382"/>
  <c r="BG382"/>
  <c r="BF382"/>
  <c r="T382"/>
  <c r="R382"/>
  <c r="P382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35"/>
  <c r="BH335"/>
  <c r="BG335"/>
  <c r="BF335"/>
  <c r="T335"/>
  <c r="R335"/>
  <c r="P335"/>
  <c r="BI327"/>
  <c r="BH327"/>
  <c r="BG327"/>
  <c r="BF327"/>
  <c r="T327"/>
  <c r="R327"/>
  <c r="P327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429"/>
  <c r="BK426"/>
  <c r="BK420"/>
  <c r="BK415"/>
  <c r="BK407"/>
  <c r="BK396"/>
  <c r="J382"/>
  <c r="J371"/>
  <c r="J357"/>
  <c r="J259"/>
  <c r="BK251"/>
  <c r="BK242"/>
  <c r="J231"/>
  <c r="BK194"/>
  <c r="J184"/>
  <c r="J169"/>
  <c r="BK157"/>
  <c r="J145"/>
  <c r="J133"/>
  <c i="1" r="AS94"/>
  <c i="2" r="BK371"/>
  <c r="BK357"/>
  <c r="J351"/>
  <c r="J345"/>
  <c r="BK335"/>
  <c r="BK327"/>
  <c r="J319"/>
  <c r="J315"/>
  <c r="J311"/>
  <c r="BK307"/>
  <c r="BK303"/>
  <c r="J303"/>
  <c r="J297"/>
  <c r="J291"/>
  <c r="J286"/>
  <c r="J282"/>
  <c r="J276"/>
  <c r="J271"/>
  <c r="J265"/>
  <c r="J256"/>
  <c r="BK248"/>
  <c r="BK237"/>
  <c r="J226"/>
  <c r="J220"/>
  <c r="J215"/>
  <c r="BK212"/>
  <c r="BK209"/>
  <c r="BK205"/>
  <c r="BK199"/>
  <c r="J194"/>
  <c r="BK184"/>
  <c r="BK169"/>
  <c r="J157"/>
  <c r="BK145"/>
  <c r="BK133"/>
  <c i="3" r="BK159"/>
  <c r="J146"/>
  <c r="BK135"/>
  <c r="J123"/>
  <c r="BK152"/>
  <c r="BK140"/>
  <c r="BK129"/>
  <c i="4" r="BK194"/>
  <c r="BK188"/>
  <c r="BK182"/>
  <c r="J176"/>
  <c r="J170"/>
  <c r="J155"/>
  <c r="BK149"/>
  <c r="BK143"/>
  <c r="BK137"/>
  <c r="BK131"/>
  <c r="J126"/>
  <c r="J194"/>
  <c r="J188"/>
  <c r="BK179"/>
  <c r="BK176"/>
  <c r="BK170"/>
  <c r="J167"/>
  <c r="J164"/>
  <c r="J161"/>
  <c r="BK155"/>
  <c r="J149"/>
  <c r="J143"/>
  <c r="BK140"/>
  <c r="J134"/>
  <c r="BK122"/>
  <c i="5" r="J240"/>
  <c r="BK235"/>
  <c r="J229"/>
  <c r="J223"/>
  <c r="BK214"/>
  <c r="BK211"/>
  <c r="BK206"/>
  <c r="BK194"/>
  <c r="J191"/>
  <c r="BK185"/>
  <c r="BK179"/>
  <c r="BK170"/>
  <c r="BK167"/>
  <c r="BK161"/>
  <c r="BK152"/>
  <c r="BK149"/>
  <c r="BK143"/>
  <c r="J137"/>
  <c r="BK127"/>
  <c r="BK238"/>
  <c r="BK231"/>
  <c r="BK226"/>
  <c r="J220"/>
  <c r="J214"/>
  <c r="BK209"/>
  <c r="J203"/>
  <c r="J200"/>
  <c r="J194"/>
  <c r="J188"/>
  <c r="BK182"/>
  <c r="BK176"/>
  <c r="J173"/>
  <c r="J167"/>
  <c r="BK158"/>
  <c r="J152"/>
  <c r="BK146"/>
  <c r="BK140"/>
  <c r="BK132"/>
  <c r="BK121"/>
  <c i="2" r="BK483"/>
  <c r="J483"/>
  <c r="BK474"/>
  <c r="J474"/>
  <c r="BK466"/>
  <c r="J466"/>
  <c r="BK458"/>
  <c r="J458"/>
  <c r="BK450"/>
  <c r="J450"/>
  <c r="BK444"/>
  <c r="J444"/>
  <c r="BK439"/>
  <c r="J439"/>
  <c r="BK432"/>
  <c r="J432"/>
  <c r="J429"/>
  <c r="J426"/>
  <c r="J420"/>
  <c r="J415"/>
  <c r="J407"/>
  <c r="BK400"/>
  <c r="J389"/>
  <c r="J376"/>
  <c r="J365"/>
  <c r="BK256"/>
  <c r="J248"/>
  <c r="J237"/>
  <c r="BK226"/>
  <c r="J190"/>
  <c r="BK175"/>
  <c r="BK163"/>
  <c r="J151"/>
  <c r="BK139"/>
  <c r="J127"/>
  <c r="BK435"/>
  <c r="J435"/>
  <c r="J400"/>
  <c r="J396"/>
  <c r="BK389"/>
  <c r="BK382"/>
  <c r="BK376"/>
  <c r="BK365"/>
  <c r="BK351"/>
  <c r="BK345"/>
  <c r="J335"/>
  <c r="J327"/>
  <c r="BK319"/>
  <c r="BK315"/>
  <c r="BK311"/>
  <c r="J307"/>
  <c r="BK297"/>
  <c r="BK291"/>
  <c r="BK286"/>
  <c r="BK282"/>
  <c r="BK276"/>
  <c r="BK271"/>
  <c r="BK265"/>
  <c r="BK259"/>
  <c r="J251"/>
  <c r="J242"/>
  <c r="BK231"/>
  <c r="BK220"/>
  <c r="BK215"/>
  <c r="J212"/>
  <c r="J209"/>
  <c r="J205"/>
  <c r="J199"/>
  <c r="BK190"/>
  <c r="J175"/>
  <c r="J163"/>
  <c r="BK151"/>
  <c r="J139"/>
  <c r="BK127"/>
  <c i="3" r="J152"/>
  <c r="J140"/>
  <c r="J129"/>
  <c r="J159"/>
  <c r="BK146"/>
  <c r="J135"/>
  <c r="BK123"/>
  <c i="4" r="BK191"/>
  <c r="BK185"/>
  <c r="J179"/>
  <c r="J173"/>
  <c r="J158"/>
  <c r="BK152"/>
  <c r="BK146"/>
  <c r="J140"/>
  <c r="BK134"/>
  <c r="J122"/>
  <c r="J191"/>
  <c r="J185"/>
  <c r="J182"/>
  <c r="BK173"/>
  <c r="BK167"/>
  <c r="BK164"/>
  <c r="BK161"/>
  <c r="BK158"/>
  <c r="J152"/>
  <c r="J146"/>
  <c r="J137"/>
  <c r="J131"/>
  <c r="BK126"/>
  <c i="5" r="BK243"/>
  <c r="J238"/>
  <c r="J231"/>
  <c r="J226"/>
  <c r="BK220"/>
  <c r="BK217"/>
  <c r="J209"/>
  <c r="BK203"/>
  <c r="J197"/>
  <c r="BK188"/>
  <c r="J182"/>
  <c r="J176"/>
  <c r="BK173"/>
  <c r="J164"/>
  <c r="J158"/>
  <c r="J155"/>
  <c r="J146"/>
  <c r="J140"/>
  <c r="J132"/>
  <c r="J121"/>
  <c r="J243"/>
  <c r="BK240"/>
  <c r="J235"/>
  <c r="BK229"/>
  <c r="BK223"/>
  <c r="J217"/>
  <c r="J211"/>
  <c r="J206"/>
  <c r="BK200"/>
  <c r="BK197"/>
  <c r="BK191"/>
  <c r="J185"/>
  <c r="J179"/>
  <c r="J170"/>
  <c r="BK164"/>
  <c r="J161"/>
  <c r="BK155"/>
  <c r="J149"/>
  <c r="J143"/>
  <c r="BK137"/>
  <c r="J127"/>
  <c i="2" l="1" r="P126"/>
  <c r="R126"/>
  <c r="R125"/>
  <c r="R124"/>
  <c r="BK270"/>
  <c r="J270"/>
  <c r="J99"/>
  <c r="R270"/>
  <c r="BK290"/>
  <c r="J290"/>
  <c r="J100"/>
  <c r="R290"/>
  <c r="BK318"/>
  <c r="J318"/>
  <c r="J101"/>
  <c r="R318"/>
  <c r="BK419"/>
  <c r="J419"/>
  <c r="J102"/>
  <c r="P419"/>
  <c r="R419"/>
  <c r="T419"/>
  <c r="BK438"/>
  <c r="J438"/>
  <c r="J103"/>
  <c r="P438"/>
  <c r="R438"/>
  <c i="3" r="BK122"/>
  <c r="J122"/>
  <c r="J98"/>
  <c r="R122"/>
  <c r="R121"/>
  <c r="R120"/>
  <c i="4" r="P121"/>
  <c r="P120"/>
  <c r="T121"/>
  <c r="T120"/>
  <c r="P130"/>
  <c r="R130"/>
  <c i="5" r="P120"/>
  <c r="P119"/>
  <c r="P118"/>
  <c i="1" r="AU98"/>
  <c i="5" r="R120"/>
  <c r="R119"/>
  <c r="R118"/>
  <c i="2" r="BK126"/>
  <c r="J126"/>
  <c r="J98"/>
  <c r="T126"/>
  <c r="P270"/>
  <c r="T270"/>
  <c r="P290"/>
  <c r="T290"/>
  <c r="P318"/>
  <c r="T318"/>
  <c r="T438"/>
  <c i="3" r="P122"/>
  <c r="P121"/>
  <c r="P120"/>
  <c i="1" r="AU96"/>
  <c i="3" r="T122"/>
  <c r="T121"/>
  <c r="T120"/>
  <c i="4" r="BK121"/>
  <c r="J121"/>
  <c r="J98"/>
  <c r="R121"/>
  <c r="R120"/>
  <c r="R119"/>
  <c r="BK130"/>
  <c r="J130"/>
  <c r="J99"/>
  <c r="T130"/>
  <c i="5" r="BK120"/>
  <c r="J120"/>
  <c r="J98"/>
  <c r="T120"/>
  <c r="T119"/>
  <c r="T118"/>
  <c i="2" r="BK482"/>
  <c r="J482"/>
  <c r="J104"/>
  <c i="3" r="BK151"/>
  <c r="J151"/>
  <c r="J99"/>
  <c r="BK158"/>
  <c r="J158"/>
  <c r="J100"/>
  <c i="5" r="E85"/>
  <c r="J89"/>
  <c r="F92"/>
  <c r="BE121"/>
  <c r="BE127"/>
  <c r="BE140"/>
  <c r="BE158"/>
  <c r="BE161"/>
  <c r="BE179"/>
  <c r="BE182"/>
  <c r="BE188"/>
  <c r="BE194"/>
  <c r="BE197"/>
  <c r="BE200"/>
  <c r="BE209"/>
  <c r="BE214"/>
  <c r="BE217"/>
  <c r="BE220"/>
  <c r="BE226"/>
  <c r="BE231"/>
  <c r="BE235"/>
  <c r="BE240"/>
  <c r="BE243"/>
  <c r="BE132"/>
  <c r="BE137"/>
  <c r="BE143"/>
  <c r="BE146"/>
  <c r="BE149"/>
  <c r="BE152"/>
  <c r="BE155"/>
  <c r="BE164"/>
  <c r="BE167"/>
  <c r="BE170"/>
  <c r="BE173"/>
  <c r="BE176"/>
  <c r="BE185"/>
  <c r="BE191"/>
  <c r="BE203"/>
  <c r="BE206"/>
  <c r="BE211"/>
  <c r="BE223"/>
  <c r="BE229"/>
  <c r="BE238"/>
  <c i="4" r="F116"/>
  <c r="BE131"/>
  <c r="BE146"/>
  <c r="BE152"/>
  <c r="BE155"/>
  <c r="BE158"/>
  <c r="BE161"/>
  <c r="BE164"/>
  <c r="BE167"/>
  <c r="BE170"/>
  <c r="BE173"/>
  <c r="BE176"/>
  <c r="BE185"/>
  <c r="BE191"/>
  <c r="BE194"/>
  <c r="E85"/>
  <c r="J89"/>
  <c r="BE122"/>
  <c r="BE126"/>
  <c r="BE134"/>
  <c r="BE137"/>
  <c r="BE140"/>
  <c r="BE143"/>
  <c r="BE149"/>
  <c r="BE179"/>
  <c r="BE182"/>
  <c r="BE188"/>
  <c i="3" r="BE123"/>
  <c r="BE129"/>
  <c r="BE146"/>
  <c r="E85"/>
  <c r="J89"/>
  <c r="F92"/>
  <c r="BE135"/>
  <c r="BE140"/>
  <c r="BE152"/>
  <c r="BE159"/>
  <c i="2" r="J89"/>
  <c r="BE127"/>
  <c r="BE139"/>
  <c r="BE151"/>
  <c r="BE157"/>
  <c r="BE163"/>
  <c r="BE169"/>
  <c r="BE175"/>
  <c r="BE184"/>
  <c r="BE190"/>
  <c r="BE194"/>
  <c r="BE199"/>
  <c r="BE205"/>
  <c r="BE209"/>
  <c r="BE212"/>
  <c r="BE215"/>
  <c r="BE226"/>
  <c r="BE237"/>
  <c r="BE242"/>
  <c r="BE256"/>
  <c r="BE259"/>
  <c r="BE265"/>
  <c r="BE271"/>
  <c r="BE276"/>
  <c r="BE282"/>
  <c r="BE286"/>
  <c r="BE291"/>
  <c r="BE297"/>
  <c r="BE303"/>
  <c r="BE307"/>
  <c r="BE311"/>
  <c r="BE315"/>
  <c r="BE319"/>
  <c r="BE327"/>
  <c r="BE335"/>
  <c r="BE345"/>
  <c r="BE351"/>
  <c r="BE365"/>
  <c r="BE382"/>
  <c r="BE396"/>
  <c r="BE435"/>
  <c r="E85"/>
  <c r="F92"/>
  <c r="BE133"/>
  <c r="BE145"/>
  <c r="BE220"/>
  <c r="BE231"/>
  <c r="BE248"/>
  <c r="BE251"/>
  <c r="BE357"/>
  <c r="BE371"/>
  <c r="BE376"/>
  <c r="BE389"/>
  <c r="BE400"/>
  <c r="BE407"/>
  <c r="BE415"/>
  <c r="BE420"/>
  <c r="BE426"/>
  <c r="BE429"/>
  <c r="BE432"/>
  <c r="BE439"/>
  <c r="BE444"/>
  <c r="BE450"/>
  <c r="BE458"/>
  <c r="BE466"/>
  <c r="BE474"/>
  <c r="BE483"/>
  <c r="F36"/>
  <c i="1" r="BC95"/>
  <c i="2" r="F34"/>
  <c i="1" r="BA95"/>
  <c i="2" r="F35"/>
  <c i="1" r="BB95"/>
  <c i="4" r="J34"/>
  <c i="1" r="AW97"/>
  <c i="4" r="F36"/>
  <c i="1" r="BC97"/>
  <c i="5" r="J34"/>
  <c i="1" r="AW98"/>
  <c i="5" r="F36"/>
  <c i="1" r="BC98"/>
  <c i="2" r="F37"/>
  <c i="1" r="BD95"/>
  <c i="2" r="J34"/>
  <c i="1" r="AW95"/>
  <c i="3" r="J34"/>
  <c i="1" r="AW96"/>
  <c i="3" r="F36"/>
  <c i="1" r="BC96"/>
  <c i="3" r="F34"/>
  <c i="1" r="BA96"/>
  <c i="3" r="F35"/>
  <c i="1" r="BB96"/>
  <c i="3" r="F37"/>
  <c i="1" r="BD96"/>
  <c i="4" r="F35"/>
  <c i="1" r="BB97"/>
  <c i="4" r="F34"/>
  <c i="1" r="BA97"/>
  <c i="4" r="F37"/>
  <c i="1" r="BD97"/>
  <c i="5" r="F35"/>
  <c i="1" r="BB98"/>
  <c i="5" r="F34"/>
  <c i="1" r="BA98"/>
  <c i="5" r="F37"/>
  <c i="1" r="BD98"/>
  <c i="2" l="1" r="T125"/>
  <c r="T124"/>
  <c i="4" r="T119"/>
  <c r="P119"/>
  <c i="1" r="AU97"/>
  <c i="2" r="P125"/>
  <c r="P124"/>
  <c i="1" r="AU95"/>
  <c i="2" r="BK125"/>
  <c r="J125"/>
  <c r="J97"/>
  <c i="3" r="BK121"/>
  <c r="J121"/>
  <c r="J97"/>
  <c i="4" r="BK120"/>
  <c r="J120"/>
  <c r="J97"/>
  <c i="5" r="BK119"/>
  <c r="J119"/>
  <c r="J97"/>
  <c i="2" r="J33"/>
  <c i="1" r="AV95"/>
  <c r="AT95"/>
  <c i="3" r="J33"/>
  <c i="1" r="AV96"/>
  <c r="AT96"/>
  <c i="4" r="F33"/>
  <c i="1" r="AZ97"/>
  <c i="5" r="J33"/>
  <c i="1" r="AV98"/>
  <c r="AT98"/>
  <c r="BC94"/>
  <c r="W32"/>
  <c r="BA94"/>
  <c r="W30"/>
  <c r="BD94"/>
  <c r="W33"/>
  <c i="2" r="F33"/>
  <c i="1" r="AZ95"/>
  <c i="3" r="F33"/>
  <c i="1" r="AZ96"/>
  <c i="4" r="J33"/>
  <c i="1" r="AV97"/>
  <c r="AT97"/>
  <c i="5" r="F33"/>
  <c i="1" r="AZ98"/>
  <c r="BB94"/>
  <c r="W31"/>
  <c i="2" l="1" r="BK124"/>
  <c r="J124"/>
  <c r="J96"/>
  <c i="3" r="BK120"/>
  <c r="J120"/>
  <c r="J96"/>
  <c i="4" r="BK119"/>
  <c r="J119"/>
  <c r="J96"/>
  <c i="5" r="BK118"/>
  <c r="J118"/>
  <c r="J96"/>
  <c i="1" r="AU94"/>
  <c r="AY94"/>
  <c r="AX94"/>
  <c r="AW94"/>
  <c r="AK30"/>
  <c r="AZ94"/>
  <c r="AV94"/>
  <c r="AK29"/>
  <c i="2" l="1" r="J30"/>
  <c i="1" r="AG95"/>
  <c i="3" r="J30"/>
  <c i="1" r="AG96"/>
  <c i="4" r="J30"/>
  <c i="1" r="AG97"/>
  <c i="5" r="J30"/>
  <c i="1" r="AG98"/>
  <c r="AT94"/>
  <c r="W29"/>
  <c i="3" l="1" r="J39"/>
  <c i="2" r="J39"/>
  <c i="4" r="J39"/>
  <c i="5" r="J39"/>
  <c i="1" r="AN95"/>
  <c r="AN96"/>
  <c r="AN98"/>
  <c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<sst xmlns="http://schemas.openxmlformats.org/spreadsheetml/2006/main">
  <si>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</si>
  <si>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</si>
  <si>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</si>
  <si>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</si>
  <si>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</si>
  <si>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{9ca108bc-8907-4aa3-b0e8-fcf185e23b22}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</si>
  <si>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</si>
  <si>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</si>
  <si>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</si>
  <si>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</si>
  <si>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</si>
  <si>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</si>
  <si>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</si>
  <si>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</si>
  <si>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123492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</si>
  <si>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</si>
  <si>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</si>
  <si>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Bělá, úprava Boskovice, ř.km 4,416-4,998, Boskovice, oprava toku</t>
  </si>
  <si>
    <t>KSO:</t>
  </si>
  <si>
    <t>CC-CZ:</t>
  </si>
  <si>
    <t>Místo:</t>
  </si>
  <si>
    <t xml:space="preserve"> </t>
  </si>
  <si>
    <t>Datum:</t>
  </si>
  <si>
    <t>1. 11. 2024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</si>
  <si>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</si>
  <si>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</si>
  <si>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</si>
  <si>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</si>
  <si>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</si>
  <si>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</si>
  <si>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</si>
  <si>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</si>
  <si>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</si>
  <si>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</si>
  <si>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</si>
  <si>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</si>
  <si>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</si>
  <si>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</si>
  <si>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</si>
  <si>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</si>
  <si>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</si>
  <si>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</si>
  <si>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</si>
  <si>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</si>
  <si>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</si>
  <si>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</si>
  <si>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</si>
  <si>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</si>
  <si>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</si>
  <si>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</si>
  <si>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</si>
  <si>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</si>
  <si>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</si>
  <si>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</si>
  <si>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</si>
  <si>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</si>
  <si>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</si>
  <si>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</si>
  <si>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</si>
  <si>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</si>
  <si>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</si>
  <si>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</si>
  <si>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</si>
  <si>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</si>
  <si>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</si>
  <si>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</si>
  <si>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</si>
  <si>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</si>
  <si>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</si>
  <si>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</si>
  <si>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</si>
  <si>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</si>
  <si>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</si>
  <si>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</si>
  <si>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</si>
  <si>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</si>
  <si>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</si>
  <si>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</si>
  <si>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</si>
  <si>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</si>
  <si>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</si>
  <si>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</si>
  <si>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koryta</t>
  </si>
  <si>
    <t>STA</t>
  </si>
  <si>
    <t>1</t>
  </si>
  <si>
    <t>{a906c179-a74c-4393-b0d5-564e6472c415}</t>
  </si>
  <si>
    <t>2</t>
  </si>
  <si>
    <t>SO02</t>
  </si>
  <si>
    <t>Těžba sedimentů</t>
  </si>
  <si>
    <t>{d3e5f361-27a0-48f6-8959-bb3ee18f1968}</t>
  </si>
  <si>
    <t>SO00</t>
  </si>
  <si>
    <t>VRN</t>
  </si>
  <si>
    <t>{54cdc21e-cf1a-46c2-9993-8b7b193a84e7}</t>
  </si>
  <si>
    <t>SO03</t>
  </si>
  <si>
    <t>Vegetační úpravy</t>
  </si>
  <si>
    <t>{24f88687-b0ab-4878-9b15-766c2245b932}</t>
  </si>
  <si>
    <t>KRYCÍ LIST SOUPISU PRACÍ</t>
  </si>
  <si>
    <t>Objekt:</t>
  </si>
  <si>
    <t>SO01 - Oprava koryta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</si>
  <si>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</si>
  <si>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</si>
  <si>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</si>
  <si>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</si>
  <si>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</si>
  <si>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</si>
  <si>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</si>
  <si>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</si>
  <si>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</si>
  <si>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</si>
  <si>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</si>
  <si>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</si>
  <si>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</si>
  <si>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</si>
  <si>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</si>
  <si>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</si>
  <si>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</si>
  <si>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</si>
  <si>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</si>
  <si>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</si>
  <si>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</si>
  <si>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</si>
  <si>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</si>
  <si>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</si>
  <si>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</si>
  <si>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</si>
  <si>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</si>
  <si>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</si>
  <si>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</si>
  <si>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</si>
  <si>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</si>
  <si>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</si>
  <si>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z lomového kamene nebo betonových tvárnic do cementové malty</t>
  </si>
  <si>
    <t>m3</t>
  </si>
  <si>
    <t>CS ÚRS 2024 02</t>
  </si>
  <si>
    <t>4</t>
  </si>
  <si>
    <t>-1356190556</t>
  </si>
  <si>
    <t>PP</t>
  </si>
  <si>
    <t>Rozebrání dlažeb nebo záhozů s naložením na dopravní prostředek dlažeb z lomového kamene nebo betonových tvárnic do cementové malty se spárami zalitými cementovou maltou</t>
  </si>
  <si>
    <t>Online PSC</t>
  </si>
  <si>
    <t>https://podminky.urs.cz/item/CS_URS_2024_02/114203103</t>
  </si>
  <si>
    <t>P</t>
  </si>
  <si>
    <t>Poznámka k položce:_x000d_
Odstranění původního opevnění z kamenné dlažby tl. 250 mm do betonového lože.</t>
  </si>
  <si>
    <t>VV</t>
  </si>
  <si>
    <t>"výpočet viz kubaturové listy"</t>
  </si>
  <si>
    <t>820,67-100,7</t>
  </si>
  <si>
    <t>114203104</t>
  </si>
  <si>
    <t>Rozebrání záhozů a rovnanin na sucho</t>
  </si>
  <si>
    <t>1947153294</t>
  </si>
  <si>
    <t>Rozebrání dlažeb nebo záhozů s naložením na dopravní prostředek záhozů, rovnanin a soustřeďovacích staveb provedených na sucho</t>
  </si>
  <si>
    <t>https://podminky.urs.cz/item/CS_URS_2024_02/114203104</t>
  </si>
  <si>
    <t>Poznámka k položce:_x000d_
Odstranění původního opevnění paty a břehů koryta.</t>
  </si>
  <si>
    <t>"Výpočet viz kubaturové listy"</t>
  </si>
  <si>
    <t>55,4</t>
  </si>
  <si>
    <t>3</t>
  </si>
  <si>
    <t>114203201</t>
  </si>
  <si>
    <t>Očištění lomového kamene nebo betonových tvárnic od hlíny nebo písku</t>
  </si>
  <si>
    <t>-330451403</t>
  </si>
  <si>
    <t>Očištění lomového kamene nebo betonových tvárnic získaných při rozebrání dlažeb, záhozů, rovnanin a soustřeďovacích staveb od hlíny nebo písku</t>
  </si>
  <si>
    <t>https://podminky.urs.cz/item/CS_URS_2024_02/114203201</t>
  </si>
  <si>
    <t xml:space="preserve">Poznámka k položce:_x000d_
Očištění lomového kamene z rozebraných rovnanin pod zaústěním "LP Bělé v km 4,6" od hlíny. Předpoklad čištění 70 % vybouraného kamene, který bude vhodný k dalšímu použití. </t>
  </si>
  <si>
    <t>55,4*0,7</t>
  </si>
  <si>
    <t>114253301</t>
  </si>
  <si>
    <t>Třídění lomového kamene nebo betonových tvárnic podle druhu, velikosti nebo tvaru - strojně</t>
  </si>
  <si>
    <t>1086313068</t>
  </si>
  <si>
    <t>Třídění lomového kamene nebo betonových tvárnic strojně získaných při rozebrání dlažeb, záhozů, rovnanin a soustřeďovacích staveb podle druhu, velikosti nebo tvaru</t>
  </si>
  <si>
    <t>https://podminky.urs.cz/item/CS_URS_2024_02/114253301</t>
  </si>
  <si>
    <t xml:space="preserve">Poznámka k položce:_x000d_
Třídění lomového kamene z rozebraného kamenného opevnění pod zaústěním "LP Bělé v km 4,6". </t>
  </si>
  <si>
    <t>"výpočt viz výkaz výměr"</t>
  </si>
  <si>
    <t>5</t>
  </si>
  <si>
    <t>122211101</t>
  </si>
  <si>
    <t>Odkopávky a prokopávky v hornině třídy těžitelnosti I, skupiny 3 ručně</t>
  </si>
  <si>
    <t>-1667759602</t>
  </si>
  <si>
    <t>Odkopávky a prokopávky ručně zapažené i nezapažené v hornině třídy těžitelnosti I skupiny 3</t>
  </si>
  <si>
    <t>https://podminky.urs.cz/item/CS_URS_2024_02/122211101</t>
  </si>
  <si>
    <t>Poznámka k položce:_x000d_
Výkopové práce v bezprostředním okolí objektů na břehové hraně, mostů a v ochranných pásmech sítí.</t>
  </si>
  <si>
    <t>69,62</t>
  </si>
  <si>
    <t>6</t>
  </si>
  <si>
    <t>122251104</t>
  </si>
  <si>
    <t>Odkopávky a prokopávky nezapažené v hornině třídy těžitelnosti I skupiny 3 objem do 500 m3 strojně</t>
  </si>
  <si>
    <t>1137212905</t>
  </si>
  <si>
    <t>Odkopávky a prokopávky nezapažené strojně v hornině třídy těžitelnosti I skupiny 3 přes 100 do 500 m3</t>
  </si>
  <si>
    <t>https://podminky.urs.cz/item/CS_URS_2024_02/122251104</t>
  </si>
  <si>
    <t>Poznámka k položce:_x000d_
Výkopové práce pro provedení opevnění koryta toku.</t>
  </si>
  <si>
    <t>626,55</t>
  </si>
  <si>
    <t>7</t>
  </si>
  <si>
    <t>151711111</t>
  </si>
  <si>
    <t>Osazení zápor ocelových dl do 8 m</t>
  </si>
  <si>
    <t>m</t>
  </si>
  <si>
    <t>-371192805</t>
  </si>
  <si>
    <t>Osazení ocelových zápor pro pažení hloubených vykopávek do předem provedených vrtů se zabetonováním spodního konce, s případným obsypem zápory pískem délky od 0 do 8 m</t>
  </si>
  <si>
    <t>https://podminky.urs.cz/item/CS_URS_2024_02/151711111</t>
  </si>
  <si>
    <t>Poznámka k položce:_x000d_
Osazení ocelových zápor HEB 100 pro zřízení pažení stavební jámi ŽB stabilizačních pasů (viz D.5).</t>
  </si>
  <si>
    <t>"Délky odečteny z autocadu a výkazu výměr"</t>
  </si>
  <si>
    <t>(8*6)*2</t>
  </si>
  <si>
    <t>8</t>
  </si>
  <si>
    <t>M</t>
  </si>
  <si>
    <t>13010970</t>
  </si>
  <si>
    <t>ocel profilová jakost S235JR (11 375) průřez HEB 100</t>
  </si>
  <si>
    <t>t</t>
  </si>
  <si>
    <t>-1190512397</t>
  </si>
  <si>
    <t>"Délky odečteny z autocadu a kubaturových listů"</t>
  </si>
  <si>
    <t>"jedná se o dočasnou instalaci v položce zahrnuta obratovost 50%"</t>
  </si>
  <si>
    <t>(8*6*2)*0,0206</t>
  </si>
  <si>
    <t>1,978*0,5 'Přepočtené koeficientem množství</t>
  </si>
  <si>
    <t>9</t>
  </si>
  <si>
    <t>4470060092</t>
  </si>
  <si>
    <t>Směs zálivková Baumit FillBeton 25 kg</t>
  </si>
  <si>
    <t>balení</t>
  </si>
  <si>
    <t>249420528</t>
  </si>
  <si>
    <t>Poznámka k položce:_x000d_
Zalití paty zápor směsí aktivovaného cementu po úroveň základové spáry.</t>
  </si>
  <si>
    <t>"hodnoty odečteny z autocadu a výkazu výměr"</t>
  </si>
  <si>
    <t>(3,14*(0,08)^2)*3*8*2</t>
  </si>
  <si>
    <t>Mezisoučet</t>
  </si>
  <si>
    <t>0,965/0,0125</t>
  </si>
  <si>
    <t>"zaokrouhleno na celá balení" 78</t>
  </si>
  <si>
    <t>10</t>
  </si>
  <si>
    <t>151711131</t>
  </si>
  <si>
    <t>Vytažení zápor ocelových dl do 8 m</t>
  </si>
  <si>
    <t>-617200968</t>
  </si>
  <si>
    <t>Vytažení ocelových zápor pro pažení délky od 0 do 8 m</t>
  </si>
  <si>
    <t>https://podminky.urs.cz/item/CS_URS_2024_02/151711131</t>
  </si>
  <si>
    <t>Poznámka k položce:_x000d_
Vytažení ocelových zápor HEB 100 pro zřízení pažení stavební jámi ŽB stabilizačních pasů.</t>
  </si>
  <si>
    <t>11</t>
  </si>
  <si>
    <t>151712111_R</t>
  </si>
  <si>
    <t>Převázka ocelová zdvojená pro kotvení záporového pažení</t>
  </si>
  <si>
    <t>-214549528</t>
  </si>
  <si>
    <t>Převázka ocelová pro ukotvení záporového pažení pro jakoukoliv délku převázky zdvojená</t>
  </si>
  <si>
    <t>Poznámka k položce:_x000d_
Ocelová převázka 2 x profil U 120, vařená průběžně (bez přerušení) na svislé zápory svarem koutovým ovařeným v tloušťce 8 mm.</t>
  </si>
  <si>
    <t>2*10,22</t>
  </si>
  <si>
    <t>151712121</t>
  </si>
  <si>
    <t>Odstranění ocelové převázky zdvojené pro kotvení záporového pažení</t>
  </si>
  <si>
    <t>1619116397</t>
  </si>
  <si>
    <t>Odstranění ocelové převázky pro ukotvení záporového pažení jakékoliv délky převázky zdvojené</t>
  </si>
  <si>
    <t>https://podminky.urs.cz/item/CS_URS_2024_02/151712121</t>
  </si>
  <si>
    <t>10,22*2</t>
  </si>
  <si>
    <t>13</t>
  </si>
  <si>
    <t>151721111</t>
  </si>
  <si>
    <t>Zřízení pažení do ocelových zápor hl výkopu do 4 m s jeho následným odstraněním</t>
  </si>
  <si>
    <t>m2</t>
  </si>
  <si>
    <t>648325807</t>
  </si>
  <si>
    <t>Pažení do ocelových zápor bez ohledu na druh pažin, s odstraněním pažení, hloubky výkopu do 4 m</t>
  </si>
  <si>
    <t>https://podminky.urs.cz/item/CS_URS_2024_02/151721111</t>
  </si>
  <si>
    <t>Poznámka k položce:_x000d_
Dřevěné pažiny 50*200*1480 pro zřízení pažení stavební jámi ŽB stabilizačních pasů (viz D.5).</t>
  </si>
  <si>
    <t>"délky odečtyny z autocadu a výkazu výměr"</t>
  </si>
  <si>
    <t>(1,5*7*3)*2</t>
  </si>
  <si>
    <t>14</t>
  </si>
  <si>
    <t>153811112</t>
  </si>
  <si>
    <t>Osazení kotvy tyčové dl přes 5 m D přes 28 do 32 mm</t>
  </si>
  <si>
    <t>-1498012879</t>
  </si>
  <si>
    <t>Osazení kotev tyčových bez provedení vrtu, zainjektování a napnutí kotvy při délce přes 5 m a průměru přes 28 do 32 mm</t>
  </si>
  <si>
    <t>https://podminky.urs.cz/item/CS_URS_2024_02/153811112</t>
  </si>
  <si>
    <t>2*5*5</t>
  </si>
  <si>
    <t>15</t>
  </si>
  <si>
    <t>RMAT0002</t>
  </si>
  <si>
    <t>kotva tyčová</t>
  </si>
  <si>
    <t>ks</t>
  </si>
  <si>
    <t>-787515335</t>
  </si>
  <si>
    <t>Poznámka k položce:_x000d_
Zavrtávacích kotevní tyč R32N v délce 5m (2+2+1m) včetně dvou spojníků, 2x centrovacích kusů, 1x ztracená korunka EX90mm (do smíšených zemin) a 1x matice + 1x podložka 150x150x8mm</t>
  </si>
  <si>
    <t>16</t>
  </si>
  <si>
    <t>153811211</t>
  </si>
  <si>
    <t>Napnutí kotev tyčových únosnost kotvy do 0,45 MN</t>
  </si>
  <si>
    <t>kus</t>
  </si>
  <si>
    <t>1161697392</t>
  </si>
  <si>
    <t>Napnutí tyčových kotev při předepsané únosnosti kotvy do 0,45 MN</t>
  </si>
  <si>
    <t>https://podminky.urs.cz/item/CS_URS_2024_02/153811211</t>
  </si>
  <si>
    <t>17</t>
  </si>
  <si>
    <t>162351103</t>
  </si>
  <si>
    <t>Vodorovné přemístění přes 50 do 500 m výkopku/sypaniny z horniny třídy těžitelnosti I skupiny 1 až 3</t>
  </si>
  <si>
    <t>-581428026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</si>
  <si>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</si>
  <si>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</si>
  <si>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Poznámka k položce:_x000d_
Přemístění výkopové zeminy na mezideponii.</t>
  </si>
  <si>
    <t>119,26</t>
  </si>
  <si>
    <t>18</t>
  </si>
  <si>
    <t>162651111</t>
  </si>
  <si>
    <t>Vodorovné přemístění přes 3 000 do 4000 m výkopku/sypaniny z horniny třídy těžitelnosti I skupiny 1 až 3</t>
  </si>
  <si>
    <t>-1295192238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</si>
  <si>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</si>
  <si>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https://podminky.urs.cz/item/CS_URS_2024_02/162651111</t>
  </si>
  <si>
    <t>Poznámka k položce:_x000d_
Odvoz přebytečné výkopové zeminy. Předpoklad uložení na recyklační skládku v Boskovicích.</t>
  </si>
  <si>
    <t>19</t>
  </si>
  <si>
    <t>167151101</t>
  </si>
  <si>
    <t>Nakládání výkopku z hornin třídy těžitelnosti I skupiny 1 až 3 do 100 m3</t>
  </si>
  <si>
    <t>-1348812050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</si>
  <si>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</si>
  <si>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</si>
  <si>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Poznámka k položce:_x000d_
Nakládání výkopové zeminy z mezideponií.</t>
  </si>
  <si>
    <t>20</t>
  </si>
  <si>
    <t>174111101</t>
  </si>
  <si>
    <t>Zásyp jam, šachet rýh nebo kolem objektů sypaninou se zhutněním ručně</t>
  </si>
  <si>
    <t>-1772876200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</si>
  <si>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</si>
  <si>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</si>
  <si>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Poznámka k položce:_x000d_
Zasyp v bezprostředním okolí objektů na břehové hraně, mostů a v ochranných pásmech sítí.</t>
  </si>
  <si>
    <t>57,69</t>
  </si>
  <si>
    <t>174151101</t>
  </si>
  <si>
    <t>Zásyp jam, šachet rýh nebo kolem objektů sypaninou se zhutněním</t>
  </si>
  <si>
    <t>1239115308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</si>
  <si>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</si>
  <si>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</si>
  <si>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519,21</t>
  </si>
  <si>
    <t>22</t>
  </si>
  <si>
    <t>181411121</t>
  </si>
  <si>
    <t>Založení lučního trávníku výsevem pl do 1000 m2 v rovině a ve svahu do 1:5</t>
  </si>
  <si>
    <t>792837922</t>
  </si>
  <si>
    <t>Založení trávníku na půdě předem připravené plochy do 1000 m2 výsevem včetně utažení lučního v rovině nebo na svahu do 1:5</t>
  </si>
  <si>
    <t>https://podminky.urs.cz/item/CS_URS_2024_02/181411121</t>
  </si>
  <si>
    <t>Poznámka k položce:_x000d_
Osetí travnatých ploch v místech po mezideponiích a přístupech stavební mechanizace ke korytu toku.</t>
  </si>
  <si>
    <t>"plocha odečtena z autocadu"</t>
  </si>
  <si>
    <t>695</t>
  </si>
  <si>
    <t>23</t>
  </si>
  <si>
    <t>00572100</t>
  </si>
  <si>
    <t>osivo jetelotráva intenzivní víceletá</t>
  </si>
  <si>
    <t>kg</t>
  </si>
  <si>
    <t>-1784090510</t>
  </si>
  <si>
    <t>695*0,025 'Přepočtené koeficientem množství</t>
  </si>
  <si>
    <t>24</t>
  </si>
  <si>
    <t>181411123</t>
  </si>
  <si>
    <t>Založení lučního trávníku výsevem pl do 1000 m2 ve svahu přes 1:2 do 1:1</t>
  </si>
  <si>
    <t>-2035904245</t>
  </si>
  <si>
    <t>Založení trávníku na půdě předem připravené plochy do 1000 m2 výsevem včetně utažení lučního na svahu přes 1:2 do 1:1</t>
  </si>
  <si>
    <t>https://podminky.urs.cz/item/CS_URS_2024_02/181411123</t>
  </si>
  <si>
    <t>877,6</t>
  </si>
  <si>
    <t>25</t>
  </si>
  <si>
    <t>-1458879180</t>
  </si>
  <si>
    <t>877,6*0,025 'Přepočtené koeficientem množství</t>
  </si>
  <si>
    <t>26</t>
  </si>
  <si>
    <t>181951111</t>
  </si>
  <si>
    <t>Úprava pláně v hornině třídy těžitelnosti I skupiny 1 až 3 bez zhutnění strojně</t>
  </si>
  <si>
    <t>1069708488</t>
  </si>
  <si>
    <t>Úprava pláně vyrovnáním výškových rozdílů strojně v hornině třídy těžitelnosti I, skupiny 1 až 3 bez zhutnění</t>
  </si>
  <si>
    <t>https://podminky.urs.cz/item/CS_URS_2024_02/181951111</t>
  </si>
  <si>
    <t>Poznámka k položce:_x000d_
Práce v bezprostředním okolí betonů hrázové propusti.</t>
  </si>
  <si>
    <t>27</t>
  </si>
  <si>
    <t>182151111</t>
  </si>
  <si>
    <t>Svahování v zářezech v hornině třídy těžitelnosti I skupiny 1 až 3 strojně</t>
  </si>
  <si>
    <t>1000847083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</si>
  <si>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</si>
  <si>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</si>
  <si>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Zakládání</t>
  </si>
  <si>
    <t>28</t>
  </si>
  <si>
    <t>224311114</t>
  </si>
  <si>
    <t>Vrty maloprofilové D přes 93 do 156 mm úklon do 45° hl 0 až 25 m hornina III a IV</t>
  </si>
  <si>
    <t>369176695</t>
  </si>
  <si>
    <t>Maloprofilové vrty průběžným sacím vrtáním průměru přes 93 do 156 mm do úklonu 45° v hl 0 až 25 m v hornině tř. III a IV</t>
  </si>
  <si>
    <t>https://podminky.urs.cz/item/CS_URS_2024_02/224311114</t>
  </si>
  <si>
    <t>Poznámka k položce:_x000d_
Vrty DN 100 pro kotvy</t>
  </si>
  <si>
    <t>10*5</t>
  </si>
  <si>
    <t>29</t>
  </si>
  <si>
    <t>224411114</t>
  </si>
  <si>
    <t>Vrty maloprofilové D přes 156 do 195 mm úklon do 45° hl 0 až 25 m hornina III a IV</t>
  </si>
  <si>
    <t>1807494488</t>
  </si>
  <si>
    <t>Maloprofilové vrty průběžným sacím vrtáním průměru přes 156 do 195 mm do úklonu 45° v hl 0 až 25 m v hornině tř. III a IV</t>
  </si>
  <si>
    <t>https://podminky.urs.cz/item/CS_URS_2024_02/224411114</t>
  </si>
  <si>
    <t>Poznámka k položce:_x000d_
Vrty DN 160 pro osazení ocelových zápor HEB 100</t>
  </si>
  <si>
    <t>"délky odečteny z autocadu a výkazu výměr"</t>
  </si>
  <si>
    <t>30</t>
  </si>
  <si>
    <t>282601122</t>
  </si>
  <si>
    <t>Injektování vrtů vysokotlaké sestupné s jednoduchým obturátorem tlakem přes 0,6 do 2 MPa</t>
  </si>
  <si>
    <t>hod</t>
  </si>
  <si>
    <t>753731670</t>
  </si>
  <si>
    <t>Injektování s jednoduchým obturátorem nebo bez obturátoru sestupné, tlakem přes 0,60 do 2,0 MPa</t>
  </si>
  <si>
    <t>https://podminky.urs.cz/item/CS_URS_2024_02/282601122</t>
  </si>
  <si>
    <t>10*(15/60)</t>
  </si>
  <si>
    <t>31</t>
  </si>
  <si>
    <t>RMAT0001</t>
  </si>
  <si>
    <t>směs injekční pro kotvy</t>
  </si>
  <si>
    <t>bal</t>
  </si>
  <si>
    <t>-82753842</t>
  </si>
  <si>
    <t>Poznámka k položce:_x000d_
Hydraulická prefabrikovaná směs na bázi portlantského cementu a přísad zlepšujících rheologické vlastnosti a tuhnutí směsy. Směs dosahuje po čtyřech hodinách pevnost v tlaku 0,5 MPa pevnost v tahu za ohybu 0,1 MPa. Po 28 dnech dosahuje pevnost v tlaku 52 MPa a pevnost v tahu za ohybu 6,5 MPa. Spolřeba materíalu 10 kg na m vrtu při korunce průměru 90 mm. Velikost balení 25 kg.</t>
  </si>
  <si>
    <t>(5*5*2)/2,5</t>
  </si>
  <si>
    <t>Svislé a kompletní konstrukce</t>
  </si>
  <si>
    <t>32</t>
  </si>
  <si>
    <t>321311116</t>
  </si>
  <si>
    <t>Konstrukce vodních staveb z betonu prostého mrazuvzdorného tř. C 30/37</t>
  </si>
  <si>
    <t>1912258833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</si>
  <si>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 mrazovými cykly tř. C 30/37</t>
  </si>
  <si>
    <t>https://podminky.urs.cz/item/CS_URS_2024_02/321311116</t>
  </si>
  <si>
    <t>Poznámka k položce:_x000d_
Betonové pásy napojení nových dlažeb na stávající opevnění v místě mostů.</t>
  </si>
  <si>
    <t>0,75</t>
  </si>
  <si>
    <t>33</t>
  </si>
  <si>
    <t>321321116</t>
  </si>
  <si>
    <t>Konstrukce vodních staveb ze ŽB mrazuvzdorného tř. C 30/37</t>
  </si>
  <si>
    <t>-150918016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</si>
  <si>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</si>
  <si>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https://podminky.urs.cz/item/CS_URS_2024_02/321321116</t>
  </si>
  <si>
    <t>Poznámka k položce:_x000d_
Beton pro ŽB stabilizační pasy (viz výkresy D.5).</t>
  </si>
  <si>
    <t>19,4</t>
  </si>
  <si>
    <t>34</t>
  </si>
  <si>
    <t>321351010</t>
  </si>
  <si>
    <t>Bednění konstrukcí vodních staveb rovinné - zřízení</t>
  </si>
  <si>
    <t>245034174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</si>
  <si>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</t>
  </si>
  <si>
    <t>https://podminky.urs.cz/item/CS_URS_2024_02/321351010</t>
  </si>
  <si>
    <t>Poznámka k položce:_x000d_
Bednění pro ŽB stabilizační pasy (viz výkresy D.5).</t>
  </si>
  <si>
    <t>35</t>
  </si>
  <si>
    <t>321352010</t>
  </si>
  <si>
    <t>Bednění konstrukcí vodních staveb rovinné - odstranění</t>
  </si>
  <si>
    <t>980555718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</si>
  <si>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</t>
  </si>
  <si>
    <t>https://podminky.urs.cz/item/CS_URS_2024_02/321352010</t>
  </si>
  <si>
    <t>36</t>
  </si>
  <si>
    <t>321368211</t>
  </si>
  <si>
    <t>Výztuž železobetonových konstrukcí vodních staveb ze svařovaných sítí</t>
  </si>
  <si>
    <t>-2061505667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</si>
  <si>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</t>
  </si>
  <si>
    <t>https://podminky.urs.cz/item/CS_URS_2024_02/321368211</t>
  </si>
  <si>
    <t>Poznámka k položce:_x000d_
Výztuž kari síťí 10/100/100 pro ŽB stabilizační pasy (viz výkresy D.5).</t>
  </si>
  <si>
    <t>37</t>
  </si>
  <si>
    <t>R01</t>
  </si>
  <si>
    <t xml:space="preserve">Trojhranná lišta dutá 20 mm do bednění </t>
  </si>
  <si>
    <t>-544079372</t>
  </si>
  <si>
    <t xml:space="preserve">Trojhranná lišta dutá 20 mm, opakovaně použitelná trojhranná lišta z odolného PVC  s otvory pro hřebíky. Použití k tvorbě pohledových hran s úhlem 45 ° na betonových konstrukcích. Dodávka i montáž.
</t>
  </si>
  <si>
    <t>Poznámka k položce:_x000d_
Lišta do bednění pro zkosení pohledových hran betonu stabilizčních pasů.</t>
  </si>
  <si>
    <t>Vodorovné konstrukce</t>
  </si>
  <si>
    <t>38</t>
  </si>
  <si>
    <t>451317112</t>
  </si>
  <si>
    <t>Podklad pod dlažbu z betonu prostého pro prostředí s mrazovými cykly C 25/30 tl přes 100 do 150 mm</t>
  </si>
  <si>
    <t>-2120807778</t>
  </si>
  <si>
    <t>Podklad pod dlažbu z betonu prostého pro prostředí s mrazovými cykly tř. C 25/30 tl. přes 100 do 150 mm</t>
  </si>
  <si>
    <t>https://podminky.urs.cz/item/CS_URS_2024_02/451317112</t>
  </si>
  <si>
    <t>"plochy odečteny z autocadu a kubaturových listů"</t>
  </si>
  <si>
    <t>"Opevnění břehů koryta toku" 719,77</t>
  </si>
  <si>
    <t>"Protažení opevnění k výustem a svodům" 31,28</t>
  </si>
  <si>
    <t xml:space="preserve">"Znovuvybudování dlažby u stabilizačního pasu" 8 </t>
  </si>
  <si>
    <t>Součet</t>
  </si>
  <si>
    <t>39</t>
  </si>
  <si>
    <t>451317113</t>
  </si>
  <si>
    <t>Podklad pod dlažbu z betonu prostého pro prostředí s mrazovými cykly C 25/30 tl přes 150 do 200 mm</t>
  </si>
  <si>
    <t>1387022306</t>
  </si>
  <si>
    <t>Podklad pod dlažbu z betonu prostého pro prostředí s mrazovými cykly tř. C 25/30 tl. přes 150 do 200 mm</t>
  </si>
  <si>
    <t>https://podminky.urs.cz/item/CS_URS_2024_02/451317113</t>
  </si>
  <si>
    <t>Poznámka k položce:_x000d_
Podkladní beton pod přístupy ke korytu</t>
  </si>
  <si>
    <t>"plochy odečteny z autocadu"</t>
  </si>
  <si>
    <t>"ř. km 4,6202" 3,74*1,2</t>
  </si>
  <si>
    <t>"ř. km 4,7933" 4,28*1,2</t>
  </si>
  <si>
    <t>40</t>
  </si>
  <si>
    <t>451571111</t>
  </si>
  <si>
    <t>Lože pod dlažby ze štěrkopísku vrstva tl do 100 mm</t>
  </si>
  <si>
    <t>-1925570572</t>
  </si>
  <si>
    <t>Lože pod dlažby ze štěrkopísků, tl. vrstvy do 100 mm</t>
  </si>
  <si>
    <t>https://podminky.urs.cz/item/CS_URS_2024_02/451571111</t>
  </si>
  <si>
    <t>"podsyp patky" 555,6</t>
  </si>
  <si>
    <t>"podsyp pod přístupy ke korytu toku" (3,74*1,2)+(4,28*1,2)</t>
  </si>
  <si>
    <t>41</t>
  </si>
  <si>
    <t>457312811</t>
  </si>
  <si>
    <t>Těsnící vrstva z betonu mrazuvzdorného tř. C 25/30 tl do 100 mm</t>
  </si>
  <si>
    <t>-1022361656</t>
  </si>
  <si>
    <t>Těsnicí nebo opevňovací vrstva z prostého betonu pro prostředí s mrazovými cykly tř. C 25/30, tl. vrstvy 100 mm</t>
  </si>
  <si>
    <t>https://podminky.urs.cz/item/CS_URS_2024_02/457312811</t>
  </si>
  <si>
    <t>Poznámka k položce:_x000d_
Podkladní beton pro ŽB stabilizační pasy (viz výkresy D.5).</t>
  </si>
  <si>
    <t xml:space="preserve"> 48,4</t>
  </si>
  <si>
    <t>42</t>
  </si>
  <si>
    <t>457571111</t>
  </si>
  <si>
    <t>Filtrační vrstvy ze štěrkopísku bez zhutnění frakce od 0 až 8 do 0 až 32 mm</t>
  </si>
  <si>
    <t>-1732715637</t>
  </si>
  <si>
    <t>Filtrační vrstvy jakékoliv tloušťky a sklonu ze štěrkopísků bez zhutnění, frakce od 0-8 do 0-32 mm</t>
  </si>
  <si>
    <t>https://podminky.urs.cz/item/CS_URS_2024_02/457571111</t>
  </si>
  <si>
    <t>Poznámka k položce:_x000d_
Štěrkopískový podsyp pod stabilzační práh z lomového kamne na začátku úpravy.</t>
  </si>
  <si>
    <t>0,91*0,5</t>
  </si>
  <si>
    <t>43</t>
  </si>
  <si>
    <t>461211111</t>
  </si>
  <si>
    <t>Patka z lomového kamene na maltu cementovou průřez do 0,40 m2</t>
  </si>
  <si>
    <t>1334713676</t>
  </si>
  <si>
    <t>Patka z lomového kamene upraveného na cementovou maltu, s vyspárováním, s dlažbovitou úpravou povrchu a s vypracováním horní hrany, plocha průřezu patky do 0,40 m2</t>
  </si>
  <si>
    <t>https://podminky.urs.cz/item/CS_URS_2024_02/461211111</t>
  </si>
  <si>
    <t>Poznámka k položce:_x000d_
Patka pro kamennou dlažbu opevnění koryta toku.</t>
  </si>
  <si>
    <t>"výpošet viz kubaturové listy"</t>
  </si>
  <si>
    <t>"patka pro novou dlažbu" 305,58</t>
  </si>
  <si>
    <t>"patka v místě rozebrání opevnění mostu pro realizaci pasu" 1,3</t>
  </si>
  <si>
    <t>44</t>
  </si>
  <si>
    <t>462512161</t>
  </si>
  <si>
    <t>Zához z lomového kamene záhozového hmotnost kamenů do 200 kg bez výplně</t>
  </si>
  <si>
    <t>2080043621</t>
  </si>
  <si>
    <t>Zához z lomového kamene neupraveného provedený ze břehu nebo z lešení, do sucha nebo do vody záhozového, hmotnost jednotlivých kamenů do 200 kg bez výplně mezer</t>
  </si>
  <si>
    <t>https://podminky.urs.cz/item/CS_URS_2024_02/462512161</t>
  </si>
  <si>
    <t>Poznámka k položce:_x000d_
Sanace PB nátrží v neupraveném úseku toku.</t>
  </si>
  <si>
    <t>"hodnota odečtena z kubaturových listů"</t>
  </si>
  <si>
    <t>"po odečtení využitého kamene ze stavby" 60,64-38,78</t>
  </si>
  <si>
    <t>45</t>
  </si>
  <si>
    <t>462512161_R</t>
  </si>
  <si>
    <t>602850853</t>
  </si>
  <si>
    <t>Poznámka k položce:_x000d_
Sanace PB nátrží v neupraveném úseku toku, s využitím kamene z rozebraných rovnanin pod zaústěním "LP Bělé v KM 4,6". Včetně dopravy kamene z místa odstranění na místo využití.</t>
  </si>
  <si>
    <t>"hodnota odečtena z kubaturových listů, předpoklad využití 70% kamene"</t>
  </si>
  <si>
    <t>55,40*0,7</t>
  </si>
  <si>
    <t>46</t>
  </si>
  <si>
    <t>462512169</t>
  </si>
  <si>
    <t>Příplatek za urovnání líce záhozu z lomového kamene záhozového do 200 kg</t>
  </si>
  <si>
    <t>1224989936</t>
  </si>
  <si>
    <t>Zához z lomového kamene neupraveného provedený ze břehu nebo z lešení, do sucha nebo do vody záhozového, hmotnost jednotlivých kamenů do 200 kg Příplatek k ceně za urovnání líce záhozu</t>
  </si>
  <si>
    <t>https://podminky.urs.cz/item/CS_URS_2024_02/462512169</t>
  </si>
  <si>
    <t>98,06/6</t>
  </si>
  <si>
    <t>47</t>
  </si>
  <si>
    <t>463211153</t>
  </si>
  <si>
    <t>Rovnanina objemu přes 3 m3 z lomového kamene tříděného hmotnosti přes 200 do 500 kg s urovnáním líce</t>
  </si>
  <si>
    <t>-1610739198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</si>
  <si>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</si>
  <si>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https://podminky.urs.cz/item/CS_URS_2024_02/463211153</t>
  </si>
  <si>
    <t>"hodnoty odečteny z autocadu a kubaturových listů"</t>
  </si>
  <si>
    <t>"opevnění břehů a paty koryta" 420,91</t>
  </si>
  <si>
    <t>"dno před a za betonovými pasy" 17,14</t>
  </si>
  <si>
    <t>48</t>
  </si>
  <si>
    <t>463211158</t>
  </si>
  <si>
    <t>Rovnanina objemu přes 3 m3 z lomového kamene tříděného hmotnosti přes 500 kg s urovnáním líce</t>
  </si>
  <si>
    <t>1791676208</t>
  </si>
  <si>
    <t>Rovnanina z lomového kamene neupraveného pro podélné i příčné objekty objemu přes 3 m3 z kamene tříděného, s urovnáním líce a vyklínováním spár úlomky kamene hmotnost jednotlivých kamenů přes 500 kg</t>
  </si>
  <si>
    <t>https://podminky.urs.cz/item/CS_URS_2024_02/463211158</t>
  </si>
  <si>
    <t>"Hodnoty odečteny z autocadu a kubaturových listů"</t>
  </si>
  <si>
    <t>"opevnění koryta v místě zaúsění LP Bělé v KM 4,6" 24,45</t>
  </si>
  <si>
    <t>"kamenný práh v ř. km 4,4163" 3,77</t>
  </si>
  <si>
    <t>49</t>
  </si>
  <si>
    <t>463211158_R</t>
  </si>
  <si>
    <t>Osazení balvanů z lomového kamene 500 kg</t>
  </si>
  <si>
    <t>-441273216</t>
  </si>
  <si>
    <t>Poznámka k položce:_x000d_
Příroděblízké balvanité útvary z lomového kamene 500 kg.</t>
  </si>
  <si>
    <t>110*0,185</t>
  </si>
  <si>
    <t>50</t>
  </si>
  <si>
    <t>465210123</t>
  </si>
  <si>
    <t>Schody z lomového kamene na maltu cementovou s vyspárováním tl 300 mm</t>
  </si>
  <si>
    <t>1418952012</t>
  </si>
  <si>
    <t>Schody z lomového kamene lomařsky upraveného pro dlažbu na cementovou maltu, s vyspárováním cementovou maltou, tl. kamene 300 mm</t>
  </si>
  <si>
    <t>https://podminky.urs.cz/item/CS_URS_2024_02/465210123</t>
  </si>
  <si>
    <t>Poznámka k položce:_x000d_
Přístupy ke korytu toku.</t>
  </si>
  <si>
    <t>"ř. km 4,6202" 1,2*2,95</t>
  </si>
  <si>
    <t>"ř. km 4,7933" 1,2*3,85</t>
  </si>
  <si>
    <t>51</t>
  </si>
  <si>
    <t>465513227</t>
  </si>
  <si>
    <t>Dlažba z lomového kamene na cementovou maltu s vyspárováním tl 250 mm pro hráze</t>
  </si>
  <si>
    <t>-1144506373</t>
  </si>
  <si>
    <t>Dlažba z lomového kamene lomařsky upraveného na cementovou maltu, s vyspárováním cementovou maltou, tl. kamene 250 mm</t>
  </si>
  <si>
    <t>https://podminky.urs.cz/item/CS_URS_2024_02/465513227</t>
  </si>
  <si>
    <t>52</t>
  </si>
  <si>
    <t>467952011_R</t>
  </si>
  <si>
    <t>Odstranění příčných dřevěných prahů z koryta toku</t>
  </si>
  <si>
    <t>-1202221340</t>
  </si>
  <si>
    <t xml:space="preserve">Poznámka k položce:_x000d_
Vybourání dřevěných prahů a přemístění na skládku. Předpoklad uložení na recyklační skládku v Boskovicích. </t>
  </si>
  <si>
    <t>8*7</t>
  </si>
  <si>
    <t>Ostatní konstrukce a práce, bourání</t>
  </si>
  <si>
    <t>53</t>
  </si>
  <si>
    <t>966021112</t>
  </si>
  <si>
    <t>Bourání konstrukcí LTM zdiva kamenného na MC ručně</t>
  </si>
  <si>
    <t>-1991903834</t>
  </si>
  <si>
    <t>Bourání konstrukcí LTM ve vodních tocích s přemístěním suti na hromady na vzdálenost do 20 m nebo s naložením na dopravní prostředek ručně ze zdiva kamenného, pro jakýkoliv druh kamene na maltu cementovou</t>
  </si>
  <si>
    <t>https://podminky.urs.cz/item/CS_URS_2024_02/966021112</t>
  </si>
  <si>
    <t>Poznámka k položce:_x000d_
Bourání původních kamenných dlažeb do betonu v bezprostředním okolí opevnění mostů, objektů na břehové hraně, v OP sítí a okolí výustíi.</t>
  </si>
  <si>
    <t>100,7</t>
  </si>
  <si>
    <t>54</t>
  </si>
  <si>
    <t>R02</t>
  </si>
  <si>
    <t>Oprava vyústění do vodotečí DN méně než 100</t>
  </si>
  <si>
    <t>-1224050791</t>
  </si>
  <si>
    <t xml:space="preserve">Poznámka k položce:_x000d_
V položce je zahrnuta dodávka a montáž opravovaného potrubí PE DN méně než 100, dodávka a montáž pružné spojky, ruční výkop a náyp kolem potrubí, štěrkopískový podsyp a obetonování potrubí. Dále položka zahrnuje seříznutí nového potrubí s přesahem max 5 cm od líce svahu.   </t>
  </si>
  <si>
    <t>55</t>
  </si>
  <si>
    <t>R03</t>
  </si>
  <si>
    <t>Oprava vyústění do vodotečí DN 100-150</t>
  </si>
  <si>
    <t>2137848379</t>
  </si>
  <si>
    <t xml:space="preserve">Poznámka k položce:_x000d_
V položce je zahrnuta dodávka a montáž opravovaného potrubí PVC DN 100-150, dodávka a montáž pružné spojky, ruční výkop a náyp kolem potrubí, štěrkopískový podsyp a obetonování potrubí. Dále položka zahrnuje seříznutí nového potrubí s přesahem max 5 cm od líce svahu.   </t>
  </si>
  <si>
    <t>56</t>
  </si>
  <si>
    <t>R04</t>
  </si>
  <si>
    <t>Oprava vyústění do vodotečí DN 200-300</t>
  </si>
  <si>
    <t>-999276203</t>
  </si>
  <si>
    <t xml:space="preserve">Poznámka k položce:_x000d_
V položce je zahrnuta dodávka a montáž opravovaného potrubí PVC DN 200-300, dodávka a montáž pružné spojky, ruční výkop a náyp kolem potrubí, štěrkopískový podsyp a obetonování potrubí. Dále položka zahrnuje seříznutí nového potrubí s přesahem max 5 cm od líce svahu.   </t>
  </si>
  <si>
    <t>57</t>
  </si>
  <si>
    <t>R05</t>
  </si>
  <si>
    <t>Oprava vyústění do vodotečí nad DN 800</t>
  </si>
  <si>
    <t>985173063</t>
  </si>
  <si>
    <t>Oprava vyústění do vodotečí DN 800</t>
  </si>
  <si>
    <t xml:space="preserve">Poznámka k položce:_x000d_
V položce je zahrnuta dodávka a montáž opravovaného potrubí PVC DN 800, dodávka a montáž pružné spojky, ruční výkop a náyp kolem potrubí, štěrkopískový podsyp a obetonování potrubí. Dále položka zahrnuje seříznutí nového potrubí s přesahem max 5 cm od líce svahu.   </t>
  </si>
  <si>
    <t>997</t>
  </si>
  <si>
    <t>Přesun sutě</t>
  </si>
  <si>
    <t>58</t>
  </si>
  <si>
    <t>997013811</t>
  </si>
  <si>
    <t>Poplatek za uložení na skládce (skládkovné) stavebního odpadu dřevěného kód odpadu 17 02 01</t>
  </si>
  <si>
    <t>-63612821</t>
  </si>
  <si>
    <t>Poplatek za uložení stavebního odpadu na skládce (skládkovné) dřevěného zatříděného do Katalogu odpadů pod kódem 17 02 01</t>
  </si>
  <si>
    <t>https://podminky.urs.cz/item/CS_URS_2024_02/997013811</t>
  </si>
  <si>
    <t>Poznámka k položce:_x000d_
Poplatek za uložení dřevěného odpadu z vybouraných dřevěných prahů. Předpoklad uložení na skládku v Boskovicích.</t>
  </si>
  <si>
    <t>(8*7*(3,14*0,15*0,15))*0,9</t>
  </si>
  <si>
    <t>59</t>
  </si>
  <si>
    <t>997013869_RC</t>
  </si>
  <si>
    <t>Poplatek za uložení stavebního odpadu na recyklační skládce (skládkovné) ze směsí betonu, cihel a keramických výrobků kód odpadu 17 01 07</t>
  </si>
  <si>
    <t>726109041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</si>
  <si>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</si>
  <si>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https://podminky.urs.cz/item/CS_URS_2024_02/997013869_RC</t>
  </si>
  <si>
    <t>Poznámka k položce:_x000d_
Odpad z demolice původního opevnění. Předpoklad uložení na recyklační skládku v Boskovicích.</t>
  </si>
  <si>
    <t>"množství odečteno z kubaturových listů"</t>
  </si>
  <si>
    <t>820,67*2,4</t>
  </si>
  <si>
    <t>60</t>
  </si>
  <si>
    <t>997013873_RC</t>
  </si>
  <si>
    <t>Poplatek za uložení stavebního odpadu na recyklační skládce (skládkovné) zeminy a kamení zatříděného do Katalogu odpadů pod kódem 17 05 04</t>
  </si>
  <si>
    <t>-1551972587</t>
  </si>
  <si>
    <t>https://podminky.urs.cz/item/CS_URS_2024_02/997013873_RC</t>
  </si>
  <si>
    <t>Poznámka k položce:_x000d_
Poplatek za uložení přebytečné výkopové zeminky a kamení z rozebraných záhozů. Předpoklad uložení na recyklační skládku v Boskovicích.</t>
  </si>
  <si>
    <t>"hodnoty odečteny k kubaturových listů"</t>
  </si>
  <si>
    <t>"rozebraná kamenná rovnanina - nevyužitých 30%" 0,3*55,4*2,4</t>
  </si>
  <si>
    <t>"přebytečná výkopová zemina" 119,26*2,1</t>
  </si>
  <si>
    <t>61</t>
  </si>
  <si>
    <t>997321511</t>
  </si>
  <si>
    <t>Vodorovná doprava suti a vybouraných hmot po suchu do 1 km</t>
  </si>
  <si>
    <t>-326066171</t>
  </si>
  <si>
    <t>Vodorovná doprava suti a vybouraných hmot bez naložení, s vyložením a hrubým urovnáním po suchu, na vzdálenost do 1 km</t>
  </si>
  <si>
    <t>https://podminky.urs.cz/item/CS_URS_2024_02/997321511</t>
  </si>
  <si>
    <t>Poznámka k položce:_x000d_
Odpad z demolice původní dlažby a rovnaniny. Předpoklad odvozu na recyklační skládku v Boskovicích.Část kamenné bude po očištění znovu použita na stavbě.</t>
  </si>
  <si>
    <t>"odstraněná kamenná dlažba do betonu" 820,67*2,4</t>
  </si>
  <si>
    <t>"rozebrané opevnění z kamenné rovnaniny" 55,4*2,4</t>
  </si>
  <si>
    <t>62</t>
  </si>
  <si>
    <t>997321519</t>
  </si>
  <si>
    <t>Příplatek ZKD 1 km vodorovné dopravy suti a vybouraných hmot po suchu</t>
  </si>
  <si>
    <t>-1313828863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</si>
  <si>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</si>
  <si>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https://podminky.urs.cz/item/CS_URS_2024_02/997321519</t>
  </si>
  <si>
    <t>Poznámka k položce:_x000d_
Odpad z demolice původní dlažby a nevyužitá část rozebrané kamenné rovnaniny. Předpoklad odvozu na recyklační skládku v Boskovicích.</t>
  </si>
  <si>
    <t>"rozebraná dlažba do betonu" 820,67*2,4*3</t>
  </si>
  <si>
    <t>"nevyužitý kámen z rozebrané kamenné rovnaniny" (55,4*0,3*2,4)*3</t>
  </si>
  <si>
    <t>63</t>
  </si>
  <si>
    <t>997321611</t>
  </si>
  <si>
    <t>Nakládání nebo překládání suti a vybouraných hmot</t>
  </si>
  <si>
    <t>-1002201671</t>
  </si>
  <si>
    <t>Vodorovná doprava suti a vybouraných hmot bez naložení, s vyložením a hrubým urovnáním nakládání nebo překládání na dopravní prostředek při vodorovné dopravě suti a vybouraných hmot</t>
  </si>
  <si>
    <t>https://podminky.urs.cz/item/CS_URS_2024_02/997321611</t>
  </si>
  <si>
    <t>Poznámka k položce:_x000d_
Naložení materiálu z mezideponie před dalším odvozem. Rozebraného opevnění dlažbou do betonu přímo na skládku a kamenné rovnaniny 30% na skládku a 70% k dalšímu využití.</t>
  </si>
  <si>
    <t>"rozebraná dlažba do betonu" 820,67*2,4</t>
  </si>
  <si>
    <t>"rozebraná kamenná rovnanina" 55,4*2,4</t>
  </si>
  <si>
    <t>998</t>
  </si>
  <si>
    <t>Přesun hmot</t>
  </si>
  <si>
    <t>64</t>
  </si>
  <si>
    <t>998332011</t>
  </si>
  <si>
    <t>Přesun hmot pro úpravy vodních toků a kanály</t>
  </si>
  <si>
    <t>1099073247</t>
  </si>
  <si>
    <t>Přesun hmot pro úpravy vodních toků a kanály, hráze rybníků apod. dopravní vzdálenost do 500 m</t>
  </si>
  <si>
    <t>https://podminky.urs.cz/item/CS_URS_2024_02/998332011</t>
  </si>
  <si>
    <t>SO02 - Těžba sedimentů</t>
  </si>
  <si>
    <t>129153201</t>
  </si>
  <si>
    <t>Čištění otevřených koryt vodotečí šíře dna přes 5 m hl do 5 m v hornině třídy těžitelnosti I skupiny 1 a 2 strojně</t>
  </si>
  <si>
    <t>-1646872476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</si>
  <si>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</si>
  <si>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>https://podminky.urs.cz/item/CS_URS_2024_02/129153201</t>
  </si>
  <si>
    <t>Poznámka k položce:_x000d_
Odstranění sedimentů z koryta toku</t>
  </si>
  <si>
    <t>584,06</t>
  </si>
  <si>
    <t>162211311</t>
  </si>
  <si>
    <t>Vodorovné přemístění výkopku z horniny třídy těžitelnosti I skupiny 1 až 3 stavebním kolečkem do 10 m</t>
  </si>
  <si>
    <t>83930553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</si>
  <si>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</si>
  <si>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</si>
  <si>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Poznámka k položce:_x000d_
Odstranění sedimentů z prostoru pod mosty.</t>
  </si>
  <si>
    <t>49,51</t>
  </si>
  <si>
    <t>-1776808126</t>
  </si>
  <si>
    <t>Poznámka k položce:_x000d_
Přemístění sedimentu z koryta na mezideponii</t>
  </si>
  <si>
    <t>633,57</t>
  </si>
  <si>
    <t>1090286352</t>
  </si>
  <si>
    <t>Poznámka k položce:_x000d_
Odvoz sedimentu na skládku. Předpoklad uložení na recyklační skládku v Boskovicích.</t>
  </si>
  <si>
    <t>167151111</t>
  </si>
  <si>
    <t>Nakládání výkopku z hornin třídy těžitelnosti I skupiny 1 až 3 přes 100 m3</t>
  </si>
  <si>
    <t>1988244686</t>
  </si>
  <si>
    <t>Nakládání, skládání a překládání neulehlého výkopku nebo sypaniny strojně nakládání, množství přes 100 m3, z hornin třídy těžitelnosti I, skupiny 1 až 3</t>
  </si>
  <si>
    <t>https://podminky.urs.cz/item/CS_URS_2024_02/167151111</t>
  </si>
  <si>
    <t>Poznámka k položce:_x000d_
Nakládání sedimentu z mezideponie</t>
  </si>
  <si>
    <t>952904122</t>
  </si>
  <si>
    <t>Čištění mostních objektů - ruční odstranění nánosů z otvorů v přes 1,5 m</t>
  </si>
  <si>
    <t>-331055613</t>
  </si>
  <si>
    <t>Čištění mostních objektů odstranění nánosů z otvorů ručně, světlé výšky otvoru přes 1,5 m</t>
  </si>
  <si>
    <t>https://podminky.urs.cz/item/CS_URS_2024_02/952904122</t>
  </si>
  <si>
    <t>Poznámka k položce:_x000d_
Odstranění sedimentů z prostoru mostů.</t>
  </si>
  <si>
    <t>702917496</t>
  </si>
  <si>
    <t>Poznámka k položce:_x000d_
Poplatek za uložení sedimentu. Předpoklad uložení na recyklační skládku v Boskovicích.</t>
  </si>
  <si>
    <t>633,57*2,1</t>
  </si>
  <si>
    <t>SO00 - VRN</t>
  </si>
  <si>
    <t>VRN - Vedlejší rozpočtové náklady</t>
  </si>
  <si>
    <t>115101203</t>
  </si>
  <si>
    <t>Čerpání vody na dopravní výšku do 10 m průměrný přítok přes 1 000 do 2 000 l/min</t>
  </si>
  <si>
    <t>-2098013746</t>
  </si>
  <si>
    <t>Čerpání vody na dopravní výšku do 10 m s uvažovaným průměrným přítokem přes 1 000 do 2 000 l/min</t>
  </si>
  <si>
    <t>https://podminky.urs.cz/item/CS_URS_2024_02/115101203</t>
  </si>
  <si>
    <t>Poznámka k položce:_x000d_
Odčerpávání průsakové vody ze stavební jímky pro provádění opevnění a betonových kcí.</t>
  </si>
  <si>
    <t>115101303</t>
  </si>
  <si>
    <t>Pohotovost čerpací soupravy pro dopravní výšku do 10 m přítok přes 1 000 do 2 000 l/min</t>
  </si>
  <si>
    <t>den</t>
  </si>
  <si>
    <t>1658444223</t>
  </si>
  <si>
    <t>Pohotovost záložní čerpací soupravy pro dopravní výšku do 10 m s uvažovaným průměrným přítokem přes 1 000 do 2 000 l/min</t>
  </si>
  <si>
    <t>https://podminky.urs.cz/item/CS_URS_2024_02/115101303</t>
  </si>
  <si>
    <t>Poznámka k položce:_x000d_
Odčerpávání průsakové vody ze stavební jímnky pro provádění opevnění a betonových kcí</t>
  </si>
  <si>
    <t>Vedlejší rozpočtové náklady</t>
  </si>
  <si>
    <t>011303000_R</t>
  </si>
  <si>
    <t>Archeologická činnost</t>
  </si>
  <si>
    <t>kpl</t>
  </si>
  <si>
    <t>1024</t>
  </si>
  <si>
    <t>706100797</t>
  </si>
  <si>
    <t xml:space="preserve">Archeologická činnost </t>
  </si>
  <si>
    <t xml:space="preserve">Poznámka k položce:_x000d_
- provedení archeologického výzkumu, včetně oznámení o termínu zahájení zemních prací Archeologickému ústavu. </t>
  </si>
  <si>
    <t>012103000_R</t>
  </si>
  <si>
    <t>Geodetické práce před výstavbou</t>
  </si>
  <si>
    <t>428030194</t>
  </si>
  <si>
    <t>Poznámka k položce:_x000d_
Vytyčení stavby (případně pozemků nebo provedení jiných geodetických prací) odborně způsobilou osobou v oboru zeměměřictví.</t>
  </si>
  <si>
    <t>012303000_R</t>
  </si>
  <si>
    <t>Geodetické práce po výstavbě</t>
  </si>
  <si>
    <t>1023519978</t>
  </si>
  <si>
    <t>Poznámka k položce:_x000d_
Zpracování a předání zaměření skutečného provedení stavby (2x paré + 1x v el. podobě a to i v editovatelném formátu dat, na běžném dat. nosiči) včetně ověření dle zákona č. 2001/1994 Sb., o zeměměřičství.</t>
  </si>
  <si>
    <t>013254000_R</t>
  </si>
  <si>
    <t>Dokumentace skutečného provedení stavby</t>
  </si>
  <si>
    <t>soubor</t>
  </si>
  <si>
    <t>744888311</t>
  </si>
  <si>
    <t>Dokumentace skutečného provedení stavby, včetně fotodokumentace stavby</t>
  </si>
  <si>
    <t>Poznámka k položce:_x000d_
Zpracování a předání dokum. skutečného provedení stavby vč. fotodokumentace (2 paré + 1 v el. podobě a to i v editovatelných formátech dat, na běžném nosiči) v rozsahu odpovídajícím příslušným právním předpisům.</t>
  </si>
  <si>
    <t>013274000_R</t>
  </si>
  <si>
    <t>Kompletní pasportizace objektů a nemovitostí sousedících se stavbou</t>
  </si>
  <si>
    <t>1189675461</t>
  </si>
  <si>
    <t xml:space="preserve">Poznámka k položce:_x000d_
Fotodokumentace stavu před započetím prací. Především stav nemovitostí na břehové hraně, mostů, plotů, komunikací, dřevin, výustí, zařízení technické infrastruktury a další objektů v okolí toku._x000d_
Po dokončení stavby bude provedena pasportizace nová ve stejném rozsahu jako před zahájením stavby a provedeno srovnání. _x000d_
</t>
  </si>
  <si>
    <t>013294000_R</t>
  </si>
  <si>
    <t>Zpracování havarijního a povodňového plánu</t>
  </si>
  <si>
    <t>-1772937032</t>
  </si>
  <si>
    <t xml:space="preserve">Poznámka k položce:_x000d_
- návrh a schválení havarijního a povodňového plánu příslušným orgánem státní správy _x000d_
- provedení opatření vyplvajících z havarijního a povodňového plánu. _x000d_
</t>
  </si>
  <si>
    <t>030001000_R</t>
  </si>
  <si>
    <t>Zařízení staveniště</t>
  </si>
  <si>
    <t>-1102213197</t>
  </si>
  <si>
    <t xml:space="preserve">Poznámka k položce:_x000d_
- zřízení, provoz a likvidace zařízení staveniště, vybavení staveniště, úprava terénu po odstranění staveniště_x000d_
- zajištění umístění štítku o povolení stavby_x000d_
</t>
  </si>
  <si>
    <t>034303000_R</t>
  </si>
  <si>
    <t>Dopravní značení na staveništi</t>
  </si>
  <si>
    <t>-930861489</t>
  </si>
  <si>
    <t xml:space="preserve">Poznámka k položce:_x000d_
Zajištění DIO včetně dopravního značení dle potřeby. Položka obsahuje dodávku, montáž, demontáž značení a případnou úpravu ploch pro dočasné dopravní značení. _x000d_
Položka uvažuje s dopravním značením pro celé staveniště. _x000d_
V položce je zahrnuto i případné přesouvání dopravního značení při provádění stavby po úsecích. _x000d_
Položka obsahuje kompletní zajištění dopravní bezpečnosti stavby a to včetně případného zajištění ZUK a související inženýrské činnosti a poplatků. </t>
  </si>
  <si>
    <t>041002000_R</t>
  </si>
  <si>
    <t>Zajištění biologického dozoru při výstavbě odborně způsobilou osobou</t>
  </si>
  <si>
    <t>1522933517</t>
  </si>
  <si>
    <t>Poznámka k položce:_x000d_
Kompletní činnost biologického dozoru po celou dobu stavby včetně monitoringu živočichů a případného transferu.</t>
  </si>
  <si>
    <t>062002000.R</t>
  </si>
  <si>
    <t>Příplatek za provádění prací v OP sítí technické infrastruktury</t>
  </si>
  <si>
    <t>-1991455709</t>
  </si>
  <si>
    <t xml:space="preserve">Poznámka k položce:_x000d_
V území stavby se nacházejí sítě technické infrastruktury. Práce v jejich okolí nutno přizpůsobit, tak aby nedošlo k jejich poškození nebo znepřístupnění. </t>
  </si>
  <si>
    <t>062002000_R</t>
  </si>
  <si>
    <t>Příplatek za ztížený přístup ke stavbě a ztíženou manipulaci v korytě toku</t>
  </si>
  <si>
    <t>1026026489</t>
  </si>
  <si>
    <t xml:space="preserve">Poznámka k položce:_x000d_
Příplatek za práce prováděné v korytě toku, pro celý úsek stavby. Použití techniky schobné pohybu v korytě toku. </t>
  </si>
  <si>
    <t>094002000_R</t>
  </si>
  <si>
    <t>Protokolární předání stavbou dotčených pozemků</t>
  </si>
  <si>
    <t>-1717602041</t>
  </si>
  <si>
    <t>Poznámka k položce:_x000d_
- včetně komunikací, uvedení do původního stavu, zpět jejich vlastníkům</t>
  </si>
  <si>
    <t>094104000_R</t>
  </si>
  <si>
    <t xml:space="preserve">Zajištění plnění povinností dle zák. č. 309/2006 Sb. </t>
  </si>
  <si>
    <t>901805017</t>
  </si>
  <si>
    <t xml:space="preserve">Poznámka k položce:_x000d_
Opatření vyplývající z plánu BOZP. </t>
  </si>
  <si>
    <t>R08</t>
  </si>
  <si>
    <t>Vytyčení trasy inženýrských sítí</t>
  </si>
  <si>
    <t>921426468</t>
  </si>
  <si>
    <t>Vytyčení trasy inženýrských sítí v zastavěném prostoru</t>
  </si>
  <si>
    <t>Poznámka k položce:_x000d_
Poplatky za vytyčení trasy inženýrských a vyznačení polohy sítí v terénu.</t>
  </si>
  <si>
    <t>R09</t>
  </si>
  <si>
    <t>Zajištění stavebního prostoru a převedení vody</t>
  </si>
  <si>
    <t>1892083495</t>
  </si>
  <si>
    <t xml:space="preserve">Poznámka k položce:_x000d_
Zajímkování stavebního prostoru pro provedení dlažeb, ŽB pasů, včetně kompletního převedení průtoků ve vodním toku během stavby. Projekt předpokládá převedení vody potrubím (DN 300), zhotovení hrázek z pytlů s pískem/zemních hrázek s těsněním a ostatní zemní práce za účelem řádného provedení díla. Případně dle návrhu zhotovitele, který však bude předem odsouhlasen stavebním dozorem ivestora. _x000d_
Platí pro celou stavbu (všechny SO)._x000d_
</t>
  </si>
  <si>
    <t>R10</t>
  </si>
  <si>
    <t>Zřízení a odstranění provizorních sjezdů do koryta</t>
  </si>
  <si>
    <t>-743427876</t>
  </si>
  <si>
    <t>Poznámka k položce:_x000d_
Umístění sjezdů viiz situace C.4 ZOV.</t>
  </si>
  <si>
    <t>R11</t>
  </si>
  <si>
    <t>Průběžné čištění a údržba dotčených komunikací</t>
  </si>
  <si>
    <t>-508852112</t>
  </si>
  <si>
    <t>Poznámka k položce:_x000d_
Přístupové komunikace budou udržovány v čistém stavu - jakékoli zněčištění v důsledku prací bude průběžně odstraňováno.</t>
  </si>
  <si>
    <t>R12</t>
  </si>
  <si>
    <t>Příplatek za práci v blízkosti objektů na břehové hraně a opevnění mostů</t>
  </si>
  <si>
    <t>-1721103340</t>
  </si>
  <si>
    <t>Poznámka k položce:_x000d_
Příplatek za provádění ve ztížených podmínkách v místech kde stavba bezprostředně sousedí s objekty cizích vlastníků, které nesmějí být poškozeny v důsledku prací. Práce provádět po úsecích max 1m.</t>
  </si>
  <si>
    <t>R13</t>
  </si>
  <si>
    <t xml:space="preserve">Zřízení a odstranění provizorních plošin pro přístup mechanizace k realizaci a odtstranění pažení </t>
  </si>
  <si>
    <t>-501778594</t>
  </si>
  <si>
    <t xml:space="preserve">Zřízení provizorních plošin pro přístup mechanizace k realizaci a odtstranění pažení </t>
  </si>
  <si>
    <t xml:space="preserve">Poznámka k položce:_x000d_
Zřízení provizorních nájezdových ploch pro přístup mechanizace k místu realizace pažení stavebních jam. Toto bude zbudováno z kamene rozebraného opevnění , které bude prosypáno jemnější frakcí a uhutněno. Průtok korytem řeky bude přes kamenné těleso převáděn potrubím DN 300. Přístup bude zřizován jak při instalaci pažení, tak při jeho odstranění. </t>
  </si>
  <si>
    <t>R14</t>
  </si>
  <si>
    <t xml:space="preserve">Rozebrání a znovuvybudování oplocení </t>
  </si>
  <si>
    <t>-290323580</t>
  </si>
  <si>
    <t>Poznámka k položce:_x000d_
Demontáž části plotu zahradnictví Lebiš v předpokládané délce cca 16 m. Po skončení prací bude toto oplocení opět osazeno vtrase hranice pozemku včetně znovuvybudování sloupků a podezdívky. Drátěná část plotu bude vybudouvána s novou výplní z pletiva a osazením nové branky. Výška nového plotu a branky bude odpovídat výšce stávajícího oplocení a povrchová úptava kce bude Zn+PVC. Přesná trasa nového plotu a rozměry branky budou předem ověřeny přímo na místě a odsouhlaseny vlastníkem plotu a TDS. Po dobu realizace prací bude demontovaný úsek oplocení nahrazen instalací provizorního oplocení z vnitřní strany areálu.</t>
  </si>
  <si>
    <t>R15</t>
  </si>
  <si>
    <t>Uvedení zpevněných ploch dotčených stavbou do původního stavu.</t>
  </si>
  <si>
    <t>-2099608387</t>
  </si>
  <si>
    <t xml:space="preserve">Poznámka k položce:_x000d_
Uvedení zpevněných přístupových ploch (včetně komunikací a chodníků) do původního stavu v případě jejich poškození stavební činností. </t>
  </si>
  <si>
    <t>R16</t>
  </si>
  <si>
    <t>Zajištění slovení rybí obsádky</t>
  </si>
  <si>
    <t>-1402601718</t>
  </si>
  <si>
    <t>Poznámka k položce:_x000d_
- slovení rybí obsádky oprávněnou osobou, včetně pořízení protokolu_x000d_
- oznámení zahájení prací na vodním toku příslušnému uživateli rybářského revíru</t>
  </si>
  <si>
    <t>SO03 - Vegetační úpravy</t>
  </si>
  <si>
    <t>111209111</t>
  </si>
  <si>
    <t>Spálení proutí a klestu</t>
  </si>
  <si>
    <t>-1186117435</t>
  </si>
  <si>
    <t>Spálení proutí, klestu z prořezávek a odstraněných křovin pro jakoukoliv dřevinu</t>
  </si>
  <si>
    <t>https://podminky.urs.cz/item/CS_URS_2024_02/111209111</t>
  </si>
  <si>
    <t>Poznámka k položce:_x000d_
Spálení proutí a klestu z kácených křovin</t>
  </si>
  <si>
    <t>299</t>
  </si>
  <si>
    <t>111211101</t>
  </si>
  <si>
    <t>Odstranění křovin a stromů průměru kmene do 100 mm i s kořeny sklonu terénu do 1:5 ručně</t>
  </si>
  <si>
    <t>-1380949622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</si>
  <si>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</si>
  <si>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</si>
  <si>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87</t>
  </si>
  <si>
    <t>111211201</t>
  </si>
  <si>
    <t>Odstranění křovin a stromů průměru kmene do 100 mm i s kořeny sklonu terénu přes 1:5 ručně</t>
  </si>
  <si>
    <t>24369727</t>
  </si>
  <si>
    <t>Odstranění křovin a stromů s odstraněním kořenů ručně průměru kmene do 100 mm jakékoliv plochy v rovině nebo ve svahu o sklonu přes 1:5</t>
  </si>
  <si>
    <t>https://podminky.urs.cz/item/CS_URS_2024_02/111211201</t>
  </si>
  <si>
    <t>33+212</t>
  </si>
  <si>
    <t>111211241</t>
  </si>
  <si>
    <t>Snesení listnatého klestu D do 30 cm ve svahu přes 1:3</t>
  </si>
  <si>
    <t>734600855</t>
  </si>
  <si>
    <t>Snesení větví stromů na hromady nebo naložení na dopravní prostředek listnatých v rovině nebo ve svahu přes 1:3, průměru kmene do 30 cm</t>
  </si>
  <si>
    <t>https://podminky.urs.cz/item/CS_URS_2024_02/111211241</t>
  </si>
  <si>
    <t>111211221</t>
  </si>
  <si>
    <t>Snesení jehličnatého klestu D do 30 cm ve svahu přes 1:3</t>
  </si>
  <si>
    <t>1095943322</t>
  </si>
  <si>
    <t>Snesení větví stromů na hromady nebo naložení na dopravní prostředek jehličnatých v rovině nebo ve svahu přes 1:3, průměru kmene do 30 cm</t>
  </si>
  <si>
    <t>https://podminky.urs.cz/item/CS_URS_2024_02/111211221</t>
  </si>
  <si>
    <t>111211222</t>
  </si>
  <si>
    <t>Snesení jehličnatého klestu D přes 30 cm ve svahu přes 1:3</t>
  </si>
  <si>
    <t>390327280</t>
  </si>
  <si>
    <t>Snesení větví stromů na hromady nebo naložení na dopravní prostředek jehličnatých v rovině nebo ve svahu přes 1:3, průměru kmene přes 30 cm</t>
  </si>
  <si>
    <t>https://podminky.urs.cz/item/CS_URS_2024_02/111211222</t>
  </si>
  <si>
    <t>111211242</t>
  </si>
  <si>
    <t>Snesení listnatého klestu D přes 30 cm ve svahu přes 1:3</t>
  </si>
  <si>
    <t>861798662</t>
  </si>
  <si>
    <t>Snesení větví stromů na hromady nebo naložení na dopravní prostředek listnatých v rovině nebo ve svahu přes 1:3, průměru kmene přes 30 cm</t>
  </si>
  <si>
    <t>https://podminky.urs.cz/item/CS_URS_2024_02/111211242</t>
  </si>
  <si>
    <t>112111111</t>
  </si>
  <si>
    <t>Spálení větví všech druhů stromů</t>
  </si>
  <si>
    <t>502293265</t>
  </si>
  <si>
    <t>Spálení větví stromů všech druhů stromů o průměru kmene přes 0,10 m na hromadách</t>
  </si>
  <si>
    <t>https://podminky.urs.cz/item/CS_URS_2024_02/112111111</t>
  </si>
  <si>
    <t>112151111</t>
  </si>
  <si>
    <t>Směrové kácení stromů s rozřezáním a odvětvením D kmene přes 100 do 200 mm</t>
  </si>
  <si>
    <t>-57250212</t>
  </si>
  <si>
    <t>Pokácení stromu směrové v celku s odřezáním kmene a s odvětvením průměru kmene přes 100 do 200 mm</t>
  </si>
  <si>
    <t>https://podminky.urs.cz/item/CS_URS_2024_02/112151111</t>
  </si>
  <si>
    <t>112151112</t>
  </si>
  <si>
    <t>Směrové kácení stromů s rozřezáním a odvětvením D kmene přes 200 do 300 mm</t>
  </si>
  <si>
    <t>-50486059</t>
  </si>
  <si>
    <t>Pokácení stromu směrové v celku s odřezáním kmene a s odvětvením průměru kmene přes 200 do 300 mm</t>
  </si>
  <si>
    <t>https://podminky.urs.cz/item/CS_URS_2024_02/112151112</t>
  </si>
  <si>
    <t>112151113</t>
  </si>
  <si>
    <t>Směrové kácení stromů s rozřezáním a odvětvením D kmene přes 300 do 400 mm</t>
  </si>
  <si>
    <t>23520649</t>
  </si>
  <si>
    <t>Pokácení stromu směrové v celku s odřezáním kmene a s odvětvením průměru kmene přes 300 do 400 mm</t>
  </si>
  <si>
    <t>https://podminky.urs.cz/item/CS_URS_2024_02/112151113</t>
  </si>
  <si>
    <t>112151114</t>
  </si>
  <si>
    <t>Směrové kácení stromů s rozřezáním a odvětvením D kmene přes 400 do 500 mm</t>
  </si>
  <si>
    <t>1196744112</t>
  </si>
  <si>
    <t>Pokácení stromu směrové v celku s odřezáním kmene a s odvětvením průměru kmene přes 400 do 500 mm</t>
  </si>
  <si>
    <t>https://podminky.urs.cz/item/CS_URS_2024_02/112151114</t>
  </si>
  <si>
    <t>112151115</t>
  </si>
  <si>
    <t>Směrové kácení stromů s rozřezáním a odvětvením D kmene přes 500 do 600 mm</t>
  </si>
  <si>
    <t>171673753</t>
  </si>
  <si>
    <t>Pokácení stromu směrové v celku s odřezáním kmene a s odvětvením průměru kmene přes 500 do 600 mm</t>
  </si>
  <si>
    <t>https://podminky.urs.cz/item/CS_URS_2024_02/112151115</t>
  </si>
  <si>
    <t>112151117</t>
  </si>
  <si>
    <t>Směrové kácení stromů s rozřezáním a odvětvením D kmene přes 700 do 800 mm</t>
  </si>
  <si>
    <t>-1566338060</t>
  </si>
  <si>
    <t>Pokácení stromu směrové v celku s odřezáním kmene a s odvětvením průměru kmene přes 700 do 800 mm</t>
  </si>
  <si>
    <t>https://podminky.urs.cz/item/CS_URS_2024_02/112151117</t>
  </si>
  <si>
    <t>112151118</t>
  </si>
  <si>
    <t>Směrové kácení stromů s rozřezáním a odvětvením D kmene přes 800 do 900 mm</t>
  </si>
  <si>
    <t>966973424</t>
  </si>
  <si>
    <t>Pokácení stromu směrové v celku s odřezáním kmene a s odvětvením průměru kmene přes 800 do 900 mm</t>
  </si>
  <si>
    <t>https://podminky.urs.cz/item/CS_URS_2024_02/112151118</t>
  </si>
  <si>
    <t>112151119</t>
  </si>
  <si>
    <t>Směrové kácení stromů s rozřezáním a odvětvením D kmene přes 900 do 1000 mm</t>
  </si>
  <si>
    <t>-824909593</t>
  </si>
  <si>
    <t>Pokácení stromu směrové v celku s odřezáním kmene a s odvětvením průměru kmene přes 900 do 1000 mm</t>
  </si>
  <si>
    <t>https://podminky.urs.cz/item/CS_URS_2024_02/112151119</t>
  </si>
  <si>
    <t>162201401</t>
  </si>
  <si>
    <t>Vodorovné přemístění větví stromů listnatých do 1 km D kmene přes 100 do 300 mm</t>
  </si>
  <si>
    <t>1037594524</t>
  </si>
  <si>
    <t>Vodorovné přemístění větví, kmenů nebo pařezů s naložením, složením a dopravou do 1000 m větví stromů listnatých, průměru kmene přes 100 do 300 mm</t>
  </si>
  <si>
    <t>https://podminky.urs.cz/item/CS_URS_2024_02/162201401</t>
  </si>
  <si>
    <t>162201402</t>
  </si>
  <si>
    <t>Vodorovné přemístění větví stromů listnatých do 1 km D kmene přes 300 do 500 mm</t>
  </si>
  <si>
    <t>1652750209</t>
  </si>
  <si>
    <t>Vodorovné přemístění větví, kmenů nebo pařezů s naložením, složením a dopravou do 1000 m větví stromů listnatých, průměru kmene přes 300 do 500 mm</t>
  </si>
  <si>
    <t>https://podminky.urs.cz/item/CS_URS_2024_02/162201402</t>
  </si>
  <si>
    <t>162201405</t>
  </si>
  <si>
    <t>Vodorovné přemístění větví stromů jehličnatých do 1 km D kmene přes 100 do 300 mm</t>
  </si>
  <si>
    <t>515274857</t>
  </si>
  <si>
    <t>Vodorovné přemístění větví, kmenů nebo pařezů s naložením, složením a dopravou do 1000 m větví stromů jehličnatých, průměru kmene přes 100 do 300 mm</t>
  </si>
  <si>
    <t>https://podminky.urs.cz/item/CS_URS_2024_02/162201405</t>
  </si>
  <si>
    <t>162201406</t>
  </si>
  <si>
    <t>Vodorovné přemístění větví stromů jehličnatých do 1 km D kmene přes 300 do 500 mm</t>
  </si>
  <si>
    <t>246595441</t>
  </si>
  <si>
    <t>Vodorovné přemístění větví, kmenů nebo pařezů s naložením, složením a dopravou do 1000 m větví stromů jehličnatých, průměru kmene přes 300 do 500 mm</t>
  </si>
  <si>
    <t>https://podminky.urs.cz/item/CS_URS_2024_02/162201406</t>
  </si>
  <si>
    <t>162201411</t>
  </si>
  <si>
    <t>Vodorovné přemístění kmenů stromů listnatých do 1 km D kmene přes 100 do 300 mm</t>
  </si>
  <si>
    <t>-1035889659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</si>
  <si>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</si>
  <si>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</si>
  <si>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</si>
  <si>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kmenů stromů listnatých do 1 km D kmene přes 300 do 500 mm</t>
  </si>
  <si>
    <t>2107383699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</si>
  <si>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</si>
  <si>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</si>
  <si>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162201415</t>
  </si>
  <si>
    <t>Vodorovné přemístění kmenů stromů jehličnatých do 1 km D kmene přes 100 do 300 mm</t>
  </si>
  <si>
    <t>-32567800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</si>
  <si>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</si>
  <si>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</si>
  <si>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162201416</t>
  </si>
  <si>
    <t>Vodorovné přemístění kmenů stromů jehličnatých do 1 km D kmene přes 300 do 500 mm</t>
  </si>
  <si>
    <t>727459389</t>
  </si>
  <si>
    <t>Vodorovné přemístění větví, kmenů nebo pařezů s naložením, složením a dopravou do 1000 m kmenů stromů jehličnatých, průměru přes 300 do 500 mm</t>
  </si>
  <si>
    <t>https://podminky.urs.cz/item/CS_URS_2024_02/162201416</t>
  </si>
  <si>
    <t>162301501</t>
  </si>
  <si>
    <t>Vodorovné přemístění křovin do 5 km D kmene do 100 mm</t>
  </si>
  <si>
    <t>-1818006350</t>
  </si>
  <si>
    <t>Vodorovné přemístění smýcených křovin do průměru kmene 100 mm na vzdálenost do 5 000 m</t>
  </si>
  <si>
    <t>https://podminky.urs.cz/item/CS_URS_2024_02/162301501</t>
  </si>
  <si>
    <t>183151111</t>
  </si>
  <si>
    <t>Hloubení jam pro výsadbu dřevin strojně v rovině nebo ve svahu do 1:5 obj jamky do 0,2 m3</t>
  </si>
  <si>
    <t>-1787203633</t>
  </si>
  <si>
    <t>Hloubení jam pro výsadbu dřevin strojně v rovině nebo ve svahu do 1:5, objem do 0,20 m3</t>
  </si>
  <si>
    <t>https://podminky.urs.cz/item/CS_URS_2024_02/183151111</t>
  </si>
  <si>
    <t>184102111</t>
  </si>
  <si>
    <t>Výsadba dřeviny s balem D přes 0,1 do 0,2 m do jamky se zalitím v rovině a svahu do 1:5</t>
  </si>
  <si>
    <t>-2105252762</t>
  </si>
  <si>
    <t>Výsadba dřeviny s balem do předem vyhloubené jamky se zalitím v rovině nebo na svahu do 1:5, při průměru balu přes 100 do 200 mm</t>
  </si>
  <si>
    <t>https://podminky.urs.cz/item/CS_URS_2024_02/184102111</t>
  </si>
  <si>
    <t>0265_R</t>
  </si>
  <si>
    <t>sazenice keř/ 120-150cm</t>
  </si>
  <si>
    <t>-474434097</t>
  </si>
  <si>
    <t>vrba kroucená /Salix erythroflexuosa/ 120-150cm</t>
  </si>
  <si>
    <t>184102113</t>
  </si>
  <si>
    <t>Výsadba dřeviny s balem D přes 0,3 do 0,4 m do jamky se zalitím v rovině a svahu do 1:5</t>
  </si>
  <si>
    <t>-2007290301</t>
  </si>
  <si>
    <t>Výsadba dřeviny s balem do předem vyhloubené jamky se zalitím v rovině nebo na svahu do 1:5, při průměru balu přes 300 do 400 mm</t>
  </si>
  <si>
    <t>https://podminky.urs.cz/item/CS_URS_2024_02/184102113</t>
  </si>
  <si>
    <t>02650300R1</t>
  </si>
  <si>
    <t>javor mléč</t>
  </si>
  <si>
    <t>-1563166297</t>
  </si>
  <si>
    <t>Poznámka k položce:_x000d_
Sazenice o obvodu kmínku min 6-8 cm</t>
  </si>
  <si>
    <t>02650300R2</t>
  </si>
  <si>
    <t>třešeň ptačí</t>
  </si>
  <si>
    <t>915033663</t>
  </si>
  <si>
    <t>02650300R3</t>
  </si>
  <si>
    <t>javor babyka</t>
  </si>
  <si>
    <t>1217160978</t>
  </si>
  <si>
    <t xml:space="preserve">Javor babyka </t>
  </si>
  <si>
    <t>02650300R4</t>
  </si>
  <si>
    <t>jeřáb ptačí</t>
  </si>
  <si>
    <t>-1952108160</t>
  </si>
  <si>
    <t>184215132</t>
  </si>
  <si>
    <t>Ukotvení kmene dřevin v rovině nebo na svahu do 1:5 třemi kůly D do 0,1 m dl přes 1 do 2 m</t>
  </si>
  <si>
    <t>-1572075519</t>
  </si>
  <si>
    <t>Ukotvení dřeviny kůly v rovině nebo na svahu do 1:5 třemi kůly, délky přes 1 do 2 m</t>
  </si>
  <si>
    <t>https://podminky.urs.cz/item/CS_URS_2024_02/184215132</t>
  </si>
  <si>
    <t>60591253</t>
  </si>
  <si>
    <t>kůl vyvazovací dřevěný impregnovaný D 8cm dl 2m</t>
  </si>
  <si>
    <t>283499509</t>
  </si>
  <si>
    <t>184215411</t>
  </si>
  <si>
    <t>Zhotovení závlahové mísy dřevin D do 0,5 m v rovině nebo na svahu do 1:5</t>
  </si>
  <si>
    <t>-1657211941</t>
  </si>
  <si>
    <t>Zhotovení závlahové mísy u solitérních dřevin v rovině nebo na svahu do 1:5, o průměru mísy do 0,5 m</t>
  </si>
  <si>
    <t>https://podminky.urs.cz/item/CS_URS_2024_02/184215411</t>
  </si>
  <si>
    <t>Poznámka k položce:_x000d_
Bude použita ornice získaná v rámci stavby</t>
  </si>
  <si>
    <t>184501141</t>
  </si>
  <si>
    <t>Zhotovení obalu z rákosové nebo kokosové rohože v rovině a svahu do 1:5</t>
  </si>
  <si>
    <t>1814435103</t>
  </si>
  <si>
    <t>Zhotovení obalu kmene z rákosové nebo kokosové rohože v rovině nebo na svahu do 1:5</t>
  </si>
  <si>
    <t>https://podminky.urs.cz/item/CS_URS_2024_02/184501141</t>
  </si>
  <si>
    <t>61894000</t>
  </si>
  <si>
    <t>rákos ohradový neloupaný 60x100cm</t>
  </si>
  <si>
    <t>-1497587828</t>
  </si>
  <si>
    <t>R06</t>
  </si>
  <si>
    <t>Odstranění pařezů</t>
  </si>
  <si>
    <t>-1380169740</t>
  </si>
  <si>
    <t xml:space="preserve">Poznámka k položce:_x000d_
Odstranění pařezů frézováním nebo obkopáním a odřezáním. V cenách jsou započteny i náklady na odstranění náběhových kořenů, odklizení získaného dřeva na mezideponii a následné naložení a odvoz na skládku, včetně poplatku za uložení. Dále zasypání jámy, zhutnění a úprava terénu._x000d_
</t>
  </si>
  <si>
    <t>R07</t>
  </si>
  <si>
    <t>Příplatek za ztížené podmínky kácení</t>
  </si>
  <si>
    <t>-2092379749</t>
  </si>
  <si>
    <t>Poznámka k položce:_x000d_
Příplatek za kácení stromů v blízkosti objektů a vedení technické infrastruktury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</si>
</sst>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4203201" TargetMode="External" /><Relationship Id="rId4" Type="http://schemas.openxmlformats.org/officeDocument/2006/relationships/hyperlink" Target="https://podminky.urs.cz/item/CS_URS_2024_02/114253301" TargetMode="External" /><Relationship Id="rId5" Type="http://schemas.openxmlformats.org/officeDocument/2006/relationships/hyperlink" Target="https://podminky.urs.cz/item/CS_URS_2024_02/122211101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51711111" TargetMode="External" /><Relationship Id="rId8" Type="http://schemas.openxmlformats.org/officeDocument/2006/relationships/hyperlink" Target="https://podminky.urs.cz/item/CS_URS_2024_02/15171113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1721111" TargetMode="External" /><Relationship Id="rId11" Type="http://schemas.openxmlformats.org/officeDocument/2006/relationships/hyperlink" Target="https://podminky.urs.cz/item/CS_URS_2024_02/153811112" TargetMode="External" /><Relationship Id="rId12" Type="http://schemas.openxmlformats.org/officeDocument/2006/relationships/hyperlink" Target="https://podminky.urs.cz/item/CS_URS_2024_02/153811211" TargetMode="External" /><Relationship Id="rId13" Type="http://schemas.openxmlformats.org/officeDocument/2006/relationships/hyperlink" Target="https://podminky.urs.cz/item/CS_URS_2024_02/162351103" TargetMode="External" /><Relationship Id="rId14" Type="http://schemas.openxmlformats.org/officeDocument/2006/relationships/hyperlink" Target="https://podminky.urs.cz/item/CS_URS_2024_02/162651111" TargetMode="External" /><Relationship Id="rId15" Type="http://schemas.openxmlformats.org/officeDocument/2006/relationships/hyperlink" Target="https://podminky.urs.cz/item/CS_URS_2024_02/167151101" TargetMode="External" /><Relationship Id="rId16" Type="http://schemas.openxmlformats.org/officeDocument/2006/relationships/hyperlink" Target="https://podminky.urs.cz/item/CS_URS_2024_02/17411110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81411121" TargetMode="External" /><Relationship Id="rId19" Type="http://schemas.openxmlformats.org/officeDocument/2006/relationships/hyperlink" Target="https://podminky.urs.cz/item/CS_URS_2024_02/181411123" TargetMode="External" /><Relationship Id="rId20" Type="http://schemas.openxmlformats.org/officeDocument/2006/relationships/hyperlink" Target="https://podminky.urs.cz/item/CS_URS_2024_02/181951111" TargetMode="External" /><Relationship Id="rId21" Type="http://schemas.openxmlformats.org/officeDocument/2006/relationships/hyperlink" Target="https://podminky.urs.cz/item/CS_URS_2024_02/182151111" TargetMode="External" /><Relationship Id="rId22" Type="http://schemas.openxmlformats.org/officeDocument/2006/relationships/hyperlink" Target="https://podminky.urs.cz/item/CS_URS_2024_02/224311114" TargetMode="External" /><Relationship Id="rId23" Type="http://schemas.openxmlformats.org/officeDocument/2006/relationships/hyperlink" Target="https://podminky.urs.cz/item/CS_URS_2024_02/224411114" TargetMode="External" /><Relationship Id="rId24" Type="http://schemas.openxmlformats.org/officeDocument/2006/relationships/hyperlink" Target="https://podminky.urs.cz/item/CS_URS_2024_02/282601122" TargetMode="External" /><Relationship Id="rId25" Type="http://schemas.openxmlformats.org/officeDocument/2006/relationships/hyperlink" Target="https://podminky.urs.cz/item/CS_URS_2024_02/321311116" TargetMode="External" /><Relationship Id="rId26" Type="http://schemas.openxmlformats.org/officeDocument/2006/relationships/hyperlink" Target="https://podminky.urs.cz/item/CS_URS_2024_02/32132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7112" TargetMode="External" /><Relationship Id="rId31" Type="http://schemas.openxmlformats.org/officeDocument/2006/relationships/hyperlink" Target="https://podminky.urs.cz/item/CS_URS_2024_02/451317113" TargetMode="External" /><Relationship Id="rId32" Type="http://schemas.openxmlformats.org/officeDocument/2006/relationships/hyperlink" Target="https://podminky.urs.cz/item/CS_URS_2024_02/451571111" TargetMode="External" /><Relationship Id="rId33" Type="http://schemas.openxmlformats.org/officeDocument/2006/relationships/hyperlink" Target="https://podminky.urs.cz/item/CS_URS_2024_02/457312811" TargetMode="External" /><Relationship Id="rId34" Type="http://schemas.openxmlformats.org/officeDocument/2006/relationships/hyperlink" Target="https://podminky.urs.cz/item/CS_URS_2024_02/457571111" TargetMode="External" /><Relationship Id="rId35" Type="http://schemas.openxmlformats.org/officeDocument/2006/relationships/hyperlink" Target="https://podminky.urs.cz/item/CS_URS_2024_02/461211111" TargetMode="External" /><Relationship Id="rId36" Type="http://schemas.openxmlformats.org/officeDocument/2006/relationships/hyperlink" Target="https://podminky.urs.cz/item/CS_URS_2024_02/462512161" TargetMode="External" /><Relationship Id="rId37" Type="http://schemas.openxmlformats.org/officeDocument/2006/relationships/hyperlink" Target="https://podminky.urs.cz/item/CS_URS_2024_02/462512169" TargetMode="External" /><Relationship Id="rId38" Type="http://schemas.openxmlformats.org/officeDocument/2006/relationships/hyperlink" Target="https://podminky.urs.cz/item/CS_URS_2024_02/463211153" TargetMode="External" /><Relationship Id="rId39" Type="http://schemas.openxmlformats.org/officeDocument/2006/relationships/hyperlink" Target="https://podminky.urs.cz/item/CS_URS_2024_02/463211158" TargetMode="External" /><Relationship Id="rId40" Type="http://schemas.openxmlformats.org/officeDocument/2006/relationships/hyperlink" Target="https://podminky.urs.cz/item/CS_URS_2024_02/465210123" TargetMode="External" /><Relationship Id="rId41" Type="http://schemas.openxmlformats.org/officeDocument/2006/relationships/hyperlink" Target="https://podminky.urs.cz/item/CS_URS_2024_02/465513227" TargetMode="External" /><Relationship Id="rId42" Type="http://schemas.openxmlformats.org/officeDocument/2006/relationships/hyperlink" Target="https://podminky.urs.cz/item/CS_URS_2024_02/966021112" TargetMode="External" /><Relationship Id="rId43" Type="http://schemas.openxmlformats.org/officeDocument/2006/relationships/hyperlink" Target="https://podminky.urs.cz/item/CS_URS_2024_02/997013811" TargetMode="External" /><Relationship Id="rId44" Type="http://schemas.openxmlformats.org/officeDocument/2006/relationships/hyperlink" Target="https://podminky.urs.cz/item/CS_URS_2024_02/997013869_RC" TargetMode="External" /><Relationship Id="rId45" Type="http://schemas.openxmlformats.org/officeDocument/2006/relationships/hyperlink" Target="https://podminky.urs.cz/item/CS_URS_2024_02/997013873_RC" TargetMode="External" /><Relationship Id="rId46" Type="http://schemas.openxmlformats.org/officeDocument/2006/relationships/hyperlink" Target="https://podminky.urs.cz/item/CS_URS_2024_02/997321511" TargetMode="External" /><Relationship Id="rId47" Type="http://schemas.openxmlformats.org/officeDocument/2006/relationships/hyperlink" Target="https://podminky.urs.cz/item/CS_URS_2024_02/997321519" TargetMode="External" /><Relationship Id="rId48" Type="http://schemas.openxmlformats.org/officeDocument/2006/relationships/hyperlink" Target="https://podminky.urs.cz/item/CS_URS_2024_02/997321611" TargetMode="External" /><Relationship Id="rId49" Type="http://schemas.openxmlformats.org/officeDocument/2006/relationships/hyperlink" Target="https://podminky.urs.cz/item/CS_URS_2024_02/9983320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9153201" TargetMode="External" /><Relationship Id="rId2" Type="http://schemas.openxmlformats.org/officeDocument/2006/relationships/hyperlink" Target="https://podminky.urs.cz/item/CS_URS_2024_02/16221131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2651111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4_02/952904122" TargetMode="External" /><Relationship Id="rId7" Type="http://schemas.openxmlformats.org/officeDocument/2006/relationships/hyperlink" Target="https://podminky.urs.cz/item/CS_URS_2024_02/997013873_RC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3" TargetMode="External" /><Relationship Id="rId2" Type="http://schemas.openxmlformats.org/officeDocument/2006/relationships/hyperlink" Target="https://podminky.urs.cz/item/CS_URS_2024_02/115101303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11101" TargetMode="External" /><Relationship Id="rId3" Type="http://schemas.openxmlformats.org/officeDocument/2006/relationships/hyperlink" Target="https://podminky.urs.cz/item/CS_URS_2024_02/111211201" TargetMode="External" /><Relationship Id="rId4" Type="http://schemas.openxmlformats.org/officeDocument/2006/relationships/hyperlink" Target="https://podminky.urs.cz/item/CS_URS_2024_02/111211241" TargetMode="External" /><Relationship Id="rId5" Type="http://schemas.openxmlformats.org/officeDocument/2006/relationships/hyperlink" Target="https://podminky.urs.cz/item/CS_URS_2024_02/111211221" TargetMode="External" /><Relationship Id="rId6" Type="http://schemas.openxmlformats.org/officeDocument/2006/relationships/hyperlink" Target="https://podminky.urs.cz/item/CS_URS_2024_02/111211222" TargetMode="External" /><Relationship Id="rId7" Type="http://schemas.openxmlformats.org/officeDocument/2006/relationships/hyperlink" Target="https://podminky.urs.cz/item/CS_URS_2024_02/111211242" TargetMode="External" /><Relationship Id="rId8" Type="http://schemas.openxmlformats.org/officeDocument/2006/relationships/hyperlink" Target="https://podminky.urs.cz/item/CS_URS_2024_02/112111111" TargetMode="External" /><Relationship Id="rId9" Type="http://schemas.openxmlformats.org/officeDocument/2006/relationships/hyperlink" Target="https://podminky.urs.cz/item/CS_URS_2024_02/112151111" TargetMode="External" /><Relationship Id="rId10" Type="http://schemas.openxmlformats.org/officeDocument/2006/relationships/hyperlink" Target="https://podminky.urs.cz/item/CS_URS_2024_02/112151112" TargetMode="External" /><Relationship Id="rId11" Type="http://schemas.openxmlformats.org/officeDocument/2006/relationships/hyperlink" Target="https://podminky.urs.cz/item/CS_URS_2024_02/112151113" TargetMode="External" /><Relationship Id="rId12" Type="http://schemas.openxmlformats.org/officeDocument/2006/relationships/hyperlink" Target="https://podminky.urs.cz/item/CS_URS_2024_02/112151114" TargetMode="External" /><Relationship Id="rId13" Type="http://schemas.openxmlformats.org/officeDocument/2006/relationships/hyperlink" Target="https://podminky.urs.cz/item/CS_URS_2024_02/112151115" TargetMode="External" /><Relationship Id="rId14" Type="http://schemas.openxmlformats.org/officeDocument/2006/relationships/hyperlink" Target="https://podminky.urs.cz/item/CS_URS_2024_02/112151117" TargetMode="External" /><Relationship Id="rId15" Type="http://schemas.openxmlformats.org/officeDocument/2006/relationships/hyperlink" Target="https://podminky.urs.cz/item/CS_URS_2024_02/112151118" TargetMode="External" /><Relationship Id="rId16" Type="http://schemas.openxmlformats.org/officeDocument/2006/relationships/hyperlink" Target="https://podminky.urs.cz/item/CS_URS_2024_02/112151119" TargetMode="External" /><Relationship Id="rId17" Type="http://schemas.openxmlformats.org/officeDocument/2006/relationships/hyperlink" Target="https://podminky.urs.cz/item/CS_URS_2024_02/162201401" TargetMode="External" /><Relationship Id="rId18" Type="http://schemas.openxmlformats.org/officeDocument/2006/relationships/hyperlink" Target="https://podminky.urs.cz/item/CS_URS_2024_02/162201402" TargetMode="External" /><Relationship Id="rId19" Type="http://schemas.openxmlformats.org/officeDocument/2006/relationships/hyperlink" Target="https://podminky.urs.cz/item/CS_URS_2024_02/162201405" TargetMode="External" /><Relationship Id="rId20" Type="http://schemas.openxmlformats.org/officeDocument/2006/relationships/hyperlink" Target="https://podminky.urs.cz/item/CS_URS_2024_02/162201406" TargetMode="External" /><Relationship Id="rId21" Type="http://schemas.openxmlformats.org/officeDocument/2006/relationships/hyperlink" Target="https://podminky.urs.cz/item/CS_URS_2024_02/162201411" TargetMode="External" /><Relationship Id="rId22" Type="http://schemas.openxmlformats.org/officeDocument/2006/relationships/hyperlink" Target="https://podminky.urs.cz/item/CS_URS_2024_02/162201412" TargetMode="External" /><Relationship Id="rId23" Type="http://schemas.openxmlformats.org/officeDocument/2006/relationships/hyperlink" Target="https://podminky.urs.cz/item/CS_URS_2024_02/162201415" TargetMode="External" /><Relationship Id="rId24" Type="http://schemas.openxmlformats.org/officeDocument/2006/relationships/hyperlink" Target="https://podminky.urs.cz/item/CS_URS_2024_02/162201416" TargetMode="External" /><Relationship Id="rId25" Type="http://schemas.openxmlformats.org/officeDocument/2006/relationships/hyperlink" Target="https://podminky.urs.cz/item/CS_URS_2024_02/162301501" TargetMode="External" /><Relationship Id="rId26" Type="http://schemas.openxmlformats.org/officeDocument/2006/relationships/hyperlink" Target="https://podminky.urs.cz/item/CS_URS_2024_02/183151111" TargetMode="External" /><Relationship Id="rId27" Type="http://schemas.openxmlformats.org/officeDocument/2006/relationships/hyperlink" Target="https://podminky.urs.cz/item/CS_URS_2024_02/184102111" TargetMode="External" /><Relationship Id="rId28" Type="http://schemas.openxmlformats.org/officeDocument/2006/relationships/hyperlink" Target="https://podminky.urs.cz/item/CS_URS_2024_02/184102113" TargetMode="External" /><Relationship Id="rId29" Type="http://schemas.openxmlformats.org/officeDocument/2006/relationships/hyperlink" Target="https://podminky.urs.cz/item/CS_URS_2024_02/184215132" TargetMode="External" /><Relationship Id="rId30" Type="http://schemas.openxmlformats.org/officeDocument/2006/relationships/hyperlink" Target="https://podminky.urs.cz/item/CS_URS_2024_02/184215411" TargetMode="External" /><Relationship Id="rId31" Type="http://schemas.openxmlformats.org/officeDocument/2006/relationships/hyperlink" Target="https://podminky.urs.cz/item/CS_URS_2024_02/184501141" TargetMode="External" /><Relationship Id="rId32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26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29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26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29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123492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Bělá, úprava Boskovice, ř.km 4,416-4,998, Boskovice, oprava toku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1. 11. 2024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Moravy, s.p.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Povodí Moravy, s.p.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Povodí Moravy, s.p.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'SO01 - Oprava koryta'!J30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'SO01 - Oprava koryta'!P124</f>
        <v>0</v>
      </c>
      <c r="AV95" s="129">
        <f>'SO01 - Oprava koryta'!J33</f>
        <v>0</v>
      </c>
      <c r="AW95" s="129">
        <f>'SO01 - Oprava koryta'!J34</f>
        <v>0</v>
      </c>
      <c r="AX95" s="129">
        <f>'SO01 - Oprava koryta'!J35</f>
        <v>0</v>
      </c>
      <c r="AY95" s="129">
        <f>'SO01 - Oprava koryta'!J36</f>
        <v>0</v>
      </c>
      <c r="AZ95" s="129">
        <f>'SO01 - Oprava koryta'!F33</f>
        <v>0</v>
      </c>
      <c r="BA95" s="129">
        <f>'SO01 - Oprava koryta'!F34</f>
        <v>0</v>
      </c>
      <c r="BB95" s="129">
        <f>'SO01 - Oprava koryta'!F35</f>
        <v>0</v>
      </c>
      <c r="BC95" s="129">
        <f>'SO01 - Oprava koryta'!F36</f>
        <v>0</v>
      </c>
      <c r="BD95" s="131">
        <f>'SO01 - Oprava koryta'!F37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'SO02 - Těžba sedimentů'!J30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'SO02 - Těžba sedimentů'!P120</f>
        <v>0</v>
      </c>
      <c r="AV96" s="129">
        <f>'SO02 - Těžba sedimentů'!J33</f>
        <v>0</v>
      </c>
      <c r="AW96" s="129">
        <f>'SO02 - Těžba sedimentů'!J34</f>
        <v>0</v>
      </c>
      <c r="AX96" s="129">
        <f>'SO02 - Těžba sedimentů'!J35</f>
        <v>0</v>
      </c>
      <c r="AY96" s="129">
        <f>'SO02 - Těžba sedimentů'!J36</f>
        <v>0</v>
      </c>
      <c r="AZ96" s="129">
        <f>'SO02 - Těžba sedimentů'!F33</f>
        <v>0</v>
      </c>
      <c r="BA96" s="129">
        <f>'SO02 - Těžba sedimentů'!F34</f>
        <v>0</v>
      </c>
      <c r="BB96" s="129">
        <f>'SO02 - Těžba sedimentů'!F35</f>
        <v>0</v>
      </c>
      <c r="BC96" s="129">
        <f>'SO02 - Těžba sedimentů'!F36</f>
        <v>0</v>
      </c>
      <c r="BD96" s="131">
        <f>'SO02 - Těžba sedimentů'!F37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'SO00 - VRN'!J30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'SO00 - VRN'!P119</f>
        <v>0</v>
      </c>
      <c r="AV97" s="129">
        <f>'SO00 - VRN'!J33</f>
        <v>0</v>
      </c>
      <c r="AW97" s="129">
        <f>'SO00 - VRN'!J34</f>
        <v>0</v>
      </c>
      <c r="AX97" s="129">
        <f>'SO00 - VRN'!J35</f>
        <v>0</v>
      </c>
      <c r="AY97" s="129">
        <f>'SO00 - VRN'!J36</f>
        <v>0</v>
      </c>
      <c r="AZ97" s="129">
        <f>'SO00 - VRN'!F33</f>
        <v>0</v>
      </c>
      <c r="BA97" s="129">
        <f>'SO00 - VRN'!F34</f>
        <v>0</v>
      </c>
      <c r="BB97" s="129">
        <f>'SO00 - VRN'!F35</f>
        <v>0</v>
      </c>
      <c r="BC97" s="129">
        <f>'SO00 - VRN'!F36</f>
        <v>0</v>
      </c>
      <c r="BD97" s="131">
        <f>'SO00 - VRN'!F37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'SO03 - Vegetační úpravy'!J30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33">
        <v>0</v>
      </c>
      <c r="AT98" s="134">
        <f>ROUND(SUM(AV98:AW98),2)</f>
        <v>0</v>
      </c>
      <c r="AU98" s="135">
        <f>'SO03 - Vegetační úpravy'!P118</f>
        <v>0</v>
      </c>
      <c r="AV98" s="134">
        <f>'SO03 - Vegetační úpravy'!J33</f>
        <v>0</v>
      </c>
      <c r="AW98" s="134">
        <f>'SO03 - Vegetační úpravy'!J34</f>
        <v>0</v>
      </c>
      <c r="AX98" s="134">
        <f>'SO03 - Vegetační úpravy'!J35</f>
        <v>0</v>
      </c>
      <c r="AY98" s="134">
        <f>'SO03 - Vegetační úpravy'!J36</f>
        <v>0</v>
      </c>
      <c r="AZ98" s="134">
        <f>'SO03 - Vegetační úpravy'!F33</f>
        <v>0</v>
      </c>
      <c r="BA98" s="134">
        <f>'SO03 - Vegetační úpravy'!F34</f>
        <v>0</v>
      </c>
      <c r="BB98" s="134">
        <f>'SO03 - Vegetační úpravy'!F35</f>
        <v>0</v>
      </c>
      <c r="BC98" s="134">
        <f>'SO03 - Vegetační úpravy'!F36</f>
        <v>0</v>
      </c>
      <c r="BD98" s="136">
        <f>'SO03 - Vegetační úpravy'!F37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m0NaYapLFBrQ7k+2qZucgiqbxhRpdINft6U1JlBUvW/lrTmGy2wUTv01LJ0aEF9OHR3RYNcVoxve+amLIIMXOw==" hashValue="KCz7scG5UoNVFGgmvqGRkelNAoxZGIOVHGWW75vYfztWSUDODO7IsEgfRe1KdN6mST4HVDzGIx0IYm2DVxbPY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 - Oprava koryta'!C2" display="/"/>
    <hyperlink ref="A96" location="'SO02 - Těžba sedimentů'!C2" display="/"/>
    <hyperlink ref="A97" location="'SO00 - VRN'!C2" display="/"/>
    <hyperlink ref="A98" location="'SO03 - Vegetač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Bělá, úprava Boskovice, ř.km 4,416-4,998, Boskovice, oprava toku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26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27</v>
      </c>
      <c r="F24" s="39"/>
      <c r="G24" s="39"/>
      <c r="H24" s="39"/>
      <c r="I24" s="141" t="s">
        <v>28</v>
      </c>
      <c r="J24" s="144" t="s">
        <v>29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ROUND((SUM(BE124:BE485)),  2)</f>
        <v>0</v>
      </c>
      <c r="G33" s="39"/>
      <c r="H33" s="39"/>
      <c r="I33" s="156">
        <v>0.20999999999999999</v>
      </c>
      <c r="J33" s="155">
        <f>ROUND(((SUM(BE124:BE485))*I33),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ROUND((SUM(BF124:BF485)),  2)</f>
        <v>0</v>
      </c>
      <c r="G34" s="39"/>
      <c r="H34" s="39"/>
      <c r="I34" s="156">
        <v>0.12</v>
      </c>
      <c r="J34" s="155">
        <f>ROUND(((SUM(BF124:BF485))*I34),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ROUND((SUM(BG124:BG485)),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ROUND((SUM(BH124:BH485)),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ROUND((SUM(BI124:BI485)),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Bělá, úprava Boskovice, ř.km 4,416-4,998, Boskovice, oprava toku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SO01 - Oprava koryta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Moravy, s.p.</v>
      </c>
      <c r="G91" s="41"/>
      <c r="H91" s="41"/>
      <c r="I91" s="33" t="s">
        <v>32</v>
      </c>
      <c r="J91" s="37" t="str">
        <f>E21</f>
        <v>Povodí Moravy, s.p.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Povodí Moravy, s.p.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J270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J290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J318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J419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110</v>
      </c>
      <c r="E103" s="189"/>
      <c r="F103" s="189"/>
      <c r="G103" s="189"/>
      <c r="H103" s="189"/>
      <c r="I103" s="189"/>
      <c r="J103" s="190">
        <f>J438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111</v>
      </c>
      <c r="E104" s="189"/>
      <c r="F104" s="189"/>
      <c r="G104" s="189"/>
      <c r="H104" s="189"/>
      <c r="I104" s="189"/>
      <c r="J104" s="190">
        <f>J482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Bělá, úprava Boskovice, ř.km 4,416-4,998, Boskovice, oprava toku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SO01 - Oprava koryta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1. 11. 2024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Povodí Moravy, s.p.</v>
      </c>
      <c r="G120" s="41"/>
      <c r="H120" s="41"/>
      <c r="I120" s="33" t="s">
        <v>32</v>
      </c>
      <c r="J120" s="37" t="str">
        <f>E21</f>
        <v>Povodí Moravy, s.p.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34</v>
      </c>
      <c r="J121" s="37" t="str">
        <f>E24</f>
        <v>Povodí Moravy, s.p.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113</v>
      </c>
      <c r="D123" s="195" t="s">
        <v>61</v>
      </c>
      <c r="E123" s="195" t="s">
        <v>57</v>
      </c>
      <c r="F123" s="195" t="s">
        <v>58</v>
      </c>
      <c r="G123" s="195" t="s">
        <v>114</v>
      </c>
      <c r="H123" s="195" t="s">
        <v>115</v>
      </c>
      <c r="I123" s="195" t="s">
        <v>116</v>
      </c>
      <c r="J123" s="195" t="s">
        <v>101</v>
      </c>
      <c r="K123" s="196" t="s">
        <v>117</v>
      </c>
      <c r="L123" s="197"/>
      <c r="M123" s="101" t="s">
        <v>1</v>
      </c>
      <c r="N123" s="102" t="s">
        <v>40</v>
      </c>
      <c r="O123" s="102" t="s">
        <v>118</v>
      </c>
      <c r="P123" s="102" t="s">
        <v>119</v>
      </c>
      <c r="Q123" s="102" t="s">
        <v>120</v>
      </c>
      <c r="R123" s="102" t="s">
        <v>121</v>
      </c>
      <c r="S123" s="102" t="s">
        <v>122</v>
      </c>
      <c r="T123" s="103" t="s">
        <v>123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124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</f>
        <v>0</v>
      </c>
      <c r="Q124" s="105"/>
      <c r="R124" s="200">
        <f>R125</f>
        <v>2806.3406874799998</v>
      </c>
      <c r="S124" s="105"/>
      <c r="T124" s="201">
        <f>T125</f>
        <v>1761.6409999999999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103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125</v>
      </c>
      <c r="F125" s="206" t="s">
        <v>126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P126+P270+P290+P318+P419+P438+P482</f>
        <v>0</v>
      </c>
      <c r="Q125" s="211"/>
      <c r="R125" s="212">
        <f>R126+R270+R290+R318+R419+R438+R482</f>
        <v>2806.3406874799998</v>
      </c>
      <c r="S125" s="211"/>
      <c r="T125" s="213">
        <f>T126+T270+T290+T318+T419+T438+T482</f>
        <v>1761.6409999999999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127</v>
      </c>
      <c r="BK125" s="216">
        <f>BK126+BK270+BK290+BK318+BK419+BK438+BK482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128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SUM(P127:P269)</f>
        <v>0</v>
      </c>
      <c r="Q126" s="211"/>
      <c r="R126" s="212">
        <f>SUM(R127:R269)</f>
        <v>25.140638200000005</v>
      </c>
      <c r="S126" s="211"/>
      <c r="T126" s="213">
        <f>SUM(T127:T269)</f>
        <v>1468.771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127</v>
      </c>
      <c r="BK126" s="216">
        <f>SUM(BK127:BK269)</f>
        <v>0</v>
      </c>
    </row>
    <row r="127" s="2" customFormat="1" ht="24.15" customHeight="1">
      <c r="A127" s="39"/>
      <c r="B127" s="40"/>
      <c r="C127" s="219" t="s">
        <v>84</v>
      </c>
      <c r="D127" s="219" t="s">
        <v>129</v>
      </c>
      <c r="E127" s="220" t="s">
        <v>130</v>
      </c>
      <c r="F127" s="221" t="s">
        <v>131</v>
      </c>
      <c r="G127" s="222" t="s">
        <v>132</v>
      </c>
      <c r="H127" s="223">
        <v>719.97000000000003</v>
      </c>
      <c r="I127" s="224"/>
      <c r="J127" s="225">
        <f>ROUND(I127*H127,2)</f>
        <v>0</v>
      </c>
      <c r="K127" s="221" t="s">
        <v>133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1.8999999999999999</v>
      </c>
      <c r="T127" s="229">
        <f>S127*H127</f>
        <v>1367.943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134</v>
      </c>
      <c r="AT127" s="230" t="s">
        <v>129</v>
      </c>
      <c r="AU127" s="230" t="s">
        <v>86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134</v>
      </c>
      <c r="BM127" s="230" t="s">
        <v>135</v>
      </c>
    </row>
    <row r="128" s="2" customFormat="1">
      <c r="A128" s="39"/>
      <c r="B128" s="40"/>
      <c r="C128" s="41"/>
      <c r="D128" s="232" t="s">
        <v>136</v>
      </c>
      <c r="E128" s="41"/>
      <c r="F128" s="233" t="s">
        <v>137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136</v>
      </c>
      <c r="AU128" s="18" t="s">
        <v>86</v>
      </c>
    </row>
    <row r="129" s="2" customFormat="1">
      <c r="A129" s="39"/>
      <c r="B129" s="40"/>
      <c r="C129" s="41"/>
      <c r="D129" s="237" t="s">
        <v>138</v>
      </c>
      <c r="E129" s="41"/>
      <c r="F129" s="238" t="s">
        <v>139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138</v>
      </c>
      <c r="AU129" s="18" t="s">
        <v>86</v>
      </c>
    </row>
    <row r="130" s="2" customFormat="1">
      <c r="A130" s="39"/>
      <c r="B130" s="40"/>
      <c r="C130" s="41"/>
      <c r="D130" s="232" t="s">
        <v>140</v>
      </c>
      <c r="E130" s="41"/>
      <c r="F130" s="239" t="s">
        <v>141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140</v>
      </c>
      <c r="AU130" s="18" t="s">
        <v>86</v>
      </c>
    </row>
    <row r="131" s="13" customFormat="1">
      <c r="A131" s="13"/>
      <c r="B131" s="240"/>
      <c r="C131" s="241"/>
      <c r="D131" s="232" t="s">
        <v>142</v>
      </c>
      <c r="E131" s="242" t="s">
        <v>1</v>
      </c>
      <c r="F131" s="243" t="s">
        <v>143</v>
      </c>
      <c r="G131" s="241"/>
      <c r="H131" s="242" t="s">
        <v>1</v>
      </c>
      <c r="I131" s="244"/>
      <c r="J131" s="241"/>
      <c r="K131" s="241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142</v>
      </c>
      <c r="AU131" s="249" t="s">
        <v>86</v>
      </c>
      <c r="AV131" s="13" t="s">
        <v>84</v>
      </c>
      <c r="AW131" s="13" t="s">
        <v>33</v>
      </c>
      <c r="AX131" s="13" t="s">
        <v>76</v>
      </c>
      <c r="AY131" s="249" t="s">
        <v>127</v>
      </c>
    </row>
    <row r="132" s="14" customFormat="1">
      <c r="A132" s="14"/>
      <c r="B132" s="250"/>
      <c r="C132" s="251"/>
      <c r="D132" s="232" t="s">
        <v>142</v>
      </c>
      <c r="E132" s="252" t="s">
        <v>1</v>
      </c>
      <c r="F132" s="253" t="s">
        <v>144</v>
      </c>
      <c r="G132" s="251"/>
      <c r="H132" s="254">
        <v>719.97000000000003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142</v>
      </c>
      <c r="AU132" s="260" t="s">
        <v>86</v>
      </c>
      <c r="AV132" s="14" t="s">
        <v>86</v>
      </c>
      <c r="AW132" s="14" t="s">
        <v>33</v>
      </c>
      <c r="AX132" s="14" t="s">
        <v>84</v>
      </c>
      <c r="AY132" s="260" t="s">
        <v>127</v>
      </c>
    </row>
    <row r="133" s="2" customFormat="1" ht="16.5" customHeight="1">
      <c r="A133" s="39"/>
      <c r="B133" s="40"/>
      <c r="C133" s="219" t="s">
        <v>86</v>
      </c>
      <c r="D133" s="219" t="s">
        <v>129</v>
      </c>
      <c r="E133" s="220" t="s">
        <v>145</v>
      </c>
      <c r="F133" s="221" t="s">
        <v>146</v>
      </c>
      <c r="G133" s="222" t="s">
        <v>132</v>
      </c>
      <c r="H133" s="223">
        <v>55.399999999999999</v>
      </c>
      <c r="I133" s="224"/>
      <c r="J133" s="225">
        <f>ROUND(I133*H133,2)</f>
        <v>0</v>
      </c>
      <c r="K133" s="221" t="s">
        <v>133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1.8200000000000001</v>
      </c>
      <c r="T133" s="229">
        <f>S133*H133</f>
        <v>100.828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134</v>
      </c>
      <c r="AT133" s="230" t="s">
        <v>129</v>
      </c>
      <c r="AU133" s="230" t="s">
        <v>86</v>
      </c>
      <c r="AY133" s="18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134</v>
      </c>
      <c r="BM133" s="230" t="s">
        <v>147</v>
      </c>
    </row>
    <row r="134" s="2" customFormat="1">
      <c r="A134" s="39"/>
      <c r="B134" s="40"/>
      <c r="C134" s="41"/>
      <c r="D134" s="232" t="s">
        <v>136</v>
      </c>
      <c r="E134" s="41"/>
      <c r="F134" s="233" t="s">
        <v>148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136</v>
      </c>
      <c r="AU134" s="18" t="s">
        <v>86</v>
      </c>
    </row>
    <row r="135" s="2" customFormat="1">
      <c r="A135" s="39"/>
      <c r="B135" s="40"/>
      <c r="C135" s="41"/>
      <c r="D135" s="237" t="s">
        <v>138</v>
      </c>
      <c r="E135" s="41"/>
      <c r="F135" s="238" t="s">
        <v>149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138</v>
      </c>
      <c r="AU135" s="18" t="s">
        <v>86</v>
      </c>
    </row>
    <row r="136" s="2" customFormat="1">
      <c r="A136" s="39"/>
      <c r="B136" s="40"/>
      <c r="C136" s="41"/>
      <c r="D136" s="232" t="s">
        <v>140</v>
      </c>
      <c r="E136" s="41"/>
      <c r="F136" s="239" t="s">
        <v>150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140</v>
      </c>
      <c r="AU136" s="18" t="s">
        <v>86</v>
      </c>
    </row>
    <row r="137" s="13" customFormat="1">
      <c r="A137" s="13"/>
      <c r="B137" s="240"/>
      <c r="C137" s="241"/>
      <c r="D137" s="232" t="s">
        <v>142</v>
      </c>
      <c r="E137" s="242" t="s">
        <v>1</v>
      </c>
      <c r="F137" s="243" t="s">
        <v>151</v>
      </c>
      <c r="G137" s="241"/>
      <c r="H137" s="242" t="s">
        <v>1</v>
      </c>
      <c r="I137" s="244"/>
      <c r="J137" s="241"/>
      <c r="K137" s="241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142</v>
      </c>
      <c r="AU137" s="249" t="s">
        <v>86</v>
      </c>
      <c r="AV137" s="13" t="s">
        <v>84</v>
      </c>
      <c r="AW137" s="13" t="s">
        <v>33</v>
      </c>
      <c r="AX137" s="13" t="s">
        <v>76</v>
      </c>
      <c r="AY137" s="249" t="s">
        <v>127</v>
      </c>
    </row>
    <row r="138" s="14" customFormat="1">
      <c r="A138" s="14"/>
      <c r="B138" s="250"/>
      <c r="C138" s="251"/>
      <c r="D138" s="232" t="s">
        <v>142</v>
      </c>
      <c r="E138" s="252" t="s">
        <v>1</v>
      </c>
      <c r="F138" s="253" t="s">
        <v>152</v>
      </c>
      <c r="G138" s="251"/>
      <c r="H138" s="254">
        <v>55.399999999999999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142</v>
      </c>
      <c r="AU138" s="260" t="s">
        <v>86</v>
      </c>
      <c r="AV138" s="14" t="s">
        <v>86</v>
      </c>
      <c r="AW138" s="14" t="s">
        <v>33</v>
      </c>
      <c r="AX138" s="14" t="s">
        <v>84</v>
      </c>
      <c r="AY138" s="260" t="s">
        <v>127</v>
      </c>
    </row>
    <row r="139" s="2" customFormat="1" ht="24.15" customHeight="1">
      <c r="A139" s="39"/>
      <c r="B139" s="40"/>
      <c r="C139" s="219" t="s">
        <v>153</v>
      </c>
      <c r="D139" s="219" t="s">
        <v>129</v>
      </c>
      <c r="E139" s="220" t="s">
        <v>154</v>
      </c>
      <c r="F139" s="221" t="s">
        <v>155</v>
      </c>
      <c r="G139" s="222" t="s">
        <v>132</v>
      </c>
      <c r="H139" s="223">
        <v>38.780000000000001</v>
      </c>
      <c r="I139" s="224"/>
      <c r="J139" s="225">
        <f>ROUND(I139*H139,2)</f>
        <v>0</v>
      </c>
      <c r="K139" s="221" t="s">
        <v>133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0.40000000000000002</v>
      </c>
      <c r="R139" s="228">
        <f>Q139*H139</f>
        <v>15.512000000000001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134</v>
      </c>
      <c r="AT139" s="230" t="s">
        <v>129</v>
      </c>
      <c r="AU139" s="230" t="s">
        <v>86</v>
      </c>
      <c r="AY139" s="18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134</v>
      </c>
      <c r="BM139" s="230" t="s">
        <v>156</v>
      </c>
    </row>
    <row r="140" s="2" customFormat="1">
      <c r="A140" s="39"/>
      <c r="B140" s="40"/>
      <c r="C140" s="41"/>
      <c r="D140" s="232" t="s">
        <v>136</v>
      </c>
      <c r="E140" s="41"/>
      <c r="F140" s="233" t="s">
        <v>157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136</v>
      </c>
      <c r="AU140" s="18" t="s">
        <v>86</v>
      </c>
    </row>
    <row r="141" s="2" customFormat="1">
      <c r="A141" s="39"/>
      <c r="B141" s="40"/>
      <c r="C141" s="41"/>
      <c r="D141" s="237" t="s">
        <v>138</v>
      </c>
      <c r="E141" s="41"/>
      <c r="F141" s="238" t="s">
        <v>158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86</v>
      </c>
    </row>
    <row r="142" s="2" customFormat="1">
      <c r="A142" s="39"/>
      <c r="B142" s="40"/>
      <c r="C142" s="41"/>
      <c r="D142" s="232" t="s">
        <v>140</v>
      </c>
      <c r="E142" s="41"/>
      <c r="F142" s="239" t="s">
        <v>159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86</v>
      </c>
    </row>
    <row r="143" s="13" customFormat="1">
      <c r="A143" s="13"/>
      <c r="B143" s="240"/>
      <c r="C143" s="241"/>
      <c r="D143" s="232" t="s">
        <v>142</v>
      </c>
      <c r="E143" s="242" t="s">
        <v>1</v>
      </c>
      <c r="F143" s="243" t="s">
        <v>143</v>
      </c>
      <c r="G143" s="241"/>
      <c r="H143" s="242" t="s">
        <v>1</v>
      </c>
      <c r="I143" s="244"/>
      <c r="J143" s="241"/>
      <c r="K143" s="241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142</v>
      </c>
      <c r="AU143" s="249" t="s">
        <v>86</v>
      </c>
      <c r="AV143" s="13" t="s">
        <v>84</v>
      </c>
      <c r="AW143" s="13" t="s">
        <v>33</v>
      </c>
      <c r="AX143" s="13" t="s">
        <v>76</v>
      </c>
      <c r="AY143" s="249" t="s">
        <v>127</v>
      </c>
    </row>
    <row r="144" s="14" customFormat="1">
      <c r="A144" s="14"/>
      <c r="B144" s="250"/>
      <c r="C144" s="251"/>
      <c r="D144" s="232" t="s">
        <v>142</v>
      </c>
      <c r="E144" s="252" t="s">
        <v>1</v>
      </c>
      <c r="F144" s="253" t="s">
        <v>160</v>
      </c>
      <c r="G144" s="251"/>
      <c r="H144" s="254">
        <v>38.780000000000001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142</v>
      </c>
      <c r="AU144" s="260" t="s">
        <v>86</v>
      </c>
      <c r="AV144" s="14" t="s">
        <v>86</v>
      </c>
      <c r="AW144" s="14" t="s">
        <v>33</v>
      </c>
      <c r="AX144" s="14" t="s">
        <v>84</v>
      </c>
      <c r="AY144" s="260" t="s">
        <v>127</v>
      </c>
    </row>
    <row r="145" s="2" customFormat="1" ht="33" customHeight="1">
      <c r="A145" s="39"/>
      <c r="B145" s="40"/>
      <c r="C145" s="219" t="s">
        <v>134</v>
      </c>
      <c r="D145" s="219" t="s">
        <v>129</v>
      </c>
      <c r="E145" s="220" t="s">
        <v>161</v>
      </c>
      <c r="F145" s="221" t="s">
        <v>162</v>
      </c>
      <c r="G145" s="222" t="s">
        <v>132</v>
      </c>
      <c r="H145" s="223">
        <v>55.399999999999999</v>
      </c>
      <c r="I145" s="224"/>
      <c r="J145" s="225">
        <f>ROUND(I145*H145,2)</f>
        <v>0</v>
      </c>
      <c r="K145" s="221" t="s">
        <v>133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134</v>
      </c>
      <c r="AT145" s="230" t="s">
        <v>129</v>
      </c>
      <c r="AU145" s="230" t="s">
        <v>86</v>
      </c>
      <c r="AY145" s="18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134</v>
      </c>
      <c r="BM145" s="230" t="s">
        <v>163</v>
      </c>
    </row>
    <row r="146" s="2" customFormat="1">
      <c r="A146" s="39"/>
      <c r="B146" s="40"/>
      <c r="C146" s="41"/>
      <c r="D146" s="232" t="s">
        <v>136</v>
      </c>
      <c r="E146" s="41"/>
      <c r="F146" s="233" t="s">
        <v>164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136</v>
      </c>
      <c r="AU146" s="18" t="s">
        <v>86</v>
      </c>
    </row>
    <row r="147" s="2" customFormat="1">
      <c r="A147" s="39"/>
      <c r="B147" s="40"/>
      <c r="C147" s="41"/>
      <c r="D147" s="237" t="s">
        <v>138</v>
      </c>
      <c r="E147" s="41"/>
      <c r="F147" s="238" t="s">
        <v>165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138</v>
      </c>
      <c r="AU147" s="18" t="s">
        <v>86</v>
      </c>
    </row>
    <row r="148" s="2" customFormat="1">
      <c r="A148" s="39"/>
      <c r="B148" s="40"/>
      <c r="C148" s="41"/>
      <c r="D148" s="232" t="s">
        <v>140</v>
      </c>
      <c r="E148" s="41"/>
      <c r="F148" s="239" t="s">
        <v>166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140</v>
      </c>
      <c r="AU148" s="18" t="s">
        <v>86</v>
      </c>
    </row>
    <row r="149" s="13" customFormat="1">
      <c r="A149" s="13"/>
      <c r="B149" s="240"/>
      <c r="C149" s="241"/>
      <c r="D149" s="232" t="s">
        <v>142</v>
      </c>
      <c r="E149" s="242" t="s">
        <v>1</v>
      </c>
      <c r="F149" s="243" t="s">
        <v>167</v>
      </c>
      <c r="G149" s="241"/>
      <c r="H149" s="242" t="s">
        <v>1</v>
      </c>
      <c r="I149" s="244"/>
      <c r="J149" s="241"/>
      <c r="K149" s="241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142</v>
      </c>
      <c r="AU149" s="249" t="s">
        <v>86</v>
      </c>
      <c r="AV149" s="13" t="s">
        <v>84</v>
      </c>
      <c r="AW149" s="13" t="s">
        <v>33</v>
      </c>
      <c r="AX149" s="13" t="s">
        <v>76</v>
      </c>
      <c r="AY149" s="249" t="s">
        <v>127</v>
      </c>
    </row>
    <row r="150" s="14" customFormat="1">
      <c r="A150" s="14"/>
      <c r="B150" s="250"/>
      <c r="C150" s="251"/>
      <c r="D150" s="232" t="s">
        <v>142</v>
      </c>
      <c r="E150" s="252" t="s">
        <v>1</v>
      </c>
      <c r="F150" s="253" t="s">
        <v>152</v>
      </c>
      <c r="G150" s="251"/>
      <c r="H150" s="254">
        <v>55.399999999999999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142</v>
      </c>
      <c r="AU150" s="260" t="s">
        <v>86</v>
      </c>
      <c r="AV150" s="14" t="s">
        <v>86</v>
      </c>
      <c r="AW150" s="14" t="s">
        <v>33</v>
      </c>
      <c r="AX150" s="14" t="s">
        <v>84</v>
      </c>
      <c r="AY150" s="260" t="s">
        <v>127</v>
      </c>
    </row>
    <row r="151" s="2" customFormat="1" ht="24.15" customHeight="1">
      <c r="A151" s="39"/>
      <c r="B151" s="40"/>
      <c r="C151" s="219" t="s">
        <v>168</v>
      </c>
      <c r="D151" s="219" t="s">
        <v>129</v>
      </c>
      <c r="E151" s="220" t="s">
        <v>169</v>
      </c>
      <c r="F151" s="221" t="s">
        <v>170</v>
      </c>
      <c r="G151" s="222" t="s">
        <v>132</v>
      </c>
      <c r="H151" s="223">
        <v>69.620000000000005</v>
      </c>
      <c r="I151" s="224"/>
      <c r="J151" s="225">
        <f>ROUND(I151*H151,2)</f>
        <v>0</v>
      </c>
      <c r="K151" s="221" t="s">
        <v>133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134</v>
      </c>
      <c r="AT151" s="230" t="s">
        <v>129</v>
      </c>
      <c r="AU151" s="230" t="s">
        <v>86</v>
      </c>
      <c r="AY151" s="18" t="s">
        <v>127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134</v>
      </c>
      <c r="BM151" s="230" t="s">
        <v>171</v>
      </c>
    </row>
    <row r="152" s="2" customFormat="1">
      <c r="A152" s="39"/>
      <c r="B152" s="40"/>
      <c r="C152" s="41"/>
      <c r="D152" s="232" t="s">
        <v>136</v>
      </c>
      <c r="E152" s="41"/>
      <c r="F152" s="233" t="s">
        <v>172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136</v>
      </c>
      <c r="AU152" s="18" t="s">
        <v>86</v>
      </c>
    </row>
    <row r="153" s="2" customFormat="1">
      <c r="A153" s="39"/>
      <c r="B153" s="40"/>
      <c r="C153" s="41"/>
      <c r="D153" s="237" t="s">
        <v>138</v>
      </c>
      <c r="E153" s="41"/>
      <c r="F153" s="238" t="s">
        <v>173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138</v>
      </c>
      <c r="AU153" s="18" t="s">
        <v>86</v>
      </c>
    </row>
    <row r="154" s="2" customFormat="1">
      <c r="A154" s="39"/>
      <c r="B154" s="40"/>
      <c r="C154" s="41"/>
      <c r="D154" s="232" t="s">
        <v>140</v>
      </c>
      <c r="E154" s="41"/>
      <c r="F154" s="239" t="s">
        <v>174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140</v>
      </c>
      <c r="AU154" s="18" t="s">
        <v>86</v>
      </c>
    </row>
    <row r="155" s="13" customFormat="1">
      <c r="A155" s="13"/>
      <c r="B155" s="240"/>
      <c r="C155" s="241"/>
      <c r="D155" s="232" t="s">
        <v>142</v>
      </c>
      <c r="E155" s="242" t="s">
        <v>1</v>
      </c>
      <c r="F155" s="243" t="s">
        <v>143</v>
      </c>
      <c r="G155" s="241"/>
      <c r="H155" s="242" t="s">
        <v>1</v>
      </c>
      <c r="I155" s="244"/>
      <c r="J155" s="241"/>
      <c r="K155" s="241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142</v>
      </c>
      <c r="AU155" s="249" t="s">
        <v>86</v>
      </c>
      <c r="AV155" s="13" t="s">
        <v>84</v>
      </c>
      <c r="AW155" s="13" t="s">
        <v>33</v>
      </c>
      <c r="AX155" s="13" t="s">
        <v>76</v>
      </c>
      <c r="AY155" s="249" t="s">
        <v>127</v>
      </c>
    </row>
    <row r="156" s="14" customFormat="1">
      <c r="A156" s="14"/>
      <c r="B156" s="250"/>
      <c r="C156" s="251"/>
      <c r="D156" s="232" t="s">
        <v>142</v>
      </c>
      <c r="E156" s="252" t="s">
        <v>1</v>
      </c>
      <c r="F156" s="253" t="s">
        <v>175</v>
      </c>
      <c r="G156" s="251"/>
      <c r="H156" s="254">
        <v>69.620000000000005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142</v>
      </c>
      <c r="AU156" s="260" t="s">
        <v>86</v>
      </c>
      <c r="AV156" s="14" t="s">
        <v>86</v>
      </c>
      <c r="AW156" s="14" t="s">
        <v>33</v>
      </c>
      <c r="AX156" s="14" t="s">
        <v>84</v>
      </c>
      <c r="AY156" s="260" t="s">
        <v>127</v>
      </c>
    </row>
    <row r="157" s="2" customFormat="1" ht="33" customHeight="1">
      <c r="A157" s="39"/>
      <c r="B157" s="40"/>
      <c r="C157" s="219" t="s">
        <v>176</v>
      </c>
      <c r="D157" s="219" t="s">
        <v>129</v>
      </c>
      <c r="E157" s="220" t="s">
        <v>177</v>
      </c>
      <c r="F157" s="221" t="s">
        <v>178</v>
      </c>
      <c r="G157" s="222" t="s">
        <v>132</v>
      </c>
      <c r="H157" s="223">
        <v>626.54999999999995</v>
      </c>
      <c r="I157" s="224"/>
      <c r="J157" s="225">
        <f>ROUND(I157*H157,2)</f>
        <v>0</v>
      </c>
      <c r="K157" s="221" t="s">
        <v>133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134</v>
      </c>
      <c r="AT157" s="230" t="s">
        <v>129</v>
      </c>
      <c r="AU157" s="230" t="s">
        <v>86</v>
      </c>
      <c r="AY157" s="18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134</v>
      </c>
      <c r="BM157" s="230" t="s">
        <v>179</v>
      </c>
    </row>
    <row r="158" s="2" customFormat="1">
      <c r="A158" s="39"/>
      <c r="B158" s="40"/>
      <c r="C158" s="41"/>
      <c r="D158" s="232" t="s">
        <v>136</v>
      </c>
      <c r="E158" s="41"/>
      <c r="F158" s="233" t="s">
        <v>180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136</v>
      </c>
      <c r="AU158" s="18" t="s">
        <v>86</v>
      </c>
    </row>
    <row r="159" s="2" customFormat="1">
      <c r="A159" s="39"/>
      <c r="B159" s="40"/>
      <c r="C159" s="41"/>
      <c r="D159" s="237" t="s">
        <v>138</v>
      </c>
      <c r="E159" s="41"/>
      <c r="F159" s="238" t="s">
        <v>181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86</v>
      </c>
    </row>
    <row r="160" s="2" customFormat="1">
      <c r="A160" s="39"/>
      <c r="B160" s="40"/>
      <c r="C160" s="41"/>
      <c r="D160" s="232" t="s">
        <v>140</v>
      </c>
      <c r="E160" s="41"/>
      <c r="F160" s="239" t="s">
        <v>182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140</v>
      </c>
      <c r="AU160" s="18" t="s">
        <v>86</v>
      </c>
    </row>
    <row r="161" s="13" customFormat="1">
      <c r="A161" s="13"/>
      <c r="B161" s="240"/>
      <c r="C161" s="241"/>
      <c r="D161" s="232" t="s">
        <v>142</v>
      </c>
      <c r="E161" s="242" t="s">
        <v>1</v>
      </c>
      <c r="F161" s="243" t="s">
        <v>143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142</v>
      </c>
      <c r="AU161" s="249" t="s">
        <v>86</v>
      </c>
      <c r="AV161" s="13" t="s">
        <v>84</v>
      </c>
      <c r="AW161" s="13" t="s">
        <v>33</v>
      </c>
      <c r="AX161" s="13" t="s">
        <v>76</v>
      </c>
      <c r="AY161" s="249" t="s">
        <v>127</v>
      </c>
    </row>
    <row r="162" s="14" customFormat="1">
      <c r="A162" s="14"/>
      <c r="B162" s="250"/>
      <c r="C162" s="251"/>
      <c r="D162" s="232" t="s">
        <v>142</v>
      </c>
      <c r="E162" s="252" t="s">
        <v>1</v>
      </c>
      <c r="F162" s="253" t="s">
        <v>183</v>
      </c>
      <c r="G162" s="251"/>
      <c r="H162" s="254">
        <v>626.54999999999995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142</v>
      </c>
      <c r="AU162" s="260" t="s">
        <v>86</v>
      </c>
      <c r="AV162" s="14" t="s">
        <v>86</v>
      </c>
      <c r="AW162" s="14" t="s">
        <v>33</v>
      </c>
      <c r="AX162" s="14" t="s">
        <v>84</v>
      </c>
      <c r="AY162" s="260" t="s">
        <v>127</v>
      </c>
    </row>
    <row r="163" s="2" customFormat="1" ht="16.5" customHeight="1">
      <c r="A163" s="39"/>
      <c r="B163" s="40"/>
      <c r="C163" s="219" t="s">
        <v>184</v>
      </c>
      <c r="D163" s="219" t="s">
        <v>129</v>
      </c>
      <c r="E163" s="220" t="s">
        <v>185</v>
      </c>
      <c r="F163" s="221" t="s">
        <v>186</v>
      </c>
      <c r="G163" s="222" t="s">
        <v>187</v>
      </c>
      <c r="H163" s="223">
        <v>96</v>
      </c>
      <c r="I163" s="224"/>
      <c r="J163" s="225">
        <f>ROUND(I163*H163,2)</f>
        <v>0</v>
      </c>
      <c r="K163" s="221" t="s">
        <v>133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0.0010200000000000001</v>
      </c>
      <c r="R163" s="228">
        <f>Q163*H163</f>
        <v>0.097920000000000007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134</v>
      </c>
      <c r="AT163" s="230" t="s">
        <v>129</v>
      </c>
      <c r="AU163" s="230" t="s">
        <v>86</v>
      </c>
      <c r="AY163" s="18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134</v>
      </c>
      <c r="BM163" s="230" t="s">
        <v>188</v>
      </c>
    </row>
    <row r="164" s="2" customFormat="1">
      <c r="A164" s="39"/>
      <c r="B164" s="40"/>
      <c r="C164" s="41"/>
      <c r="D164" s="232" t="s">
        <v>136</v>
      </c>
      <c r="E164" s="41"/>
      <c r="F164" s="233" t="s">
        <v>189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136</v>
      </c>
      <c r="AU164" s="18" t="s">
        <v>86</v>
      </c>
    </row>
    <row r="165" s="2" customFormat="1">
      <c r="A165" s="39"/>
      <c r="B165" s="40"/>
      <c r="C165" s="41"/>
      <c r="D165" s="237" t="s">
        <v>138</v>
      </c>
      <c r="E165" s="41"/>
      <c r="F165" s="238" t="s">
        <v>190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138</v>
      </c>
      <c r="AU165" s="18" t="s">
        <v>86</v>
      </c>
    </row>
    <row r="166" s="2" customFormat="1">
      <c r="A166" s="39"/>
      <c r="B166" s="40"/>
      <c r="C166" s="41"/>
      <c r="D166" s="232" t="s">
        <v>140</v>
      </c>
      <c r="E166" s="41"/>
      <c r="F166" s="239" t="s">
        <v>191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140</v>
      </c>
      <c r="AU166" s="18" t="s">
        <v>86</v>
      </c>
    </row>
    <row r="167" s="13" customFormat="1">
      <c r="A167" s="13"/>
      <c r="B167" s="240"/>
      <c r="C167" s="241"/>
      <c r="D167" s="232" t="s">
        <v>142</v>
      </c>
      <c r="E167" s="242" t="s">
        <v>1</v>
      </c>
      <c r="F167" s="243" t="s">
        <v>192</v>
      </c>
      <c r="G167" s="241"/>
      <c r="H167" s="242" t="s">
        <v>1</v>
      </c>
      <c r="I167" s="244"/>
      <c r="J167" s="241"/>
      <c r="K167" s="241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142</v>
      </c>
      <c r="AU167" s="249" t="s">
        <v>86</v>
      </c>
      <c r="AV167" s="13" t="s">
        <v>84</v>
      </c>
      <c r="AW167" s="13" t="s">
        <v>33</v>
      </c>
      <c r="AX167" s="13" t="s">
        <v>76</v>
      </c>
      <c r="AY167" s="249" t="s">
        <v>127</v>
      </c>
    </row>
    <row r="168" s="14" customFormat="1">
      <c r="A168" s="14"/>
      <c r="B168" s="250"/>
      <c r="C168" s="251"/>
      <c r="D168" s="232" t="s">
        <v>142</v>
      </c>
      <c r="E168" s="252" t="s">
        <v>1</v>
      </c>
      <c r="F168" s="253" t="s">
        <v>193</v>
      </c>
      <c r="G168" s="251"/>
      <c r="H168" s="254">
        <v>96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142</v>
      </c>
      <c r="AU168" s="260" t="s">
        <v>86</v>
      </c>
      <c r="AV168" s="14" t="s">
        <v>86</v>
      </c>
      <c r="AW168" s="14" t="s">
        <v>33</v>
      </c>
      <c r="AX168" s="14" t="s">
        <v>84</v>
      </c>
      <c r="AY168" s="260" t="s">
        <v>127</v>
      </c>
    </row>
    <row r="169" s="2" customFormat="1" ht="21.75" customHeight="1">
      <c r="A169" s="39"/>
      <c r="B169" s="40"/>
      <c r="C169" s="261" t="s">
        <v>194</v>
      </c>
      <c r="D169" s="261" t="s">
        <v>195</v>
      </c>
      <c r="E169" s="262" t="s">
        <v>196</v>
      </c>
      <c r="F169" s="263" t="s">
        <v>197</v>
      </c>
      <c r="G169" s="264" t="s">
        <v>198</v>
      </c>
      <c r="H169" s="265">
        <v>0.98899999999999999</v>
      </c>
      <c r="I169" s="266"/>
      <c r="J169" s="267">
        <f>ROUND(I169*H169,2)</f>
        <v>0</v>
      </c>
      <c r="K169" s="263" t="s">
        <v>133</v>
      </c>
      <c r="L169" s="268"/>
      <c r="M169" s="269" t="s">
        <v>1</v>
      </c>
      <c r="N169" s="270" t="s">
        <v>41</v>
      </c>
      <c r="O169" s="92"/>
      <c r="P169" s="228">
        <f>O169*H169</f>
        <v>0</v>
      </c>
      <c r="Q169" s="228">
        <v>1</v>
      </c>
      <c r="R169" s="228">
        <f>Q169*H169</f>
        <v>0.98899999999999999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194</v>
      </c>
      <c r="AT169" s="230" t="s">
        <v>195</v>
      </c>
      <c r="AU169" s="230" t="s">
        <v>86</v>
      </c>
      <c r="AY169" s="18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134</v>
      </c>
      <c r="BM169" s="230" t="s">
        <v>199</v>
      </c>
    </row>
    <row r="170" s="2" customFormat="1">
      <c r="A170" s="39"/>
      <c r="B170" s="40"/>
      <c r="C170" s="41"/>
      <c r="D170" s="232" t="s">
        <v>136</v>
      </c>
      <c r="E170" s="41"/>
      <c r="F170" s="233" t="s">
        <v>197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136</v>
      </c>
      <c r="AU170" s="18" t="s">
        <v>86</v>
      </c>
    </row>
    <row r="171" s="13" customFormat="1">
      <c r="A171" s="13"/>
      <c r="B171" s="240"/>
      <c r="C171" s="241"/>
      <c r="D171" s="232" t="s">
        <v>142</v>
      </c>
      <c r="E171" s="242" t="s">
        <v>1</v>
      </c>
      <c r="F171" s="243" t="s">
        <v>200</v>
      </c>
      <c r="G171" s="241"/>
      <c r="H171" s="242" t="s">
        <v>1</v>
      </c>
      <c r="I171" s="244"/>
      <c r="J171" s="241"/>
      <c r="K171" s="241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142</v>
      </c>
      <c r="AU171" s="249" t="s">
        <v>86</v>
      </c>
      <c r="AV171" s="13" t="s">
        <v>84</v>
      </c>
      <c r="AW171" s="13" t="s">
        <v>33</v>
      </c>
      <c r="AX171" s="13" t="s">
        <v>76</v>
      </c>
      <c r="AY171" s="249" t="s">
        <v>127</v>
      </c>
    </row>
    <row r="172" s="13" customFormat="1">
      <c r="A172" s="13"/>
      <c r="B172" s="240"/>
      <c r="C172" s="241"/>
      <c r="D172" s="232" t="s">
        <v>142</v>
      </c>
      <c r="E172" s="242" t="s">
        <v>1</v>
      </c>
      <c r="F172" s="243" t="s">
        <v>201</v>
      </c>
      <c r="G172" s="241"/>
      <c r="H172" s="242" t="s">
        <v>1</v>
      </c>
      <c r="I172" s="244"/>
      <c r="J172" s="241"/>
      <c r="K172" s="241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142</v>
      </c>
      <c r="AU172" s="249" t="s">
        <v>86</v>
      </c>
      <c r="AV172" s="13" t="s">
        <v>84</v>
      </c>
      <c r="AW172" s="13" t="s">
        <v>33</v>
      </c>
      <c r="AX172" s="13" t="s">
        <v>76</v>
      </c>
      <c r="AY172" s="249" t="s">
        <v>127</v>
      </c>
    </row>
    <row r="173" s="14" customFormat="1">
      <c r="A173" s="14"/>
      <c r="B173" s="250"/>
      <c r="C173" s="251"/>
      <c r="D173" s="232" t="s">
        <v>142</v>
      </c>
      <c r="E173" s="252" t="s">
        <v>1</v>
      </c>
      <c r="F173" s="253" t="s">
        <v>202</v>
      </c>
      <c r="G173" s="251"/>
      <c r="H173" s="254">
        <v>1.978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142</v>
      </c>
      <c r="AU173" s="260" t="s">
        <v>86</v>
      </c>
      <c r="AV173" s="14" t="s">
        <v>86</v>
      </c>
      <c r="AW173" s="14" t="s">
        <v>33</v>
      </c>
      <c r="AX173" s="14" t="s">
        <v>84</v>
      </c>
      <c r="AY173" s="260" t="s">
        <v>127</v>
      </c>
    </row>
    <row r="174" s="14" customFormat="1">
      <c r="A174" s="14"/>
      <c r="B174" s="250"/>
      <c r="C174" s="251"/>
      <c r="D174" s="232" t="s">
        <v>142</v>
      </c>
      <c r="E174" s="251"/>
      <c r="F174" s="253" t="s">
        <v>203</v>
      </c>
      <c r="G174" s="251"/>
      <c r="H174" s="254">
        <v>0.98899999999999999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142</v>
      </c>
      <c r="AU174" s="260" t="s">
        <v>86</v>
      </c>
      <c r="AV174" s="14" t="s">
        <v>86</v>
      </c>
      <c r="AW174" s="14" t="s">
        <v>4</v>
      </c>
      <c r="AX174" s="14" t="s">
        <v>84</v>
      </c>
      <c r="AY174" s="260" t="s">
        <v>127</v>
      </c>
    </row>
    <row r="175" s="2" customFormat="1" ht="16.5" customHeight="1">
      <c r="A175" s="39"/>
      <c r="B175" s="40"/>
      <c r="C175" s="261" t="s">
        <v>204</v>
      </c>
      <c r="D175" s="261" t="s">
        <v>195</v>
      </c>
      <c r="E175" s="262" t="s">
        <v>205</v>
      </c>
      <c r="F175" s="263" t="s">
        <v>206</v>
      </c>
      <c r="G175" s="264" t="s">
        <v>207</v>
      </c>
      <c r="H175" s="265">
        <v>78</v>
      </c>
      <c r="I175" s="266"/>
      <c r="J175" s="267">
        <f>ROUND(I175*H175,2)</f>
        <v>0</v>
      </c>
      <c r="K175" s="263" t="s">
        <v>1</v>
      </c>
      <c r="L175" s="268"/>
      <c r="M175" s="269" t="s">
        <v>1</v>
      </c>
      <c r="N175" s="270" t="s">
        <v>41</v>
      </c>
      <c r="O175" s="92"/>
      <c r="P175" s="228">
        <f>O175*H175</f>
        <v>0</v>
      </c>
      <c r="Q175" s="228">
        <v>0.025000000000000001</v>
      </c>
      <c r="R175" s="228">
        <f>Q175*H175</f>
        <v>1.9500000000000002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194</v>
      </c>
      <c r="AT175" s="230" t="s">
        <v>195</v>
      </c>
      <c r="AU175" s="230" t="s">
        <v>86</v>
      </c>
      <c r="AY175" s="18" t="s">
        <v>127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134</v>
      </c>
      <c r="BM175" s="230" t="s">
        <v>208</v>
      </c>
    </row>
    <row r="176" s="2" customFormat="1">
      <c r="A176" s="39"/>
      <c r="B176" s="40"/>
      <c r="C176" s="41"/>
      <c r="D176" s="232" t="s">
        <v>136</v>
      </c>
      <c r="E176" s="41"/>
      <c r="F176" s="233" t="s">
        <v>206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136</v>
      </c>
      <c r="AU176" s="18" t="s">
        <v>86</v>
      </c>
    </row>
    <row r="177" s="2" customFormat="1">
      <c r="A177" s="39"/>
      <c r="B177" s="40"/>
      <c r="C177" s="41"/>
      <c r="D177" s="232" t="s">
        <v>140</v>
      </c>
      <c r="E177" s="41"/>
      <c r="F177" s="239" t="s">
        <v>209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140</v>
      </c>
      <c r="AU177" s="18" t="s">
        <v>86</v>
      </c>
    </row>
    <row r="178" s="13" customFormat="1">
      <c r="A178" s="13"/>
      <c r="B178" s="240"/>
      <c r="C178" s="241"/>
      <c r="D178" s="232" t="s">
        <v>142</v>
      </c>
      <c r="E178" s="242" t="s">
        <v>1</v>
      </c>
      <c r="F178" s="243" t="s">
        <v>210</v>
      </c>
      <c r="G178" s="241"/>
      <c r="H178" s="242" t="s">
        <v>1</v>
      </c>
      <c r="I178" s="244"/>
      <c r="J178" s="241"/>
      <c r="K178" s="241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142</v>
      </c>
      <c r="AU178" s="249" t="s">
        <v>86</v>
      </c>
      <c r="AV178" s="13" t="s">
        <v>84</v>
      </c>
      <c r="AW178" s="13" t="s">
        <v>33</v>
      </c>
      <c r="AX178" s="13" t="s">
        <v>76</v>
      </c>
      <c r="AY178" s="249" t="s">
        <v>127</v>
      </c>
    </row>
    <row r="179" s="14" customFormat="1">
      <c r="A179" s="14"/>
      <c r="B179" s="250"/>
      <c r="C179" s="251"/>
      <c r="D179" s="232" t="s">
        <v>142</v>
      </c>
      <c r="E179" s="252" t="s">
        <v>1</v>
      </c>
      <c r="F179" s="253" t="s">
        <v>211</v>
      </c>
      <c r="G179" s="251"/>
      <c r="H179" s="254">
        <v>0.96499999999999997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142</v>
      </c>
      <c r="AU179" s="260" t="s">
        <v>86</v>
      </c>
      <c r="AV179" s="14" t="s">
        <v>86</v>
      </c>
      <c r="AW179" s="14" t="s">
        <v>33</v>
      </c>
      <c r="AX179" s="14" t="s">
        <v>76</v>
      </c>
      <c r="AY179" s="260" t="s">
        <v>127</v>
      </c>
    </row>
    <row r="180" s="15" customFormat="1">
      <c r="A180" s="15"/>
      <c r="B180" s="271"/>
      <c r="C180" s="272"/>
      <c r="D180" s="232" t="s">
        <v>142</v>
      </c>
      <c r="E180" s="273" t="s">
        <v>1</v>
      </c>
      <c r="F180" s="274" t="s">
        <v>212</v>
      </c>
      <c r="G180" s="272"/>
      <c r="H180" s="275">
        <v>0.96499999999999997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1" t="s">
        <v>142</v>
      </c>
      <c r="AU180" s="281" t="s">
        <v>86</v>
      </c>
      <c r="AV180" s="15" t="s">
        <v>153</v>
      </c>
      <c r="AW180" s="15" t="s">
        <v>33</v>
      </c>
      <c r="AX180" s="15" t="s">
        <v>76</v>
      </c>
      <c r="AY180" s="281" t="s">
        <v>127</v>
      </c>
    </row>
    <row r="181" s="14" customFormat="1">
      <c r="A181" s="14"/>
      <c r="B181" s="250"/>
      <c r="C181" s="251"/>
      <c r="D181" s="232" t="s">
        <v>142</v>
      </c>
      <c r="E181" s="252" t="s">
        <v>1</v>
      </c>
      <c r="F181" s="253" t="s">
        <v>213</v>
      </c>
      <c r="G181" s="251"/>
      <c r="H181" s="254">
        <v>77.200000000000003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142</v>
      </c>
      <c r="AU181" s="260" t="s">
        <v>86</v>
      </c>
      <c r="AV181" s="14" t="s">
        <v>86</v>
      </c>
      <c r="AW181" s="14" t="s">
        <v>33</v>
      </c>
      <c r="AX181" s="14" t="s">
        <v>76</v>
      </c>
      <c r="AY181" s="260" t="s">
        <v>127</v>
      </c>
    </row>
    <row r="182" s="15" customFormat="1">
      <c r="A182" s="15"/>
      <c r="B182" s="271"/>
      <c r="C182" s="272"/>
      <c r="D182" s="232" t="s">
        <v>142</v>
      </c>
      <c r="E182" s="273" t="s">
        <v>1</v>
      </c>
      <c r="F182" s="274" t="s">
        <v>212</v>
      </c>
      <c r="G182" s="272"/>
      <c r="H182" s="275">
        <v>77.200000000000003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142</v>
      </c>
      <c r="AU182" s="281" t="s">
        <v>86</v>
      </c>
      <c r="AV182" s="15" t="s">
        <v>153</v>
      </c>
      <c r="AW182" s="15" t="s">
        <v>33</v>
      </c>
      <c r="AX182" s="15" t="s">
        <v>76</v>
      </c>
      <c r="AY182" s="281" t="s">
        <v>127</v>
      </c>
    </row>
    <row r="183" s="14" customFormat="1">
      <c r="A183" s="14"/>
      <c r="B183" s="250"/>
      <c r="C183" s="251"/>
      <c r="D183" s="232" t="s">
        <v>142</v>
      </c>
      <c r="E183" s="252" t="s">
        <v>1</v>
      </c>
      <c r="F183" s="253" t="s">
        <v>214</v>
      </c>
      <c r="G183" s="251"/>
      <c r="H183" s="254">
        <v>78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142</v>
      </c>
      <c r="AU183" s="260" t="s">
        <v>86</v>
      </c>
      <c r="AV183" s="14" t="s">
        <v>86</v>
      </c>
      <c r="AW183" s="14" t="s">
        <v>33</v>
      </c>
      <c r="AX183" s="14" t="s">
        <v>84</v>
      </c>
      <c r="AY183" s="260" t="s">
        <v>127</v>
      </c>
    </row>
    <row r="184" s="2" customFormat="1" ht="16.5" customHeight="1">
      <c r="A184" s="39"/>
      <c r="B184" s="40"/>
      <c r="C184" s="219" t="s">
        <v>215</v>
      </c>
      <c r="D184" s="219" t="s">
        <v>129</v>
      </c>
      <c r="E184" s="220" t="s">
        <v>216</v>
      </c>
      <c r="F184" s="221" t="s">
        <v>217</v>
      </c>
      <c r="G184" s="222" t="s">
        <v>187</v>
      </c>
      <c r="H184" s="223">
        <v>96</v>
      </c>
      <c r="I184" s="224"/>
      <c r="J184" s="225">
        <f>ROUND(I184*H184,2)</f>
        <v>0</v>
      </c>
      <c r="K184" s="221" t="s">
        <v>133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134</v>
      </c>
      <c r="AT184" s="230" t="s">
        <v>129</v>
      </c>
      <c r="AU184" s="230" t="s">
        <v>86</v>
      </c>
      <c r="AY184" s="18" t="s">
        <v>127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134</v>
      </c>
      <c r="BM184" s="230" t="s">
        <v>218</v>
      </c>
    </row>
    <row r="185" s="2" customFormat="1">
      <c r="A185" s="39"/>
      <c r="B185" s="40"/>
      <c r="C185" s="41"/>
      <c r="D185" s="232" t="s">
        <v>136</v>
      </c>
      <c r="E185" s="41"/>
      <c r="F185" s="233" t="s">
        <v>219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136</v>
      </c>
      <c r="AU185" s="18" t="s">
        <v>86</v>
      </c>
    </row>
    <row r="186" s="2" customFormat="1">
      <c r="A186" s="39"/>
      <c r="B186" s="40"/>
      <c r="C186" s="41"/>
      <c r="D186" s="237" t="s">
        <v>138</v>
      </c>
      <c r="E186" s="41"/>
      <c r="F186" s="238" t="s">
        <v>220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138</v>
      </c>
      <c r="AU186" s="18" t="s">
        <v>86</v>
      </c>
    </row>
    <row r="187" s="2" customFormat="1">
      <c r="A187" s="39"/>
      <c r="B187" s="40"/>
      <c r="C187" s="41"/>
      <c r="D187" s="232" t="s">
        <v>140</v>
      </c>
      <c r="E187" s="41"/>
      <c r="F187" s="239" t="s">
        <v>221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86</v>
      </c>
    </row>
    <row r="188" s="13" customFormat="1">
      <c r="A188" s="13"/>
      <c r="B188" s="240"/>
      <c r="C188" s="241"/>
      <c r="D188" s="232" t="s">
        <v>142</v>
      </c>
      <c r="E188" s="242" t="s">
        <v>1</v>
      </c>
      <c r="F188" s="243" t="s">
        <v>192</v>
      </c>
      <c r="G188" s="241"/>
      <c r="H188" s="242" t="s">
        <v>1</v>
      </c>
      <c r="I188" s="244"/>
      <c r="J188" s="241"/>
      <c r="K188" s="241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142</v>
      </c>
      <c r="AU188" s="249" t="s">
        <v>86</v>
      </c>
      <c r="AV188" s="13" t="s">
        <v>84</v>
      </c>
      <c r="AW188" s="13" t="s">
        <v>33</v>
      </c>
      <c r="AX188" s="13" t="s">
        <v>76</v>
      </c>
      <c r="AY188" s="249" t="s">
        <v>127</v>
      </c>
    </row>
    <row r="189" s="14" customFormat="1">
      <c r="A189" s="14"/>
      <c r="B189" s="250"/>
      <c r="C189" s="251"/>
      <c r="D189" s="232" t="s">
        <v>142</v>
      </c>
      <c r="E189" s="252" t="s">
        <v>1</v>
      </c>
      <c r="F189" s="253" t="s">
        <v>193</v>
      </c>
      <c r="G189" s="251"/>
      <c r="H189" s="254">
        <v>96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142</v>
      </c>
      <c r="AU189" s="260" t="s">
        <v>86</v>
      </c>
      <c r="AV189" s="14" t="s">
        <v>86</v>
      </c>
      <c r="AW189" s="14" t="s">
        <v>33</v>
      </c>
      <c r="AX189" s="14" t="s">
        <v>84</v>
      </c>
      <c r="AY189" s="260" t="s">
        <v>127</v>
      </c>
    </row>
    <row r="190" s="2" customFormat="1" ht="24.15" customHeight="1">
      <c r="A190" s="39"/>
      <c r="B190" s="40"/>
      <c r="C190" s="219" t="s">
        <v>222</v>
      </c>
      <c r="D190" s="219" t="s">
        <v>129</v>
      </c>
      <c r="E190" s="220" t="s">
        <v>223</v>
      </c>
      <c r="F190" s="221" t="s">
        <v>224</v>
      </c>
      <c r="G190" s="222" t="s">
        <v>187</v>
      </c>
      <c r="H190" s="223">
        <v>20.440000000000001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0.15478</v>
      </c>
      <c r="R190" s="228">
        <f>Q190*H190</f>
        <v>3.1637032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134</v>
      </c>
      <c r="AT190" s="230" t="s">
        <v>129</v>
      </c>
      <c r="AU190" s="230" t="s">
        <v>86</v>
      </c>
      <c r="AY190" s="18" t="s">
        <v>127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134</v>
      </c>
      <c r="BM190" s="230" t="s">
        <v>225</v>
      </c>
    </row>
    <row r="191" s="2" customFormat="1">
      <c r="A191" s="39"/>
      <c r="B191" s="40"/>
      <c r="C191" s="41"/>
      <c r="D191" s="232" t="s">
        <v>136</v>
      </c>
      <c r="E191" s="41"/>
      <c r="F191" s="233" t="s">
        <v>226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136</v>
      </c>
      <c r="AU191" s="18" t="s">
        <v>86</v>
      </c>
    </row>
    <row r="192" s="2" customFormat="1">
      <c r="A192" s="39"/>
      <c r="B192" s="40"/>
      <c r="C192" s="41"/>
      <c r="D192" s="232" t="s">
        <v>140</v>
      </c>
      <c r="E192" s="41"/>
      <c r="F192" s="239" t="s">
        <v>227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140</v>
      </c>
      <c r="AU192" s="18" t="s">
        <v>86</v>
      </c>
    </row>
    <row r="193" s="14" customFormat="1">
      <c r="A193" s="14"/>
      <c r="B193" s="250"/>
      <c r="C193" s="251"/>
      <c r="D193" s="232" t="s">
        <v>142</v>
      </c>
      <c r="E193" s="252" t="s">
        <v>1</v>
      </c>
      <c r="F193" s="253" t="s">
        <v>228</v>
      </c>
      <c r="G193" s="251"/>
      <c r="H193" s="254">
        <v>20.440000000000001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142</v>
      </c>
      <c r="AU193" s="260" t="s">
        <v>86</v>
      </c>
      <c r="AV193" s="14" t="s">
        <v>86</v>
      </c>
      <c r="AW193" s="14" t="s">
        <v>33</v>
      </c>
      <c r="AX193" s="14" t="s">
        <v>84</v>
      </c>
      <c r="AY193" s="260" t="s">
        <v>127</v>
      </c>
    </row>
    <row r="194" s="2" customFormat="1" ht="24.15" customHeight="1">
      <c r="A194" s="39"/>
      <c r="B194" s="40"/>
      <c r="C194" s="219" t="s">
        <v>8</v>
      </c>
      <c r="D194" s="219" t="s">
        <v>129</v>
      </c>
      <c r="E194" s="220" t="s">
        <v>229</v>
      </c>
      <c r="F194" s="221" t="s">
        <v>230</v>
      </c>
      <c r="G194" s="222" t="s">
        <v>187</v>
      </c>
      <c r="H194" s="223">
        <v>20.440000000000001</v>
      </c>
      <c r="I194" s="224"/>
      <c r="J194" s="225">
        <f>ROUND(I194*H194,2)</f>
        <v>0</v>
      </c>
      <c r="K194" s="221" t="s">
        <v>133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134</v>
      </c>
      <c r="AT194" s="230" t="s">
        <v>129</v>
      </c>
      <c r="AU194" s="230" t="s">
        <v>86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134</v>
      </c>
      <c r="BM194" s="230" t="s">
        <v>231</v>
      </c>
    </row>
    <row r="195" s="2" customFormat="1">
      <c r="A195" s="39"/>
      <c r="B195" s="40"/>
      <c r="C195" s="41"/>
      <c r="D195" s="232" t="s">
        <v>136</v>
      </c>
      <c r="E195" s="41"/>
      <c r="F195" s="233" t="s">
        <v>232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86</v>
      </c>
    </row>
    <row r="196" s="2" customFormat="1">
      <c r="A196" s="39"/>
      <c r="B196" s="40"/>
      <c r="C196" s="41"/>
      <c r="D196" s="237" t="s">
        <v>138</v>
      </c>
      <c r="E196" s="41"/>
      <c r="F196" s="238" t="s">
        <v>233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138</v>
      </c>
      <c r="AU196" s="18" t="s">
        <v>86</v>
      </c>
    </row>
    <row r="197" s="13" customFormat="1">
      <c r="A197" s="13"/>
      <c r="B197" s="240"/>
      <c r="C197" s="241"/>
      <c r="D197" s="232" t="s">
        <v>142</v>
      </c>
      <c r="E197" s="242" t="s">
        <v>1</v>
      </c>
      <c r="F197" s="243" t="s">
        <v>192</v>
      </c>
      <c r="G197" s="241"/>
      <c r="H197" s="242" t="s">
        <v>1</v>
      </c>
      <c r="I197" s="244"/>
      <c r="J197" s="241"/>
      <c r="K197" s="241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142</v>
      </c>
      <c r="AU197" s="249" t="s">
        <v>86</v>
      </c>
      <c r="AV197" s="13" t="s">
        <v>84</v>
      </c>
      <c r="AW197" s="13" t="s">
        <v>33</v>
      </c>
      <c r="AX197" s="13" t="s">
        <v>76</v>
      </c>
      <c r="AY197" s="249" t="s">
        <v>127</v>
      </c>
    </row>
    <row r="198" s="14" customFormat="1">
      <c r="A198" s="14"/>
      <c r="B198" s="250"/>
      <c r="C198" s="251"/>
      <c r="D198" s="232" t="s">
        <v>142</v>
      </c>
      <c r="E198" s="252" t="s">
        <v>1</v>
      </c>
      <c r="F198" s="253" t="s">
        <v>234</v>
      </c>
      <c r="G198" s="251"/>
      <c r="H198" s="254">
        <v>20.440000000000001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142</v>
      </c>
      <c r="AU198" s="260" t="s">
        <v>86</v>
      </c>
      <c r="AV198" s="14" t="s">
        <v>86</v>
      </c>
      <c r="AW198" s="14" t="s">
        <v>33</v>
      </c>
      <c r="AX198" s="14" t="s">
        <v>84</v>
      </c>
      <c r="AY198" s="260" t="s">
        <v>127</v>
      </c>
    </row>
    <row r="199" s="2" customFormat="1" ht="24.15" customHeight="1">
      <c r="A199" s="39"/>
      <c r="B199" s="40"/>
      <c r="C199" s="219" t="s">
        <v>235</v>
      </c>
      <c r="D199" s="219" t="s">
        <v>129</v>
      </c>
      <c r="E199" s="220" t="s">
        <v>236</v>
      </c>
      <c r="F199" s="221" t="s">
        <v>237</v>
      </c>
      <c r="G199" s="222" t="s">
        <v>238</v>
      </c>
      <c r="H199" s="223">
        <v>63</v>
      </c>
      <c r="I199" s="224"/>
      <c r="J199" s="225">
        <f>ROUND(I199*H199,2)</f>
        <v>0</v>
      </c>
      <c r="K199" s="221" t="s">
        <v>133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0.0264</v>
      </c>
      <c r="R199" s="228">
        <f>Q199*H199</f>
        <v>1.6632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134</v>
      </c>
      <c r="AT199" s="230" t="s">
        <v>129</v>
      </c>
      <c r="AU199" s="230" t="s">
        <v>86</v>
      </c>
      <c r="AY199" s="18" t="s">
        <v>127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134</v>
      </c>
      <c r="BM199" s="230" t="s">
        <v>239</v>
      </c>
    </row>
    <row r="200" s="2" customFormat="1">
      <c r="A200" s="39"/>
      <c r="B200" s="40"/>
      <c r="C200" s="41"/>
      <c r="D200" s="232" t="s">
        <v>136</v>
      </c>
      <c r="E200" s="41"/>
      <c r="F200" s="233" t="s">
        <v>240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136</v>
      </c>
      <c r="AU200" s="18" t="s">
        <v>86</v>
      </c>
    </row>
    <row r="201" s="2" customFormat="1">
      <c r="A201" s="39"/>
      <c r="B201" s="40"/>
      <c r="C201" s="41"/>
      <c r="D201" s="237" t="s">
        <v>138</v>
      </c>
      <c r="E201" s="41"/>
      <c r="F201" s="238" t="s">
        <v>241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138</v>
      </c>
      <c r="AU201" s="18" t="s">
        <v>86</v>
      </c>
    </row>
    <row r="202" s="2" customFormat="1">
      <c r="A202" s="39"/>
      <c r="B202" s="40"/>
      <c r="C202" s="41"/>
      <c r="D202" s="232" t="s">
        <v>140</v>
      </c>
      <c r="E202" s="41"/>
      <c r="F202" s="239" t="s">
        <v>242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140</v>
      </c>
      <c r="AU202" s="18" t="s">
        <v>86</v>
      </c>
    </row>
    <row r="203" s="13" customFormat="1">
      <c r="A203" s="13"/>
      <c r="B203" s="240"/>
      <c r="C203" s="241"/>
      <c r="D203" s="232" t="s">
        <v>142</v>
      </c>
      <c r="E203" s="242" t="s">
        <v>1</v>
      </c>
      <c r="F203" s="243" t="s">
        <v>243</v>
      </c>
      <c r="G203" s="241"/>
      <c r="H203" s="242" t="s">
        <v>1</v>
      </c>
      <c r="I203" s="244"/>
      <c r="J203" s="241"/>
      <c r="K203" s="241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142</v>
      </c>
      <c r="AU203" s="249" t="s">
        <v>86</v>
      </c>
      <c r="AV203" s="13" t="s">
        <v>84</v>
      </c>
      <c r="AW203" s="13" t="s">
        <v>33</v>
      </c>
      <c r="AX203" s="13" t="s">
        <v>76</v>
      </c>
      <c r="AY203" s="249" t="s">
        <v>127</v>
      </c>
    </row>
    <row r="204" s="14" customFormat="1">
      <c r="A204" s="14"/>
      <c r="B204" s="250"/>
      <c r="C204" s="251"/>
      <c r="D204" s="232" t="s">
        <v>142</v>
      </c>
      <c r="E204" s="252" t="s">
        <v>1</v>
      </c>
      <c r="F204" s="253" t="s">
        <v>244</v>
      </c>
      <c r="G204" s="251"/>
      <c r="H204" s="254">
        <v>63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142</v>
      </c>
      <c r="AU204" s="260" t="s">
        <v>86</v>
      </c>
      <c r="AV204" s="14" t="s">
        <v>86</v>
      </c>
      <c r="AW204" s="14" t="s">
        <v>33</v>
      </c>
      <c r="AX204" s="14" t="s">
        <v>84</v>
      </c>
      <c r="AY204" s="260" t="s">
        <v>127</v>
      </c>
    </row>
    <row r="205" s="2" customFormat="1" ht="21.75" customHeight="1">
      <c r="A205" s="39"/>
      <c r="B205" s="40"/>
      <c r="C205" s="219" t="s">
        <v>245</v>
      </c>
      <c r="D205" s="219" t="s">
        <v>129</v>
      </c>
      <c r="E205" s="220" t="s">
        <v>246</v>
      </c>
      <c r="F205" s="221" t="s">
        <v>247</v>
      </c>
      <c r="G205" s="222" t="s">
        <v>187</v>
      </c>
      <c r="H205" s="223">
        <v>50</v>
      </c>
      <c r="I205" s="224"/>
      <c r="J205" s="225">
        <f>ROUND(I205*H205,2)</f>
        <v>0</v>
      </c>
      <c r="K205" s="221" t="s">
        <v>133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0.03363</v>
      </c>
      <c r="R205" s="228">
        <f>Q205*H205</f>
        <v>1.6815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134</v>
      </c>
      <c r="AT205" s="230" t="s">
        <v>129</v>
      </c>
      <c r="AU205" s="230" t="s">
        <v>86</v>
      </c>
      <c r="AY205" s="18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134</v>
      </c>
      <c r="BM205" s="230" t="s">
        <v>248</v>
      </c>
    </row>
    <row r="206" s="2" customFormat="1">
      <c r="A206" s="39"/>
      <c r="B206" s="40"/>
      <c r="C206" s="41"/>
      <c r="D206" s="232" t="s">
        <v>136</v>
      </c>
      <c r="E206" s="41"/>
      <c r="F206" s="233" t="s">
        <v>249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136</v>
      </c>
      <c r="AU206" s="18" t="s">
        <v>86</v>
      </c>
    </row>
    <row r="207" s="2" customFormat="1">
      <c r="A207" s="39"/>
      <c r="B207" s="40"/>
      <c r="C207" s="41"/>
      <c r="D207" s="237" t="s">
        <v>138</v>
      </c>
      <c r="E207" s="41"/>
      <c r="F207" s="238" t="s">
        <v>250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138</v>
      </c>
      <c r="AU207" s="18" t="s">
        <v>86</v>
      </c>
    </row>
    <row r="208" s="14" customFormat="1">
      <c r="A208" s="14"/>
      <c r="B208" s="250"/>
      <c r="C208" s="251"/>
      <c r="D208" s="232" t="s">
        <v>142</v>
      </c>
      <c r="E208" s="252" t="s">
        <v>1</v>
      </c>
      <c r="F208" s="253" t="s">
        <v>251</v>
      </c>
      <c r="G208" s="251"/>
      <c r="H208" s="254">
        <v>50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142</v>
      </c>
      <c r="AU208" s="260" t="s">
        <v>86</v>
      </c>
      <c r="AV208" s="14" t="s">
        <v>86</v>
      </c>
      <c r="AW208" s="14" t="s">
        <v>33</v>
      </c>
      <c r="AX208" s="14" t="s">
        <v>84</v>
      </c>
      <c r="AY208" s="260" t="s">
        <v>127</v>
      </c>
    </row>
    <row r="209" s="2" customFormat="1" ht="16.5" customHeight="1">
      <c r="A209" s="39"/>
      <c r="B209" s="40"/>
      <c r="C209" s="261" t="s">
        <v>252</v>
      </c>
      <c r="D209" s="261" t="s">
        <v>195</v>
      </c>
      <c r="E209" s="262" t="s">
        <v>253</v>
      </c>
      <c r="F209" s="263" t="s">
        <v>254</v>
      </c>
      <c r="G209" s="264" t="s">
        <v>255</v>
      </c>
      <c r="H209" s="265">
        <v>10</v>
      </c>
      <c r="I209" s="266"/>
      <c r="J209" s="267">
        <f>ROUND(I209*H209,2)</f>
        <v>0</v>
      </c>
      <c r="K209" s="263" t="s">
        <v>1</v>
      </c>
      <c r="L209" s="268"/>
      <c r="M209" s="269" t="s">
        <v>1</v>
      </c>
      <c r="N209" s="270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194</v>
      </c>
      <c r="AT209" s="230" t="s">
        <v>195</v>
      </c>
      <c r="AU209" s="230" t="s">
        <v>86</v>
      </c>
      <c r="AY209" s="18" t="s">
        <v>127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134</v>
      </c>
      <c r="BM209" s="230" t="s">
        <v>256</v>
      </c>
    </row>
    <row r="210" s="2" customFormat="1">
      <c r="A210" s="39"/>
      <c r="B210" s="40"/>
      <c r="C210" s="41"/>
      <c r="D210" s="232" t="s">
        <v>136</v>
      </c>
      <c r="E210" s="41"/>
      <c r="F210" s="233" t="s">
        <v>254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86</v>
      </c>
    </row>
    <row r="211" s="2" customFormat="1">
      <c r="A211" s="39"/>
      <c r="B211" s="40"/>
      <c r="C211" s="41"/>
      <c r="D211" s="232" t="s">
        <v>140</v>
      </c>
      <c r="E211" s="41"/>
      <c r="F211" s="239" t="s">
        <v>257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140</v>
      </c>
      <c r="AU211" s="18" t="s">
        <v>86</v>
      </c>
    </row>
    <row r="212" s="2" customFormat="1" ht="21.75" customHeight="1">
      <c r="A212" s="39"/>
      <c r="B212" s="40"/>
      <c r="C212" s="219" t="s">
        <v>258</v>
      </c>
      <c r="D212" s="219" t="s">
        <v>129</v>
      </c>
      <c r="E212" s="220" t="s">
        <v>259</v>
      </c>
      <c r="F212" s="221" t="s">
        <v>260</v>
      </c>
      <c r="G212" s="222" t="s">
        <v>261</v>
      </c>
      <c r="H212" s="223">
        <v>10</v>
      </c>
      <c r="I212" s="224"/>
      <c r="J212" s="225">
        <f>ROUND(I212*H212,2)</f>
        <v>0</v>
      </c>
      <c r="K212" s="221" t="s">
        <v>133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0.0044000000000000003</v>
      </c>
      <c r="R212" s="228">
        <f>Q212*H212</f>
        <v>0.044000000000000004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134</v>
      </c>
      <c r="AT212" s="230" t="s">
        <v>129</v>
      </c>
      <c r="AU212" s="230" t="s">
        <v>86</v>
      </c>
      <c r="AY212" s="18" t="s">
        <v>127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134</v>
      </c>
      <c r="BM212" s="230" t="s">
        <v>262</v>
      </c>
    </row>
    <row r="213" s="2" customFormat="1">
      <c r="A213" s="39"/>
      <c r="B213" s="40"/>
      <c r="C213" s="41"/>
      <c r="D213" s="232" t="s">
        <v>136</v>
      </c>
      <c r="E213" s="41"/>
      <c r="F213" s="233" t="s">
        <v>263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136</v>
      </c>
      <c r="AU213" s="18" t="s">
        <v>86</v>
      </c>
    </row>
    <row r="214" s="2" customFormat="1">
      <c r="A214" s="39"/>
      <c r="B214" s="40"/>
      <c r="C214" s="41"/>
      <c r="D214" s="237" t="s">
        <v>138</v>
      </c>
      <c r="E214" s="41"/>
      <c r="F214" s="238" t="s">
        <v>264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138</v>
      </c>
      <c r="AU214" s="18" t="s">
        <v>86</v>
      </c>
    </row>
    <row r="215" s="2" customFormat="1" ht="37.8" customHeight="1">
      <c r="A215" s="39"/>
      <c r="B215" s="40"/>
      <c r="C215" s="219" t="s">
        <v>265</v>
      </c>
      <c r="D215" s="219" t="s">
        <v>129</v>
      </c>
      <c r="E215" s="220" t="s">
        <v>266</v>
      </c>
      <c r="F215" s="221" t="s">
        <v>267</v>
      </c>
      <c r="G215" s="222" t="s">
        <v>132</v>
      </c>
      <c r="H215" s="223">
        <v>119.26000000000001</v>
      </c>
      <c r="I215" s="224"/>
      <c r="J215" s="225">
        <f>ROUND(I215*H215,2)</f>
        <v>0</v>
      </c>
      <c r="K215" s="221" t="s">
        <v>133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134</v>
      </c>
      <c r="AT215" s="230" t="s">
        <v>129</v>
      </c>
      <c r="AU215" s="230" t="s">
        <v>86</v>
      </c>
      <c r="AY215" s="18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134</v>
      </c>
      <c r="BM215" s="230" t="s">
        <v>268</v>
      </c>
    </row>
    <row r="216" s="2" customFormat="1">
      <c r="A216" s="39"/>
      <c r="B216" s="40"/>
      <c r="C216" s="41"/>
      <c r="D216" s="232" t="s">
        <v>136</v>
      </c>
      <c r="E216" s="41"/>
      <c r="F216" s="233" t="s">
        <v>269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136</v>
      </c>
      <c r="AU216" s="18" t="s">
        <v>86</v>
      </c>
    </row>
    <row r="217" s="2" customFormat="1">
      <c r="A217" s="39"/>
      <c r="B217" s="40"/>
      <c r="C217" s="41"/>
      <c r="D217" s="237" t="s">
        <v>138</v>
      </c>
      <c r="E217" s="41"/>
      <c r="F217" s="238" t="s">
        <v>270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138</v>
      </c>
      <c r="AU217" s="18" t="s">
        <v>86</v>
      </c>
    </row>
    <row r="218" s="2" customFormat="1">
      <c r="A218" s="39"/>
      <c r="B218" s="40"/>
      <c r="C218" s="41"/>
      <c r="D218" s="232" t="s">
        <v>140</v>
      </c>
      <c r="E218" s="41"/>
      <c r="F218" s="239" t="s">
        <v>271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140</v>
      </c>
      <c r="AU218" s="18" t="s">
        <v>86</v>
      </c>
    </row>
    <row r="219" s="14" customFormat="1">
      <c r="A219" s="14"/>
      <c r="B219" s="250"/>
      <c r="C219" s="251"/>
      <c r="D219" s="232" t="s">
        <v>142</v>
      </c>
      <c r="E219" s="252" t="s">
        <v>1</v>
      </c>
      <c r="F219" s="253" t="s">
        <v>272</v>
      </c>
      <c r="G219" s="251"/>
      <c r="H219" s="254">
        <v>119.26000000000001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142</v>
      </c>
      <c r="AU219" s="260" t="s">
        <v>86</v>
      </c>
      <c r="AV219" s="14" t="s">
        <v>86</v>
      </c>
      <c r="AW219" s="14" t="s">
        <v>33</v>
      </c>
      <c r="AX219" s="14" t="s">
        <v>84</v>
      </c>
      <c r="AY219" s="260" t="s">
        <v>127</v>
      </c>
    </row>
    <row r="220" s="2" customFormat="1" ht="37.8" customHeight="1">
      <c r="A220" s="39"/>
      <c r="B220" s="40"/>
      <c r="C220" s="219" t="s">
        <v>273</v>
      </c>
      <c r="D220" s="219" t="s">
        <v>129</v>
      </c>
      <c r="E220" s="220" t="s">
        <v>274</v>
      </c>
      <c r="F220" s="221" t="s">
        <v>275</v>
      </c>
      <c r="G220" s="222" t="s">
        <v>132</v>
      </c>
      <c r="H220" s="223">
        <v>119.26000000000001</v>
      </c>
      <c r="I220" s="224"/>
      <c r="J220" s="225">
        <f>ROUND(I220*H220,2)</f>
        <v>0</v>
      </c>
      <c r="K220" s="221" t="s">
        <v>133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134</v>
      </c>
      <c r="AT220" s="230" t="s">
        <v>129</v>
      </c>
      <c r="AU220" s="230" t="s">
        <v>86</v>
      </c>
      <c r="AY220" s="18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134</v>
      </c>
      <c r="BM220" s="230" t="s">
        <v>276</v>
      </c>
    </row>
    <row r="221" s="2" customFormat="1">
      <c r="A221" s="39"/>
      <c r="B221" s="40"/>
      <c r="C221" s="41"/>
      <c r="D221" s="232" t="s">
        <v>136</v>
      </c>
      <c r="E221" s="41"/>
      <c r="F221" s="233" t="s">
        <v>277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136</v>
      </c>
      <c r="AU221" s="18" t="s">
        <v>86</v>
      </c>
    </row>
    <row r="222" s="2" customFormat="1">
      <c r="A222" s="39"/>
      <c r="B222" s="40"/>
      <c r="C222" s="41"/>
      <c r="D222" s="237" t="s">
        <v>138</v>
      </c>
      <c r="E222" s="41"/>
      <c r="F222" s="238" t="s">
        <v>278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138</v>
      </c>
      <c r="AU222" s="18" t="s">
        <v>86</v>
      </c>
    </row>
    <row r="223" s="2" customFormat="1">
      <c r="A223" s="39"/>
      <c r="B223" s="40"/>
      <c r="C223" s="41"/>
      <c r="D223" s="232" t="s">
        <v>140</v>
      </c>
      <c r="E223" s="41"/>
      <c r="F223" s="239" t="s">
        <v>279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140</v>
      </c>
      <c r="AU223" s="18" t="s">
        <v>86</v>
      </c>
    </row>
    <row r="224" s="13" customFormat="1">
      <c r="A224" s="13"/>
      <c r="B224" s="240"/>
      <c r="C224" s="241"/>
      <c r="D224" s="232" t="s">
        <v>142</v>
      </c>
      <c r="E224" s="242" t="s">
        <v>1</v>
      </c>
      <c r="F224" s="243" t="s">
        <v>143</v>
      </c>
      <c r="G224" s="241"/>
      <c r="H224" s="242" t="s">
        <v>1</v>
      </c>
      <c r="I224" s="244"/>
      <c r="J224" s="241"/>
      <c r="K224" s="241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142</v>
      </c>
      <c r="AU224" s="249" t="s">
        <v>86</v>
      </c>
      <c r="AV224" s="13" t="s">
        <v>84</v>
      </c>
      <c r="AW224" s="13" t="s">
        <v>33</v>
      </c>
      <c r="AX224" s="13" t="s">
        <v>76</v>
      </c>
      <c r="AY224" s="249" t="s">
        <v>127</v>
      </c>
    </row>
    <row r="225" s="14" customFormat="1">
      <c r="A225" s="14"/>
      <c r="B225" s="250"/>
      <c r="C225" s="251"/>
      <c r="D225" s="232" t="s">
        <v>142</v>
      </c>
      <c r="E225" s="252" t="s">
        <v>1</v>
      </c>
      <c r="F225" s="253" t="s">
        <v>272</v>
      </c>
      <c r="G225" s="251"/>
      <c r="H225" s="254">
        <v>119.26000000000001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142</v>
      </c>
      <c r="AU225" s="260" t="s">
        <v>86</v>
      </c>
      <c r="AV225" s="14" t="s">
        <v>86</v>
      </c>
      <c r="AW225" s="14" t="s">
        <v>33</v>
      </c>
      <c r="AX225" s="14" t="s">
        <v>84</v>
      </c>
      <c r="AY225" s="260" t="s">
        <v>127</v>
      </c>
    </row>
    <row r="226" s="2" customFormat="1" ht="24.15" customHeight="1">
      <c r="A226" s="39"/>
      <c r="B226" s="40"/>
      <c r="C226" s="219" t="s">
        <v>280</v>
      </c>
      <c r="D226" s="219" t="s">
        <v>129</v>
      </c>
      <c r="E226" s="220" t="s">
        <v>281</v>
      </c>
      <c r="F226" s="221" t="s">
        <v>282</v>
      </c>
      <c r="G226" s="222" t="s">
        <v>132</v>
      </c>
      <c r="H226" s="223">
        <v>119.26000000000001</v>
      </c>
      <c r="I226" s="224"/>
      <c r="J226" s="225">
        <f>ROUND(I226*H226,2)</f>
        <v>0</v>
      </c>
      <c r="K226" s="221" t="s">
        <v>133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134</v>
      </c>
      <c r="AT226" s="230" t="s">
        <v>129</v>
      </c>
      <c r="AU226" s="230" t="s">
        <v>86</v>
      </c>
      <c r="AY226" s="18" t="s">
        <v>127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134</v>
      </c>
      <c r="BM226" s="230" t="s">
        <v>283</v>
      </c>
    </row>
    <row r="227" s="2" customFormat="1">
      <c r="A227" s="39"/>
      <c r="B227" s="40"/>
      <c r="C227" s="41"/>
      <c r="D227" s="232" t="s">
        <v>136</v>
      </c>
      <c r="E227" s="41"/>
      <c r="F227" s="233" t="s">
        <v>284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136</v>
      </c>
      <c r="AU227" s="18" t="s">
        <v>86</v>
      </c>
    </row>
    <row r="228" s="2" customFormat="1">
      <c r="A228" s="39"/>
      <c r="B228" s="40"/>
      <c r="C228" s="41"/>
      <c r="D228" s="237" t="s">
        <v>138</v>
      </c>
      <c r="E228" s="41"/>
      <c r="F228" s="238" t="s">
        <v>285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86</v>
      </c>
    </row>
    <row r="229" s="2" customFormat="1">
      <c r="A229" s="39"/>
      <c r="B229" s="40"/>
      <c r="C229" s="41"/>
      <c r="D229" s="232" t="s">
        <v>140</v>
      </c>
      <c r="E229" s="41"/>
      <c r="F229" s="239" t="s">
        <v>286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140</v>
      </c>
      <c r="AU229" s="18" t="s">
        <v>86</v>
      </c>
    </row>
    <row r="230" s="14" customFormat="1">
      <c r="A230" s="14"/>
      <c r="B230" s="250"/>
      <c r="C230" s="251"/>
      <c r="D230" s="232" t="s">
        <v>142</v>
      </c>
      <c r="E230" s="252" t="s">
        <v>1</v>
      </c>
      <c r="F230" s="253" t="s">
        <v>272</v>
      </c>
      <c r="G230" s="251"/>
      <c r="H230" s="254">
        <v>119.26000000000001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142</v>
      </c>
      <c r="AU230" s="260" t="s">
        <v>86</v>
      </c>
      <c r="AV230" s="14" t="s">
        <v>86</v>
      </c>
      <c r="AW230" s="14" t="s">
        <v>33</v>
      </c>
      <c r="AX230" s="14" t="s">
        <v>84</v>
      </c>
      <c r="AY230" s="260" t="s">
        <v>127</v>
      </c>
    </row>
    <row r="231" s="2" customFormat="1" ht="24.15" customHeight="1">
      <c r="A231" s="39"/>
      <c r="B231" s="40"/>
      <c r="C231" s="219" t="s">
        <v>287</v>
      </c>
      <c r="D231" s="219" t="s">
        <v>129</v>
      </c>
      <c r="E231" s="220" t="s">
        <v>288</v>
      </c>
      <c r="F231" s="221" t="s">
        <v>289</v>
      </c>
      <c r="G231" s="222" t="s">
        <v>132</v>
      </c>
      <c r="H231" s="223">
        <v>57.689999999999998</v>
      </c>
      <c r="I231" s="224"/>
      <c r="J231" s="225">
        <f>ROUND(I231*H231,2)</f>
        <v>0</v>
      </c>
      <c r="K231" s="221" t="s">
        <v>133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134</v>
      </c>
      <c r="AT231" s="230" t="s">
        <v>129</v>
      </c>
      <c r="AU231" s="230" t="s">
        <v>86</v>
      </c>
      <c r="AY231" s="18" t="s">
        <v>127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134</v>
      </c>
      <c r="BM231" s="230" t="s">
        <v>290</v>
      </c>
    </row>
    <row r="232" s="2" customFormat="1">
      <c r="A232" s="39"/>
      <c r="B232" s="40"/>
      <c r="C232" s="41"/>
      <c r="D232" s="232" t="s">
        <v>136</v>
      </c>
      <c r="E232" s="41"/>
      <c r="F232" s="233" t="s">
        <v>291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136</v>
      </c>
      <c r="AU232" s="18" t="s">
        <v>86</v>
      </c>
    </row>
    <row r="233" s="2" customFormat="1">
      <c r="A233" s="39"/>
      <c r="B233" s="40"/>
      <c r="C233" s="41"/>
      <c r="D233" s="237" t="s">
        <v>138</v>
      </c>
      <c r="E233" s="41"/>
      <c r="F233" s="238" t="s">
        <v>292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138</v>
      </c>
      <c r="AU233" s="18" t="s">
        <v>86</v>
      </c>
    </row>
    <row r="234" s="2" customFormat="1">
      <c r="A234" s="39"/>
      <c r="B234" s="40"/>
      <c r="C234" s="41"/>
      <c r="D234" s="232" t="s">
        <v>140</v>
      </c>
      <c r="E234" s="41"/>
      <c r="F234" s="239" t="s">
        <v>293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140</v>
      </c>
      <c r="AU234" s="18" t="s">
        <v>86</v>
      </c>
    </row>
    <row r="235" s="13" customFormat="1">
      <c r="A235" s="13"/>
      <c r="B235" s="240"/>
      <c r="C235" s="241"/>
      <c r="D235" s="232" t="s">
        <v>142</v>
      </c>
      <c r="E235" s="242" t="s">
        <v>1</v>
      </c>
      <c r="F235" s="243" t="s">
        <v>143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142</v>
      </c>
      <c r="AU235" s="249" t="s">
        <v>86</v>
      </c>
      <c r="AV235" s="13" t="s">
        <v>84</v>
      </c>
      <c r="AW235" s="13" t="s">
        <v>33</v>
      </c>
      <c r="AX235" s="13" t="s">
        <v>76</v>
      </c>
      <c r="AY235" s="249" t="s">
        <v>127</v>
      </c>
    </row>
    <row r="236" s="14" customFormat="1">
      <c r="A236" s="14"/>
      <c r="B236" s="250"/>
      <c r="C236" s="251"/>
      <c r="D236" s="232" t="s">
        <v>142</v>
      </c>
      <c r="E236" s="252" t="s">
        <v>1</v>
      </c>
      <c r="F236" s="253" t="s">
        <v>294</v>
      </c>
      <c r="G236" s="251"/>
      <c r="H236" s="254">
        <v>57.689999999999998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142</v>
      </c>
      <c r="AU236" s="260" t="s">
        <v>86</v>
      </c>
      <c r="AV236" s="14" t="s">
        <v>86</v>
      </c>
      <c r="AW236" s="14" t="s">
        <v>33</v>
      </c>
      <c r="AX236" s="14" t="s">
        <v>84</v>
      </c>
      <c r="AY236" s="260" t="s">
        <v>127</v>
      </c>
    </row>
    <row r="237" s="2" customFormat="1" ht="24.15" customHeight="1">
      <c r="A237" s="39"/>
      <c r="B237" s="40"/>
      <c r="C237" s="219" t="s">
        <v>7</v>
      </c>
      <c r="D237" s="219" t="s">
        <v>129</v>
      </c>
      <c r="E237" s="220" t="s">
        <v>295</v>
      </c>
      <c r="F237" s="221" t="s">
        <v>296</v>
      </c>
      <c r="G237" s="222" t="s">
        <v>132</v>
      </c>
      <c r="H237" s="223">
        <v>519.21000000000004</v>
      </c>
      <c r="I237" s="224"/>
      <c r="J237" s="225">
        <f>ROUND(I237*H237,2)</f>
        <v>0</v>
      </c>
      <c r="K237" s="221" t="s">
        <v>133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134</v>
      </c>
      <c r="AT237" s="230" t="s">
        <v>129</v>
      </c>
      <c r="AU237" s="230" t="s">
        <v>86</v>
      </c>
      <c r="AY237" s="18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134</v>
      </c>
      <c r="BM237" s="230" t="s">
        <v>297</v>
      </c>
    </row>
    <row r="238" s="2" customFormat="1">
      <c r="A238" s="39"/>
      <c r="B238" s="40"/>
      <c r="C238" s="41"/>
      <c r="D238" s="232" t="s">
        <v>136</v>
      </c>
      <c r="E238" s="41"/>
      <c r="F238" s="233" t="s">
        <v>298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136</v>
      </c>
      <c r="AU238" s="18" t="s">
        <v>86</v>
      </c>
    </row>
    <row r="239" s="2" customFormat="1">
      <c r="A239" s="39"/>
      <c r="B239" s="40"/>
      <c r="C239" s="41"/>
      <c r="D239" s="237" t="s">
        <v>138</v>
      </c>
      <c r="E239" s="41"/>
      <c r="F239" s="238" t="s">
        <v>299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86</v>
      </c>
    </row>
    <row r="240" s="13" customFormat="1">
      <c r="A240" s="13"/>
      <c r="B240" s="240"/>
      <c r="C240" s="241"/>
      <c r="D240" s="232" t="s">
        <v>142</v>
      </c>
      <c r="E240" s="242" t="s">
        <v>1</v>
      </c>
      <c r="F240" s="243" t="s">
        <v>143</v>
      </c>
      <c r="G240" s="241"/>
      <c r="H240" s="242" t="s">
        <v>1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142</v>
      </c>
      <c r="AU240" s="249" t="s">
        <v>86</v>
      </c>
      <c r="AV240" s="13" t="s">
        <v>84</v>
      </c>
      <c r="AW240" s="13" t="s">
        <v>33</v>
      </c>
      <c r="AX240" s="13" t="s">
        <v>76</v>
      </c>
      <c r="AY240" s="249" t="s">
        <v>127</v>
      </c>
    </row>
    <row r="241" s="14" customFormat="1">
      <c r="A241" s="14"/>
      <c r="B241" s="250"/>
      <c r="C241" s="251"/>
      <c r="D241" s="232" t="s">
        <v>142</v>
      </c>
      <c r="E241" s="252" t="s">
        <v>1</v>
      </c>
      <c r="F241" s="253" t="s">
        <v>300</v>
      </c>
      <c r="G241" s="251"/>
      <c r="H241" s="254">
        <v>519.21000000000004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142</v>
      </c>
      <c r="AU241" s="260" t="s">
        <v>86</v>
      </c>
      <c r="AV241" s="14" t="s">
        <v>86</v>
      </c>
      <c r="AW241" s="14" t="s">
        <v>33</v>
      </c>
      <c r="AX241" s="14" t="s">
        <v>84</v>
      </c>
      <c r="AY241" s="260" t="s">
        <v>127</v>
      </c>
    </row>
    <row r="242" s="2" customFormat="1" ht="24.15" customHeight="1">
      <c r="A242" s="39"/>
      <c r="B242" s="40"/>
      <c r="C242" s="219" t="s">
        <v>301</v>
      </c>
      <c r="D242" s="219" t="s">
        <v>129</v>
      </c>
      <c r="E242" s="220" t="s">
        <v>302</v>
      </c>
      <c r="F242" s="221" t="s">
        <v>303</v>
      </c>
      <c r="G242" s="222" t="s">
        <v>238</v>
      </c>
      <c r="H242" s="223">
        <v>695</v>
      </c>
      <c r="I242" s="224"/>
      <c r="J242" s="225">
        <f>ROUND(I242*H242,2)</f>
        <v>0</v>
      </c>
      <c r="K242" s="221" t="s">
        <v>133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134</v>
      </c>
      <c r="AT242" s="230" t="s">
        <v>129</v>
      </c>
      <c r="AU242" s="230" t="s">
        <v>86</v>
      </c>
      <c r="AY242" s="18" t="s">
        <v>127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134</v>
      </c>
      <c r="BM242" s="230" t="s">
        <v>304</v>
      </c>
    </row>
    <row r="243" s="2" customFormat="1">
      <c r="A243" s="39"/>
      <c r="B243" s="40"/>
      <c r="C243" s="41"/>
      <c r="D243" s="232" t="s">
        <v>136</v>
      </c>
      <c r="E243" s="41"/>
      <c r="F243" s="233" t="s">
        <v>305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136</v>
      </c>
      <c r="AU243" s="18" t="s">
        <v>86</v>
      </c>
    </row>
    <row r="244" s="2" customFormat="1">
      <c r="A244" s="39"/>
      <c r="B244" s="40"/>
      <c r="C244" s="41"/>
      <c r="D244" s="237" t="s">
        <v>138</v>
      </c>
      <c r="E244" s="41"/>
      <c r="F244" s="238" t="s">
        <v>306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138</v>
      </c>
      <c r="AU244" s="18" t="s">
        <v>86</v>
      </c>
    </row>
    <row r="245" s="2" customFormat="1">
      <c r="A245" s="39"/>
      <c r="B245" s="40"/>
      <c r="C245" s="41"/>
      <c r="D245" s="232" t="s">
        <v>140</v>
      </c>
      <c r="E245" s="41"/>
      <c r="F245" s="239" t="s">
        <v>307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86</v>
      </c>
    </row>
    <row r="246" s="13" customFormat="1">
      <c r="A246" s="13"/>
      <c r="B246" s="240"/>
      <c r="C246" s="241"/>
      <c r="D246" s="232" t="s">
        <v>142</v>
      </c>
      <c r="E246" s="242" t="s">
        <v>1</v>
      </c>
      <c r="F246" s="243" t="s">
        <v>308</v>
      </c>
      <c r="G246" s="241"/>
      <c r="H246" s="242" t="s">
        <v>1</v>
      </c>
      <c r="I246" s="244"/>
      <c r="J246" s="241"/>
      <c r="K246" s="241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142</v>
      </c>
      <c r="AU246" s="249" t="s">
        <v>86</v>
      </c>
      <c r="AV246" s="13" t="s">
        <v>84</v>
      </c>
      <c r="AW246" s="13" t="s">
        <v>33</v>
      </c>
      <c r="AX246" s="13" t="s">
        <v>76</v>
      </c>
      <c r="AY246" s="249" t="s">
        <v>127</v>
      </c>
    </row>
    <row r="247" s="14" customFormat="1">
      <c r="A247" s="14"/>
      <c r="B247" s="250"/>
      <c r="C247" s="251"/>
      <c r="D247" s="232" t="s">
        <v>142</v>
      </c>
      <c r="E247" s="252" t="s">
        <v>1</v>
      </c>
      <c r="F247" s="253" t="s">
        <v>309</v>
      </c>
      <c r="G247" s="251"/>
      <c r="H247" s="254">
        <v>695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142</v>
      </c>
      <c r="AU247" s="260" t="s">
        <v>86</v>
      </c>
      <c r="AV247" s="14" t="s">
        <v>86</v>
      </c>
      <c r="AW247" s="14" t="s">
        <v>33</v>
      </c>
      <c r="AX247" s="14" t="s">
        <v>84</v>
      </c>
      <c r="AY247" s="260" t="s">
        <v>127</v>
      </c>
    </row>
    <row r="248" s="2" customFormat="1" ht="16.5" customHeight="1">
      <c r="A248" s="39"/>
      <c r="B248" s="40"/>
      <c r="C248" s="261" t="s">
        <v>310</v>
      </c>
      <c r="D248" s="261" t="s">
        <v>195</v>
      </c>
      <c r="E248" s="262" t="s">
        <v>311</v>
      </c>
      <c r="F248" s="263" t="s">
        <v>312</v>
      </c>
      <c r="G248" s="264" t="s">
        <v>313</v>
      </c>
      <c r="H248" s="265">
        <v>17.375</v>
      </c>
      <c r="I248" s="266"/>
      <c r="J248" s="267">
        <f>ROUND(I248*H248,2)</f>
        <v>0</v>
      </c>
      <c r="K248" s="263" t="s">
        <v>133</v>
      </c>
      <c r="L248" s="268"/>
      <c r="M248" s="269" t="s">
        <v>1</v>
      </c>
      <c r="N248" s="270" t="s">
        <v>41</v>
      </c>
      <c r="O248" s="92"/>
      <c r="P248" s="228">
        <f>O248*H248</f>
        <v>0</v>
      </c>
      <c r="Q248" s="228">
        <v>0.001</v>
      </c>
      <c r="R248" s="228">
        <f>Q248*H248</f>
        <v>0.017375000000000002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194</v>
      </c>
      <c r="AT248" s="230" t="s">
        <v>195</v>
      </c>
      <c r="AU248" s="230" t="s">
        <v>86</v>
      </c>
      <c r="AY248" s="18" t="s">
        <v>127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134</v>
      </c>
      <c r="BM248" s="230" t="s">
        <v>314</v>
      </c>
    </row>
    <row r="249" s="2" customFormat="1">
      <c r="A249" s="39"/>
      <c r="B249" s="40"/>
      <c r="C249" s="41"/>
      <c r="D249" s="232" t="s">
        <v>136</v>
      </c>
      <c r="E249" s="41"/>
      <c r="F249" s="233" t="s">
        <v>312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136</v>
      </c>
      <c r="AU249" s="18" t="s">
        <v>86</v>
      </c>
    </row>
    <row r="250" s="14" customFormat="1">
      <c r="A250" s="14"/>
      <c r="B250" s="250"/>
      <c r="C250" s="251"/>
      <c r="D250" s="232" t="s">
        <v>142</v>
      </c>
      <c r="E250" s="251"/>
      <c r="F250" s="253" t="s">
        <v>315</v>
      </c>
      <c r="G250" s="251"/>
      <c r="H250" s="254">
        <v>17.375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142</v>
      </c>
      <c r="AU250" s="260" t="s">
        <v>86</v>
      </c>
      <c r="AV250" s="14" t="s">
        <v>86</v>
      </c>
      <c r="AW250" s="14" t="s">
        <v>4</v>
      </c>
      <c r="AX250" s="14" t="s">
        <v>84</v>
      </c>
      <c r="AY250" s="260" t="s">
        <v>127</v>
      </c>
    </row>
    <row r="251" s="2" customFormat="1" ht="24.15" customHeight="1">
      <c r="A251" s="39"/>
      <c r="B251" s="40"/>
      <c r="C251" s="219" t="s">
        <v>316</v>
      </c>
      <c r="D251" s="219" t="s">
        <v>129</v>
      </c>
      <c r="E251" s="220" t="s">
        <v>317</v>
      </c>
      <c r="F251" s="221" t="s">
        <v>318</v>
      </c>
      <c r="G251" s="222" t="s">
        <v>238</v>
      </c>
      <c r="H251" s="223">
        <v>877.60000000000002</v>
      </c>
      <c r="I251" s="224"/>
      <c r="J251" s="225">
        <f>ROUND(I251*H251,2)</f>
        <v>0</v>
      </c>
      <c r="K251" s="221" t="s">
        <v>133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134</v>
      </c>
      <c r="AT251" s="230" t="s">
        <v>129</v>
      </c>
      <c r="AU251" s="230" t="s">
        <v>86</v>
      </c>
      <c r="AY251" s="18" t="s">
        <v>127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134</v>
      </c>
      <c r="BM251" s="230" t="s">
        <v>319</v>
      </c>
    </row>
    <row r="252" s="2" customFormat="1">
      <c r="A252" s="39"/>
      <c r="B252" s="40"/>
      <c r="C252" s="41"/>
      <c r="D252" s="232" t="s">
        <v>136</v>
      </c>
      <c r="E252" s="41"/>
      <c r="F252" s="233" t="s">
        <v>320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136</v>
      </c>
      <c r="AU252" s="18" t="s">
        <v>86</v>
      </c>
    </row>
    <row r="253" s="2" customFormat="1">
      <c r="A253" s="39"/>
      <c r="B253" s="40"/>
      <c r="C253" s="41"/>
      <c r="D253" s="237" t="s">
        <v>138</v>
      </c>
      <c r="E253" s="41"/>
      <c r="F253" s="238" t="s">
        <v>321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138</v>
      </c>
      <c r="AU253" s="18" t="s">
        <v>86</v>
      </c>
    </row>
    <row r="254" s="13" customFormat="1">
      <c r="A254" s="13"/>
      <c r="B254" s="240"/>
      <c r="C254" s="241"/>
      <c r="D254" s="232" t="s">
        <v>142</v>
      </c>
      <c r="E254" s="242" t="s">
        <v>1</v>
      </c>
      <c r="F254" s="243" t="s">
        <v>143</v>
      </c>
      <c r="G254" s="241"/>
      <c r="H254" s="242" t="s">
        <v>1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142</v>
      </c>
      <c r="AU254" s="249" t="s">
        <v>86</v>
      </c>
      <c r="AV254" s="13" t="s">
        <v>84</v>
      </c>
      <c r="AW254" s="13" t="s">
        <v>33</v>
      </c>
      <c r="AX254" s="13" t="s">
        <v>76</v>
      </c>
      <c r="AY254" s="249" t="s">
        <v>127</v>
      </c>
    </row>
    <row r="255" s="14" customFormat="1">
      <c r="A255" s="14"/>
      <c r="B255" s="250"/>
      <c r="C255" s="251"/>
      <c r="D255" s="232" t="s">
        <v>142</v>
      </c>
      <c r="E255" s="252" t="s">
        <v>1</v>
      </c>
      <c r="F255" s="253" t="s">
        <v>322</v>
      </c>
      <c r="G255" s="251"/>
      <c r="H255" s="254">
        <v>877.60000000000002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142</v>
      </c>
      <c r="AU255" s="260" t="s">
        <v>86</v>
      </c>
      <c r="AV255" s="14" t="s">
        <v>86</v>
      </c>
      <c r="AW255" s="14" t="s">
        <v>33</v>
      </c>
      <c r="AX255" s="14" t="s">
        <v>84</v>
      </c>
      <c r="AY255" s="260" t="s">
        <v>127</v>
      </c>
    </row>
    <row r="256" s="2" customFormat="1" ht="16.5" customHeight="1">
      <c r="A256" s="39"/>
      <c r="B256" s="40"/>
      <c r="C256" s="261" t="s">
        <v>323</v>
      </c>
      <c r="D256" s="261" t="s">
        <v>195</v>
      </c>
      <c r="E256" s="262" t="s">
        <v>311</v>
      </c>
      <c r="F256" s="263" t="s">
        <v>312</v>
      </c>
      <c r="G256" s="264" t="s">
        <v>313</v>
      </c>
      <c r="H256" s="265">
        <v>21.940000000000001</v>
      </c>
      <c r="I256" s="266"/>
      <c r="J256" s="267">
        <f>ROUND(I256*H256,2)</f>
        <v>0</v>
      </c>
      <c r="K256" s="263" t="s">
        <v>133</v>
      </c>
      <c r="L256" s="268"/>
      <c r="M256" s="269" t="s">
        <v>1</v>
      </c>
      <c r="N256" s="270" t="s">
        <v>41</v>
      </c>
      <c r="O256" s="92"/>
      <c r="P256" s="228">
        <f>O256*H256</f>
        <v>0</v>
      </c>
      <c r="Q256" s="228">
        <v>0.001</v>
      </c>
      <c r="R256" s="228">
        <f>Q256*H256</f>
        <v>0.021940000000000001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194</v>
      </c>
      <c r="AT256" s="230" t="s">
        <v>195</v>
      </c>
      <c r="AU256" s="230" t="s">
        <v>86</v>
      </c>
      <c r="AY256" s="18" t="s">
        <v>127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134</v>
      </c>
      <c r="BM256" s="230" t="s">
        <v>324</v>
      </c>
    </row>
    <row r="257" s="2" customFormat="1">
      <c r="A257" s="39"/>
      <c r="B257" s="40"/>
      <c r="C257" s="41"/>
      <c r="D257" s="232" t="s">
        <v>136</v>
      </c>
      <c r="E257" s="41"/>
      <c r="F257" s="233" t="s">
        <v>312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136</v>
      </c>
      <c r="AU257" s="18" t="s">
        <v>86</v>
      </c>
    </row>
    <row r="258" s="14" customFormat="1">
      <c r="A258" s="14"/>
      <c r="B258" s="250"/>
      <c r="C258" s="251"/>
      <c r="D258" s="232" t="s">
        <v>142</v>
      </c>
      <c r="E258" s="251"/>
      <c r="F258" s="253" t="s">
        <v>325</v>
      </c>
      <c r="G258" s="251"/>
      <c r="H258" s="254">
        <v>21.940000000000001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142</v>
      </c>
      <c r="AU258" s="260" t="s">
        <v>86</v>
      </c>
      <c r="AV258" s="14" t="s">
        <v>86</v>
      </c>
      <c r="AW258" s="14" t="s">
        <v>4</v>
      </c>
      <c r="AX258" s="14" t="s">
        <v>84</v>
      </c>
      <c r="AY258" s="260" t="s">
        <v>127</v>
      </c>
    </row>
    <row r="259" s="2" customFormat="1" ht="24.15" customHeight="1">
      <c r="A259" s="39"/>
      <c r="B259" s="40"/>
      <c r="C259" s="219" t="s">
        <v>326</v>
      </c>
      <c r="D259" s="219" t="s">
        <v>129</v>
      </c>
      <c r="E259" s="220" t="s">
        <v>327</v>
      </c>
      <c r="F259" s="221" t="s">
        <v>328</v>
      </c>
      <c r="G259" s="222" t="s">
        <v>238</v>
      </c>
      <c r="H259" s="223">
        <v>695</v>
      </c>
      <c r="I259" s="224"/>
      <c r="J259" s="225">
        <f>ROUND(I259*H259,2)</f>
        <v>0</v>
      </c>
      <c r="K259" s="221" t="s">
        <v>133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134</v>
      </c>
      <c r="AT259" s="230" t="s">
        <v>129</v>
      </c>
      <c r="AU259" s="230" t="s">
        <v>86</v>
      </c>
      <c r="AY259" s="18" t="s">
        <v>127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134</v>
      </c>
      <c r="BM259" s="230" t="s">
        <v>329</v>
      </c>
    </row>
    <row r="260" s="2" customFormat="1">
      <c r="A260" s="39"/>
      <c r="B260" s="40"/>
      <c r="C260" s="41"/>
      <c r="D260" s="232" t="s">
        <v>136</v>
      </c>
      <c r="E260" s="41"/>
      <c r="F260" s="233" t="s">
        <v>330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136</v>
      </c>
      <c r="AU260" s="18" t="s">
        <v>86</v>
      </c>
    </row>
    <row r="261" s="2" customFormat="1">
      <c r="A261" s="39"/>
      <c r="B261" s="40"/>
      <c r="C261" s="41"/>
      <c r="D261" s="237" t="s">
        <v>138</v>
      </c>
      <c r="E261" s="41"/>
      <c r="F261" s="238" t="s">
        <v>331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138</v>
      </c>
      <c r="AU261" s="18" t="s">
        <v>86</v>
      </c>
    </row>
    <row r="262" s="2" customFormat="1">
      <c r="A262" s="39"/>
      <c r="B262" s="40"/>
      <c r="C262" s="41"/>
      <c r="D262" s="232" t="s">
        <v>140</v>
      </c>
      <c r="E262" s="41"/>
      <c r="F262" s="239" t="s">
        <v>332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140</v>
      </c>
      <c r="AU262" s="18" t="s">
        <v>86</v>
      </c>
    </row>
    <row r="263" s="13" customFormat="1">
      <c r="A263" s="13"/>
      <c r="B263" s="240"/>
      <c r="C263" s="241"/>
      <c r="D263" s="232" t="s">
        <v>142</v>
      </c>
      <c r="E263" s="242" t="s">
        <v>1</v>
      </c>
      <c r="F263" s="243" t="s">
        <v>308</v>
      </c>
      <c r="G263" s="241"/>
      <c r="H263" s="242" t="s">
        <v>1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142</v>
      </c>
      <c r="AU263" s="249" t="s">
        <v>86</v>
      </c>
      <c r="AV263" s="13" t="s">
        <v>84</v>
      </c>
      <c r="AW263" s="13" t="s">
        <v>33</v>
      </c>
      <c r="AX263" s="13" t="s">
        <v>76</v>
      </c>
      <c r="AY263" s="249" t="s">
        <v>127</v>
      </c>
    </row>
    <row r="264" s="14" customFormat="1">
      <c r="A264" s="14"/>
      <c r="B264" s="250"/>
      <c r="C264" s="251"/>
      <c r="D264" s="232" t="s">
        <v>142</v>
      </c>
      <c r="E264" s="252" t="s">
        <v>1</v>
      </c>
      <c r="F264" s="253" t="s">
        <v>309</v>
      </c>
      <c r="G264" s="251"/>
      <c r="H264" s="254">
        <v>695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142</v>
      </c>
      <c r="AU264" s="260" t="s">
        <v>86</v>
      </c>
      <c r="AV264" s="14" t="s">
        <v>86</v>
      </c>
      <c r="AW264" s="14" t="s">
        <v>33</v>
      </c>
      <c r="AX264" s="14" t="s">
        <v>84</v>
      </c>
      <c r="AY264" s="260" t="s">
        <v>127</v>
      </c>
    </row>
    <row r="265" s="2" customFormat="1" ht="24.15" customHeight="1">
      <c r="A265" s="39"/>
      <c r="B265" s="40"/>
      <c r="C265" s="219" t="s">
        <v>333</v>
      </c>
      <c r="D265" s="219" t="s">
        <v>129</v>
      </c>
      <c r="E265" s="220" t="s">
        <v>334</v>
      </c>
      <c r="F265" s="221" t="s">
        <v>335</v>
      </c>
      <c r="G265" s="222" t="s">
        <v>238</v>
      </c>
      <c r="H265" s="223">
        <v>877.60000000000002</v>
      </c>
      <c r="I265" s="224"/>
      <c r="J265" s="225">
        <f>ROUND(I265*H265,2)</f>
        <v>0</v>
      </c>
      <c r="K265" s="221" t="s">
        <v>133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134</v>
      </c>
      <c r="AT265" s="230" t="s">
        <v>129</v>
      </c>
      <c r="AU265" s="230" t="s">
        <v>86</v>
      </c>
      <c r="AY265" s="18" t="s">
        <v>127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134</v>
      </c>
      <c r="BM265" s="230" t="s">
        <v>336</v>
      </c>
    </row>
    <row r="266" s="2" customFormat="1">
      <c r="A266" s="39"/>
      <c r="B266" s="40"/>
      <c r="C266" s="41"/>
      <c r="D266" s="232" t="s">
        <v>136</v>
      </c>
      <c r="E266" s="41"/>
      <c r="F266" s="233" t="s">
        <v>337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136</v>
      </c>
      <c r="AU266" s="18" t="s">
        <v>86</v>
      </c>
    </row>
    <row r="267" s="2" customFormat="1">
      <c r="A267" s="39"/>
      <c r="B267" s="40"/>
      <c r="C267" s="41"/>
      <c r="D267" s="237" t="s">
        <v>138</v>
      </c>
      <c r="E267" s="41"/>
      <c r="F267" s="238" t="s">
        <v>338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138</v>
      </c>
      <c r="AU267" s="18" t="s">
        <v>86</v>
      </c>
    </row>
    <row r="268" s="13" customFormat="1">
      <c r="A268" s="13"/>
      <c r="B268" s="240"/>
      <c r="C268" s="241"/>
      <c r="D268" s="232" t="s">
        <v>142</v>
      </c>
      <c r="E268" s="242" t="s">
        <v>1</v>
      </c>
      <c r="F268" s="243" t="s">
        <v>143</v>
      </c>
      <c r="G268" s="241"/>
      <c r="H268" s="242" t="s">
        <v>1</v>
      </c>
      <c r="I268" s="244"/>
      <c r="J268" s="241"/>
      <c r="K268" s="241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142</v>
      </c>
      <c r="AU268" s="249" t="s">
        <v>86</v>
      </c>
      <c r="AV268" s="13" t="s">
        <v>84</v>
      </c>
      <c r="AW268" s="13" t="s">
        <v>33</v>
      </c>
      <c r="AX268" s="13" t="s">
        <v>76</v>
      </c>
      <c r="AY268" s="249" t="s">
        <v>127</v>
      </c>
    </row>
    <row r="269" s="14" customFormat="1">
      <c r="A269" s="14"/>
      <c r="B269" s="250"/>
      <c r="C269" s="251"/>
      <c r="D269" s="232" t="s">
        <v>142</v>
      </c>
      <c r="E269" s="252" t="s">
        <v>1</v>
      </c>
      <c r="F269" s="253" t="s">
        <v>322</v>
      </c>
      <c r="G269" s="251"/>
      <c r="H269" s="254">
        <v>877.60000000000002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142</v>
      </c>
      <c r="AU269" s="260" t="s">
        <v>86</v>
      </c>
      <c r="AV269" s="14" t="s">
        <v>86</v>
      </c>
      <c r="AW269" s="14" t="s">
        <v>33</v>
      </c>
      <c r="AX269" s="14" t="s">
        <v>84</v>
      </c>
      <c r="AY269" s="260" t="s">
        <v>127</v>
      </c>
    </row>
    <row r="270" s="12" customFormat="1" ht="22.8" customHeight="1">
      <c r="A270" s="12"/>
      <c r="B270" s="203"/>
      <c r="C270" s="204"/>
      <c r="D270" s="205" t="s">
        <v>75</v>
      </c>
      <c r="E270" s="217" t="s">
        <v>86</v>
      </c>
      <c r="F270" s="217" t="s">
        <v>339</v>
      </c>
      <c r="G270" s="204"/>
      <c r="H270" s="204"/>
      <c r="I270" s="207"/>
      <c r="J270" s="218">
        <f>BK270</f>
        <v>0</v>
      </c>
      <c r="K270" s="204"/>
      <c r="L270" s="209"/>
      <c r="M270" s="210"/>
      <c r="N270" s="211"/>
      <c r="O270" s="211"/>
      <c r="P270" s="212">
        <f>SUM(P271:P289)</f>
        <v>0</v>
      </c>
      <c r="Q270" s="211"/>
      <c r="R270" s="212">
        <f>SUM(R271:R289)</f>
        <v>0.054500000000000007</v>
      </c>
      <c r="S270" s="211"/>
      <c r="T270" s="213">
        <f>SUM(T271:T289)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84</v>
      </c>
      <c r="AT270" s="215" t="s">
        <v>75</v>
      </c>
      <c r="AU270" s="215" t="s">
        <v>84</v>
      </c>
      <c r="AY270" s="214" t="s">
        <v>127</v>
      </c>
      <c r="BK270" s="216">
        <f>SUM(BK271:BK289)</f>
        <v>0</v>
      </c>
    </row>
    <row r="271" s="2" customFormat="1" ht="24.15" customHeight="1">
      <c r="A271" s="39"/>
      <c r="B271" s="40"/>
      <c r="C271" s="219" t="s">
        <v>340</v>
      </c>
      <c r="D271" s="219" t="s">
        <v>129</v>
      </c>
      <c r="E271" s="220" t="s">
        <v>341</v>
      </c>
      <c r="F271" s="221" t="s">
        <v>342</v>
      </c>
      <c r="G271" s="222" t="s">
        <v>187</v>
      </c>
      <c r="H271" s="223">
        <v>50</v>
      </c>
      <c r="I271" s="224"/>
      <c r="J271" s="225">
        <f>ROUND(I271*H271,2)</f>
        <v>0</v>
      </c>
      <c r="K271" s="221" t="s">
        <v>133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0.00032000000000000003</v>
      </c>
      <c r="R271" s="228">
        <f>Q271*H271</f>
        <v>0.016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134</v>
      </c>
      <c r="AT271" s="230" t="s">
        <v>129</v>
      </c>
      <c r="AU271" s="230" t="s">
        <v>86</v>
      </c>
      <c r="AY271" s="18" t="s">
        <v>127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134</v>
      </c>
      <c r="BM271" s="230" t="s">
        <v>343</v>
      </c>
    </row>
    <row r="272" s="2" customFormat="1">
      <c r="A272" s="39"/>
      <c r="B272" s="40"/>
      <c r="C272" s="41"/>
      <c r="D272" s="232" t="s">
        <v>136</v>
      </c>
      <c r="E272" s="41"/>
      <c r="F272" s="233" t="s">
        <v>344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136</v>
      </c>
      <c r="AU272" s="18" t="s">
        <v>86</v>
      </c>
    </row>
    <row r="273" s="2" customFormat="1">
      <c r="A273" s="39"/>
      <c r="B273" s="40"/>
      <c r="C273" s="41"/>
      <c r="D273" s="237" t="s">
        <v>138</v>
      </c>
      <c r="E273" s="41"/>
      <c r="F273" s="238" t="s">
        <v>345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86</v>
      </c>
    </row>
    <row r="274" s="2" customFormat="1">
      <c r="A274" s="39"/>
      <c r="B274" s="40"/>
      <c r="C274" s="41"/>
      <c r="D274" s="232" t="s">
        <v>140</v>
      </c>
      <c r="E274" s="41"/>
      <c r="F274" s="239" t="s">
        <v>346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86</v>
      </c>
    </row>
    <row r="275" s="14" customFormat="1">
      <c r="A275" s="14"/>
      <c r="B275" s="250"/>
      <c r="C275" s="251"/>
      <c r="D275" s="232" t="s">
        <v>142</v>
      </c>
      <c r="E275" s="252" t="s">
        <v>1</v>
      </c>
      <c r="F275" s="253" t="s">
        <v>347</v>
      </c>
      <c r="G275" s="251"/>
      <c r="H275" s="254">
        <v>50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142</v>
      </c>
      <c r="AU275" s="260" t="s">
        <v>86</v>
      </c>
      <c r="AV275" s="14" t="s">
        <v>86</v>
      </c>
      <c r="AW275" s="14" t="s">
        <v>33</v>
      </c>
      <c r="AX275" s="14" t="s">
        <v>84</v>
      </c>
      <c r="AY275" s="260" t="s">
        <v>127</v>
      </c>
    </row>
    <row r="276" s="2" customFormat="1" ht="24.15" customHeight="1">
      <c r="A276" s="39"/>
      <c r="B276" s="40"/>
      <c r="C276" s="219" t="s">
        <v>348</v>
      </c>
      <c r="D276" s="219" t="s">
        <v>129</v>
      </c>
      <c r="E276" s="220" t="s">
        <v>349</v>
      </c>
      <c r="F276" s="221" t="s">
        <v>350</v>
      </c>
      <c r="G276" s="222" t="s">
        <v>187</v>
      </c>
      <c r="H276" s="223">
        <v>96</v>
      </c>
      <c r="I276" s="224"/>
      <c r="J276" s="225">
        <f>ROUND(I276*H276,2)</f>
        <v>0</v>
      </c>
      <c r="K276" s="221" t="s">
        <v>133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0.00040000000000000002</v>
      </c>
      <c r="R276" s="228">
        <f>Q276*H276</f>
        <v>0.038400000000000004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134</v>
      </c>
      <c r="AT276" s="230" t="s">
        <v>129</v>
      </c>
      <c r="AU276" s="230" t="s">
        <v>86</v>
      </c>
      <c r="AY276" s="18" t="s">
        <v>127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134</v>
      </c>
      <c r="BM276" s="230" t="s">
        <v>351</v>
      </c>
    </row>
    <row r="277" s="2" customFormat="1">
      <c r="A277" s="39"/>
      <c r="B277" s="40"/>
      <c r="C277" s="41"/>
      <c r="D277" s="232" t="s">
        <v>136</v>
      </c>
      <c r="E277" s="41"/>
      <c r="F277" s="233" t="s">
        <v>352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136</v>
      </c>
      <c r="AU277" s="18" t="s">
        <v>86</v>
      </c>
    </row>
    <row r="278" s="2" customFormat="1">
      <c r="A278" s="39"/>
      <c r="B278" s="40"/>
      <c r="C278" s="41"/>
      <c r="D278" s="237" t="s">
        <v>138</v>
      </c>
      <c r="E278" s="41"/>
      <c r="F278" s="238" t="s">
        <v>353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138</v>
      </c>
      <c r="AU278" s="18" t="s">
        <v>86</v>
      </c>
    </row>
    <row r="279" s="2" customFormat="1">
      <c r="A279" s="39"/>
      <c r="B279" s="40"/>
      <c r="C279" s="41"/>
      <c r="D279" s="232" t="s">
        <v>140</v>
      </c>
      <c r="E279" s="41"/>
      <c r="F279" s="239" t="s">
        <v>354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140</v>
      </c>
      <c r="AU279" s="18" t="s">
        <v>86</v>
      </c>
    </row>
    <row r="280" s="13" customFormat="1">
      <c r="A280" s="13"/>
      <c r="B280" s="240"/>
      <c r="C280" s="241"/>
      <c r="D280" s="232" t="s">
        <v>142</v>
      </c>
      <c r="E280" s="242" t="s">
        <v>1</v>
      </c>
      <c r="F280" s="243" t="s">
        <v>355</v>
      </c>
      <c r="G280" s="241"/>
      <c r="H280" s="242" t="s">
        <v>1</v>
      </c>
      <c r="I280" s="244"/>
      <c r="J280" s="241"/>
      <c r="K280" s="241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142</v>
      </c>
      <c r="AU280" s="249" t="s">
        <v>86</v>
      </c>
      <c r="AV280" s="13" t="s">
        <v>84</v>
      </c>
      <c r="AW280" s="13" t="s">
        <v>33</v>
      </c>
      <c r="AX280" s="13" t="s">
        <v>76</v>
      </c>
      <c r="AY280" s="249" t="s">
        <v>127</v>
      </c>
    </row>
    <row r="281" s="14" customFormat="1">
      <c r="A281" s="14"/>
      <c r="B281" s="250"/>
      <c r="C281" s="251"/>
      <c r="D281" s="232" t="s">
        <v>142</v>
      </c>
      <c r="E281" s="252" t="s">
        <v>1</v>
      </c>
      <c r="F281" s="253" t="s">
        <v>193</v>
      </c>
      <c r="G281" s="251"/>
      <c r="H281" s="254">
        <v>96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142</v>
      </c>
      <c r="AU281" s="260" t="s">
        <v>86</v>
      </c>
      <c r="AV281" s="14" t="s">
        <v>86</v>
      </c>
      <c r="AW281" s="14" t="s">
        <v>33</v>
      </c>
      <c r="AX281" s="14" t="s">
        <v>84</v>
      </c>
      <c r="AY281" s="260" t="s">
        <v>127</v>
      </c>
    </row>
    <row r="282" s="2" customFormat="1" ht="33" customHeight="1">
      <c r="A282" s="39"/>
      <c r="B282" s="40"/>
      <c r="C282" s="219" t="s">
        <v>356</v>
      </c>
      <c r="D282" s="219" t="s">
        <v>129</v>
      </c>
      <c r="E282" s="220" t="s">
        <v>357</v>
      </c>
      <c r="F282" s="221" t="s">
        <v>358</v>
      </c>
      <c r="G282" s="222" t="s">
        <v>359</v>
      </c>
      <c r="H282" s="223">
        <v>2.5</v>
      </c>
      <c r="I282" s="224"/>
      <c r="J282" s="225">
        <f>ROUND(I282*H282,2)</f>
        <v>0</v>
      </c>
      <c r="K282" s="221" t="s">
        <v>133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4.0000000000000003E-05</v>
      </c>
      <c r="R282" s="228">
        <f>Q282*H282</f>
        <v>0.00010000000000000001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134</v>
      </c>
      <c r="AT282" s="230" t="s">
        <v>129</v>
      </c>
      <c r="AU282" s="230" t="s">
        <v>86</v>
      </c>
      <c r="AY282" s="18" t="s">
        <v>127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134</v>
      </c>
      <c r="BM282" s="230" t="s">
        <v>360</v>
      </c>
    </row>
    <row r="283" s="2" customFormat="1">
      <c r="A283" s="39"/>
      <c r="B283" s="40"/>
      <c r="C283" s="41"/>
      <c r="D283" s="232" t="s">
        <v>136</v>
      </c>
      <c r="E283" s="41"/>
      <c r="F283" s="233" t="s">
        <v>361</v>
      </c>
      <c r="G283" s="41"/>
      <c r="H283" s="41"/>
      <c r="I283" s="234"/>
      <c r="J283" s="41"/>
      <c r="K283" s="41"/>
      <c r="L283" s="45"/>
      <c r="M283" s="235"/>
      <c r="N283" s="23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136</v>
      </c>
      <c r="AU283" s="18" t="s">
        <v>86</v>
      </c>
    </row>
    <row r="284" s="2" customFormat="1">
      <c r="A284" s="39"/>
      <c r="B284" s="40"/>
      <c r="C284" s="41"/>
      <c r="D284" s="237" t="s">
        <v>138</v>
      </c>
      <c r="E284" s="41"/>
      <c r="F284" s="238" t="s">
        <v>362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138</v>
      </c>
      <c r="AU284" s="18" t="s">
        <v>86</v>
      </c>
    </row>
    <row r="285" s="14" customFormat="1">
      <c r="A285" s="14"/>
      <c r="B285" s="250"/>
      <c r="C285" s="251"/>
      <c r="D285" s="232" t="s">
        <v>142</v>
      </c>
      <c r="E285" s="252" t="s">
        <v>1</v>
      </c>
      <c r="F285" s="253" t="s">
        <v>363</v>
      </c>
      <c r="G285" s="251"/>
      <c r="H285" s="254">
        <v>2.5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142</v>
      </c>
      <c r="AU285" s="260" t="s">
        <v>86</v>
      </c>
      <c r="AV285" s="14" t="s">
        <v>86</v>
      </c>
      <c r="AW285" s="14" t="s">
        <v>33</v>
      </c>
      <c r="AX285" s="14" t="s">
        <v>84</v>
      </c>
      <c r="AY285" s="260" t="s">
        <v>127</v>
      </c>
    </row>
    <row r="286" s="2" customFormat="1" ht="16.5" customHeight="1">
      <c r="A286" s="39"/>
      <c r="B286" s="40"/>
      <c r="C286" s="261" t="s">
        <v>364</v>
      </c>
      <c r="D286" s="261" t="s">
        <v>195</v>
      </c>
      <c r="E286" s="262" t="s">
        <v>365</v>
      </c>
      <c r="F286" s="263" t="s">
        <v>366</v>
      </c>
      <c r="G286" s="264" t="s">
        <v>367</v>
      </c>
      <c r="H286" s="265">
        <v>20</v>
      </c>
      <c r="I286" s="266"/>
      <c r="J286" s="267">
        <f>ROUND(I286*H286,2)</f>
        <v>0</v>
      </c>
      <c r="K286" s="263" t="s">
        <v>1</v>
      </c>
      <c r="L286" s="268"/>
      <c r="M286" s="269" t="s">
        <v>1</v>
      </c>
      <c r="N286" s="270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194</v>
      </c>
      <c r="AT286" s="230" t="s">
        <v>195</v>
      </c>
      <c r="AU286" s="230" t="s">
        <v>86</v>
      </c>
      <c r="AY286" s="18" t="s">
        <v>127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134</v>
      </c>
      <c r="BM286" s="230" t="s">
        <v>368</v>
      </c>
    </row>
    <row r="287" s="2" customFormat="1">
      <c r="A287" s="39"/>
      <c r="B287" s="40"/>
      <c r="C287" s="41"/>
      <c r="D287" s="232" t="s">
        <v>136</v>
      </c>
      <c r="E287" s="41"/>
      <c r="F287" s="233" t="s">
        <v>366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136</v>
      </c>
      <c r="AU287" s="18" t="s">
        <v>86</v>
      </c>
    </row>
    <row r="288" s="2" customFormat="1">
      <c r="A288" s="39"/>
      <c r="B288" s="40"/>
      <c r="C288" s="41"/>
      <c r="D288" s="232" t="s">
        <v>140</v>
      </c>
      <c r="E288" s="41"/>
      <c r="F288" s="239" t="s">
        <v>369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140</v>
      </c>
      <c r="AU288" s="18" t="s">
        <v>86</v>
      </c>
    </row>
    <row r="289" s="14" customFormat="1">
      <c r="A289" s="14"/>
      <c r="B289" s="250"/>
      <c r="C289" s="251"/>
      <c r="D289" s="232" t="s">
        <v>142</v>
      </c>
      <c r="E289" s="252" t="s">
        <v>1</v>
      </c>
      <c r="F289" s="253" t="s">
        <v>370</v>
      </c>
      <c r="G289" s="251"/>
      <c r="H289" s="254">
        <v>20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142</v>
      </c>
      <c r="AU289" s="260" t="s">
        <v>86</v>
      </c>
      <c r="AV289" s="14" t="s">
        <v>86</v>
      </c>
      <c r="AW289" s="14" t="s">
        <v>33</v>
      </c>
      <c r="AX289" s="14" t="s">
        <v>84</v>
      </c>
      <c r="AY289" s="260" t="s">
        <v>127</v>
      </c>
    </row>
    <row r="290" s="12" customFormat="1" ht="22.8" customHeight="1">
      <c r="A290" s="12"/>
      <c r="B290" s="203"/>
      <c r="C290" s="204"/>
      <c r="D290" s="205" t="s">
        <v>75</v>
      </c>
      <c r="E290" s="217" t="s">
        <v>153</v>
      </c>
      <c r="F290" s="217" t="s">
        <v>371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SUM(P291:P317)</f>
        <v>0</v>
      </c>
      <c r="Q290" s="211"/>
      <c r="R290" s="212">
        <f>SUM(R291:R317)</f>
        <v>2.0977860000000002</v>
      </c>
      <c r="S290" s="211"/>
      <c r="T290" s="213">
        <f>SUM(T291:T317)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84</v>
      </c>
      <c r="AY290" s="214" t="s">
        <v>127</v>
      </c>
      <c r="BK290" s="216">
        <f>SUM(BK291:BK317)</f>
        <v>0</v>
      </c>
    </row>
    <row r="291" s="2" customFormat="1" ht="24.15" customHeight="1">
      <c r="A291" s="39"/>
      <c r="B291" s="40"/>
      <c r="C291" s="219" t="s">
        <v>372</v>
      </c>
      <c r="D291" s="219" t="s">
        <v>129</v>
      </c>
      <c r="E291" s="220" t="s">
        <v>373</v>
      </c>
      <c r="F291" s="221" t="s">
        <v>374</v>
      </c>
      <c r="G291" s="222" t="s">
        <v>132</v>
      </c>
      <c r="H291" s="223">
        <v>0.75</v>
      </c>
      <c r="I291" s="224"/>
      <c r="J291" s="225">
        <f>ROUND(I291*H291,2)</f>
        <v>0</v>
      </c>
      <c r="K291" s="221" t="s">
        <v>133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134</v>
      </c>
      <c r="AT291" s="230" t="s">
        <v>129</v>
      </c>
      <c r="AU291" s="230" t="s">
        <v>86</v>
      </c>
      <c r="AY291" s="18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134</v>
      </c>
      <c r="BM291" s="230" t="s">
        <v>375</v>
      </c>
    </row>
    <row r="292" s="2" customFormat="1">
      <c r="A292" s="39"/>
      <c r="B292" s="40"/>
      <c r="C292" s="41"/>
      <c r="D292" s="232" t="s">
        <v>136</v>
      </c>
      <c r="E292" s="41"/>
      <c r="F292" s="233" t="s">
        <v>376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136</v>
      </c>
      <c r="AU292" s="18" t="s">
        <v>86</v>
      </c>
    </row>
    <row r="293" s="2" customFormat="1">
      <c r="A293" s="39"/>
      <c r="B293" s="40"/>
      <c r="C293" s="41"/>
      <c r="D293" s="237" t="s">
        <v>138</v>
      </c>
      <c r="E293" s="41"/>
      <c r="F293" s="238" t="s">
        <v>377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138</v>
      </c>
      <c r="AU293" s="18" t="s">
        <v>86</v>
      </c>
    </row>
    <row r="294" s="2" customFormat="1">
      <c r="A294" s="39"/>
      <c r="B294" s="40"/>
      <c r="C294" s="41"/>
      <c r="D294" s="232" t="s">
        <v>140</v>
      </c>
      <c r="E294" s="41"/>
      <c r="F294" s="239" t="s">
        <v>378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140</v>
      </c>
      <c r="AU294" s="18" t="s">
        <v>86</v>
      </c>
    </row>
    <row r="295" s="13" customFormat="1">
      <c r="A295" s="13"/>
      <c r="B295" s="240"/>
      <c r="C295" s="241"/>
      <c r="D295" s="232" t="s">
        <v>142</v>
      </c>
      <c r="E295" s="242" t="s">
        <v>1</v>
      </c>
      <c r="F295" s="243" t="s">
        <v>143</v>
      </c>
      <c r="G295" s="241"/>
      <c r="H295" s="242" t="s">
        <v>1</v>
      </c>
      <c r="I295" s="244"/>
      <c r="J295" s="241"/>
      <c r="K295" s="241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142</v>
      </c>
      <c r="AU295" s="249" t="s">
        <v>86</v>
      </c>
      <c r="AV295" s="13" t="s">
        <v>84</v>
      </c>
      <c r="AW295" s="13" t="s">
        <v>33</v>
      </c>
      <c r="AX295" s="13" t="s">
        <v>76</v>
      </c>
      <c r="AY295" s="249" t="s">
        <v>127</v>
      </c>
    </row>
    <row r="296" s="14" customFormat="1">
      <c r="A296" s="14"/>
      <c r="B296" s="250"/>
      <c r="C296" s="251"/>
      <c r="D296" s="232" t="s">
        <v>142</v>
      </c>
      <c r="E296" s="252" t="s">
        <v>1</v>
      </c>
      <c r="F296" s="253" t="s">
        <v>379</v>
      </c>
      <c r="G296" s="251"/>
      <c r="H296" s="254">
        <v>0.75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142</v>
      </c>
      <c r="AU296" s="260" t="s">
        <v>86</v>
      </c>
      <c r="AV296" s="14" t="s">
        <v>86</v>
      </c>
      <c r="AW296" s="14" t="s">
        <v>33</v>
      </c>
      <c r="AX296" s="14" t="s">
        <v>84</v>
      </c>
      <c r="AY296" s="260" t="s">
        <v>127</v>
      </c>
    </row>
    <row r="297" s="2" customFormat="1" ht="24.15" customHeight="1">
      <c r="A297" s="39"/>
      <c r="B297" s="40"/>
      <c r="C297" s="219" t="s">
        <v>380</v>
      </c>
      <c r="D297" s="219" t="s">
        <v>129</v>
      </c>
      <c r="E297" s="220" t="s">
        <v>381</v>
      </c>
      <c r="F297" s="221" t="s">
        <v>382</v>
      </c>
      <c r="G297" s="222" t="s">
        <v>132</v>
      </c>
      <c r="H297" s="223">
        <v>19.399999999999999</v>
      </c>
      <c r="I297" s="224"/>
      <c r="J297" s="225">
        <f>ROUND(I297*H297,2)</f>
        <v>0</v>
      </c>
      <c r="K297" s="221" t="s">
        <v>133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134</v>
      </c>
      <c r="AT297" s="230" t="s">
        <v>129</v>
      </c>
      <c r="AU297" s="230" t="s">
        <v>86</v>
      </c>
      <c r="AY297" s="18" t="s">
        <v>127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134</v>
      </c>
      <c r="BM297" s="230" t="s">
        <v>383</v>
      </c>
    </row>
    <row r="298" s="2" customFormat="1">
      <c r="A298" s="39"/>
      <c r="B298" s="40"/>
      <c r="C298" s="41"/>
      <c r="D298" s="232" t="s">
        <v>136</v>
      </c>
      <c r="E298" s="41"/>
      <c r="F298" s="233" t="s">
        <v>384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136</v>
      </c>
      <c r="AU298" s="18" t="s">
        <v>86</v>
      </c>
    </row>
    <row r="299" s="2" customFormat="1">
      <c r="A299" s="39"/>
      <c r="B299" s="40"/>
      <c r="C299" s="41"/>
      <c r="D299" s="237" t="s">
        <v>138</v>
      </c>
      <c r="E299" s="41"/>
      <c r="F299" s="238" t="s">
        <v>385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138</v>
      </c>
      <c r="AU299" s="18" t="s">
        <v>86</v>
      </c>
    </row>
    <row r="300" s="2" customFormat="1">
      <c r="A300" s="39"/>
      <c r="B300" s="40"/>
      <c r="C300" s="41"/>
      <c r="D300" s="232" t="s">
        <v>140</v>
      </c>
      <c r="E300" s="41"/>
      <c r="F300" s="239" t="s">
        <v>386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86</v>
      </c>
    </row>
    <row r="301" s="13" customFormat="1">
      <c r="A301" s="13"/>
      <c r="B301" s="240"/>
      <c r="C301" s="241"/>
      <c r="D301" s="232" t="s">
        <v>142</v>
      </c>
      <c r="E301" s="242" t="s">
        <v>1</v>
      </c>
      <c r="F301" s="243" t="s">
        <v>143</v>
      </c>
      <c r="G301" s="241"/>
      <c r="H301" s="242" t="s">
        <v>1</v>
      </c>
      <c r="I301" s="244"/>
      <c r="J301" s="241"/>
      <c r="K301" s="241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142</v>
      </c>
      <c r="AU301" s="249" t="s">
        <v>86</v>
      </c>
      <c r="AV301" s="13" t="s">
        <v>84</v>
      </c>
      <c r="AW301" s="13" t="s">
        <v>33</v>
      </c>
      <c r="AX301" s="13" t="s">
        <v>76</v>
      </c>
      <c r="AY301" s="249" t="s">
        <v>127</v>
      </c>
    </row>
    <row r="302" s="14" customFormat="1">
      <c r="A302" s="14"/>
      <c r="B302" s="250"/>
      <c r="C302" s="251"/>
      <c r="D302" s="232" t="s">
        <v>142</v>
      </c>
      <c r="E302" s="252" t="s">
        <v>1</v>
      </c>
      <c r="F302" s="253" t="s">
        <v>387</v>
      </c>
      <c r="G302" s="251"/>
      <c r="H302" s="254">
        <v>19.399999999999999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142</v>
      </c>
      <c r="AU302" s="260" t="s">
        <v>86</v>
      </c>
      <c r="AV302" s="14" t="s">
        <v>86</v>
      </c>
      <c r="AW302" s="14" t="s">
        <v>33</v>
      </c>
      <c r="AX302" s="14" t="s">
        <v>84</v>
      </c>
      <c r="AY302" s="260" t="s">
        <v>127</v>
      </c>
    </row>
    <row r="303" s="2" customFormat="1" ht="21.75" customHeight="1">
      <c r="A303" s="39"/>
      <c r="B303" s="40"/>
      <c r="C303" s="219" t="s">
        <v>388</v>
      </c>
      <c r="D303" s="219" t="s">
        <v>129</v>
      </c>
      <c r="E303" s="220" t="s">
        <v>389</v>
      </c>
      <c r="F303" s="221" t="s">
        <v>390</v>
      </c>
      <c r="G303" s="222" t="s">
        <v>238</v>
      </c>
      <c r="H303" s="223">
        <v>95.900000000000006</v>
      </c>
      <c r="I303" s="224"/>
      <c r="J303" s="225">
        <f>ROUND(I303*H303,2)</f>
        <v>0</v>
      </c>
      <c r="K303" s="221" t="s">
        <v>133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0.0086499999999999997</v>
      </c>
      <c r="R303" s="228">
        <f>Q303*H303</f>
        <v>0.82953500000000002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134</v>
      </c>
      <c r="AT303" s="230" t="s">
        <v>129</v>
      </c>
      <c r="AU303" s="230" t="s">
        <v>86</v>
      </c>
      <c r="AY303" s="18" t="s">
        <v>127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134</v>
      </c>
      <c r="BM303" s="230" t="s">
        <v>391</v>
      </c>
    </row>
    <row r="304" s="2" customFormat="1">
      <c r="A304" s="39"/>
      <c r="B304" s="40"/>
      <c r="C304" s="41"/>
      <c r="D304" s="232" t="s">
        <v>136</v>
      </c>
      <c r="E304" s="41"/>
      <c r="F304" s="233" t="s">
        <v>392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136</v>
      </c>
      <c r="AU304" s="18" t="s">
        <v>86</v>
      </c>
    </row>
    <row r="305" s="2" customFormat="1">
      <c r="A305" s="39"/>
      <c r="B305" s="40"/>
      <c r="C305" s="41"/>
      <c r="D305" s="237" t="s">
        <v>138</v>
      </c>
      <c r="E305" s="41"/>
      <c r="F305" s="238" t="s">
        <v>393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138</v>
      </c>
      <c r="AU305" s="18" t="s">
        <v>86</v>
      </c>
    </row>
    <row r="306" s="2" customFormat="1">
      <c r="A306" s="39"/>
      <c r="B306" s="40"/>
      <c r="C306" s="41"/>
      <c r="D306" s="232" t="s">
        <v>140</v>
      </c>
      <c r="E306" s="41"/>
      <c r="F306" s="239" t="s">
        <v>394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140</v>
      </c>
      <c r="AU306" s="18" t="s">
        <v>86</v>
      </c>
    </row>
    <row r="307" s="2" customFormat="1" ht="21.75" customHeight="1">
      <c r="A307" s="39"/>
      <c r="B307" s="40"/>
      <c r="C307" s="219" t="s">
        <v>395</v>
      </c>
      <c r="D307" s="219" t="s">
        <v>129</v>
      </c>
      <c r="E307" s="220" t="s">
        <v>396</v>
      </c>
      <c r="F307" s="221" t="s">
        <v>397</v>
      </c>
      <c r="G307" s="222" t="s">
        <v>238</v>
      </c>
      <c r="H307" s="223">
        <v>95.900000000000006</v>
      </c>
      <c r="I307" s="224"/>
      <c r="J307" s="225">
        <f>ROUND(I307*H307,2)</f>
        <v>0</v>
      </c>
      <c r="K307" s="221" t="s">
        <v>133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134</v>
      </c>
      <c r="AT307" s="230" t="s">
        <v>129</v>
      </c>
      <c r="AU307" s="230" t="s">
        <v>86</v>
      </c>
      <c r="AY307" s="18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134</v>
      </c>
      <c r="BM307" s="230" t="s">
        <v>398</v>
      </c>
    </row>
    <row r="308" s="2" customFormat="1">
      <c r="A308" s="39"/>
      <c r="B308" s="40"/>
      <c r="C308" s="41"/>
      <c r="D308" s="232" t="s">
        <v>136</v>
      </c>
      <c r="E308" s="41"/>
      <c r="F308" s="233" t="s">
        <v>399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136</v>
      </c>
      <c r="AU308" s="18" t="s">
        <v>86</v>
      </c>
    </row>
    <row r="309" s="2" customFormat="1">
      <c r="A309" s="39"/>
      <c r="B309" s="40"/>
      <c r="C309" s="41"/>
      <c r="D309" s="237" t="s">
        <v>138</v>
      </c>
      <c r="E309" s="41"/>
      <c r="F309" s="238" t="s">
        <v>400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138</v>
      </c>
      <c r="AU309" s="18" t="s">
        <v>86</v>
      </c>
    </row>
    <row r="310" s="2" customFormat="1">
      <c r="A310" s="39"/>
      <c r="B310" s="40"/>
      <c r="C310" s="41"/>
      <c r="D310" s="232" t="s">
        <v>140</v>
      </c>
      <c r="E310" s="41"/>
      <c r="F310" s="239" t="s">
        <v>394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140</v>
      </c>
      <c r="AU310" s="18" t="s">
        <v>86</v>
      </c>
    </row>
    <row r="311" s="2" customFormat="1" ht="24.15" customHeight="1">
      <c r="A311" s="39"/>
      <c r="B311" s="40"/>
      <c r="C311" s="219" t="s">
        <v>401</v>
      </c>
      <c r="D311" s="219" t="s">
        <v>129</v>
      </c>
      <c r="E311" s="220" t="s">
        <v>402</v>
      </c>
      <c r="F311" s="221" t="s">
        <v>403</v>
      </c>
      <c r="G311" s="222" t="s">
        <v>198</v>
      </c>
      <c r="H311" s="223">
        <v>1.22</v>
      </c>
      <c r="I311" s="224"/>
      <c r="J311" s="225">
        <f>ROUND(I311*H311,2)</f>
        <v>0</v>
      </c>
      <c r="K311" s="221" t="s">
        <v>133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1.03955</v>
      </c>
      <c r="R311" s="228">
        <f>Q311*H311</f>
        <v>1.268251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134</v>
      </c>
      <c r="AT311" s="230" t="s">
        <v>129</v>
      </c>
      <c r="AU311" s="230" t="s">
        <v>86</v>
      </c>
      <c r="AY311" s="18" t="s">
        <v>127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134</v>
      </c>
      <c r="BM311" s="230" t="s">
        <v>404</v>
      </c>
    </row>
    <row r="312" s="2" customFormat="1">
      <c r="A312" s="39"/>
      <c r="B312" s="40"/>
      <c r="C312" s="41"/>
      <c r="D312" s="232" t="s">
        <v>136</v>
      </c>
      <c r="E312" s="41"/>
      <c r="F312" s="233" t="s">
        <v>405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136</v>
      </c>
      <c r="AU312" s="18" t="s">
        <v>86</v>
      </c>
    </row>
    <row r="313" s="2" customFormat="1">
      <c r="A313" s="39"/>
      <c r="B313" s="40"/>
      <c r="C313" s="41"/>
      <c r="D313" s="237" t="s">
        <v>138</v>
      </c>
      <c r="E313" s="41"/>
      <c r="F313" s="238" t="s">
        <v>406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86</v>
      </c>
    </row>
    <row r="314" s="2" customFormat="1">
      <c r="A314" s="39"/>
      <c r="B314" s="40"/>
      <c r="C314" s="41"/>
      <c r="D314" s="232" t="s">
        <v>140</v>
      </c>
      <c r="E314" s="41"/>
      <c r="F314" s="239" t="s">
        <v>407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86</v>
      </c>
    </row>
    <row r="315" s="2" customFormat="1" ht="16.5" customHeight="1">
      <c r="A315" s="39"/>
      <c r="B315" s="40"/>
      <c r="C315" s="219" t="s">
        <v>408</v>
      </c>
      <c r="D315" s="219" t="s">
        <v>129</v>
      </c>
      <c r="E315" s="220" t="s">
        <v>409</v>
      </c>
      <c r="F315" s="221" t="s">
        <v>410</v>
      </c>
      <c r="G315" s="222" t="s">
        <v>187</v>
      </c>
      <c r="H315" s="223">
        <v>53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134</v>
      </c>
      <c r="AT315" s="230" t="s">
        <v>129</v>
      </c>
      <c r="AU315" s="230" t="s">
        <v>86</v>
      </c>
      <c r="AY315" s="18" t="s">
        <v>127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134</v>
      </c>
      <c r="BM315" s="230" t="s">
        <v>411</v>
      </c>
    </row>
    <row r="316" s="2" customFormat="1">
      <c r="A316" s="39"/>
      <c r="B316" s="40"/>
      <c r="C316" s="41"/>
      <c r="D316" s="232" t="s">
        <v>136</v>
      </c>
      <c r="E316" s="41"/>
      <c r="F316" s="233" t="s">
        <v>412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136</v>
      </c>
      <c r="AU316" s="18" t="s">
        <v>86</v>
      </c>
    </row>
    <row r="317" s="2" customFormat="1">
      <c r="A317" s="39"/>
      <c r="B317" s="40"/>
      <c r="C317" s="41"/>
      <c r="D317" s="232" t="s">
        <v>140</v>
      </c>
      <c r="E317" s="41"/>
      <c r="F317" s="239" t="s">
        <v>413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140</v>
      </c>
      <c r="AU317" s="18" t="s">
        <v>86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134</v>
      </c>
      <c r="F318" s="217" t="s">
        <v>414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SUM(P319:P418)</f>
        <v>0</v>
      </c>
      <c r="Q318" s="211"/>
      <c r="R318" s="212">
        <f>SUM(R319:R418)</f>
        <v>2779.0477632799998</v>
      </c>
      <c r="S318" s="211"/>
      <c r="T318" s="213">
        <f>SUM(T319:T418)</f>
        <v>0.83999999999999997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84</v>
      </c>
      <c r="AT318" s="215" t="s">
        <v>75</v>
      </c>
      <c r="AU318" s="215" t="s">
        <v>84</v>
      </c>
      <c r="AY318" s="214" t="s">
        <v>127</v>
      </c>
      <c r="BK318" s="216">
        <f>SUM(BK319:BK418)</f>
        <v>0</v>
      </c>
    </row>
    <row r="319" s="2" customFormat="1" ht="33" customHeight="1">
      <c r="A319" s="39"/>
      <c r="B319" s="40"/>
      <c r="C319" s="219" t="s">
        <v>415</v>
      </c>
      <c r="D319" s="219" t="s">
        <v>129</v>
      </c>
      <c r="E319" s="220" t="s">
        <v>416</v>
      </c>
      <c r="F319" s="221" t="s">
        <v>417</v>
      </c>
      <c r="G319" s="222" t="s">
        <v>238</v>
      </c>
      <c r="H319" s="223">
        <v>759.04999999999995</v>
      </c>
      <c r="I319" s="224"/>
      <c r="J319" s="225">
        <f>ROUND(I319*H319,2)</f>
        <v>0</v>
      </c>
      <c r="K319" s="221" t="s">
        <v>133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134</v>
      </c>
      <c r="AT319" s="230" t="s">
        <v>129</v>
      </c>
      <c r="AU319" s="230" t="s">
        <v>86</v>
      </c>
      <c r="AY319" s="18" t="s">
        <v>127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134</v>
      </c>
      <c r="BM319" s="230" t="s">
        <v>418</v>
      </c>
    </row>
    <row r="320" s="2" customFormat="1">
      <c r="A320" s="39"/>
      <c r="B320" s="40"/>
      <c r="C320" s="41"/>
      <c r="D320" s="232" t="s">
        <v>136</v>
      </c>
      <c r="E320" s="41"/>
      <c r="F320" s="233" t="s">
        <v>419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136</v>
      </c>
      <c r="AU320" s="18" t="s">
        <v>86</v>
      </c>
    </row>
    <row r="321" s="2" customFormat="1">
      <c r="A321" s="39"/>
      <c r="B321" s="40"/>
      <c r="C321" s="41"/>
      <c r="D321" s="237" t="s">
        <v>138</v>
      </c>
      <c r="E321" s="41"/>
      <c r="F321" s="238" t="s">
        <v>420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138</v>
      </c>
      <c r="AU321" s="18" t="s">
        <v>86</v>
      </c>
    </row>
    <row r="322" s="13" customFormat="1">
      <c r="A322" s="13"/>
      <c r="B322" s="240"/>
      <c r="C322" s="241"/>
      <c r="D322" s="232" t="s">
        <v>142</v>
      </c>
      <c r="E322" s="242" t="s">
        <v>1</v>
      </c>
      <c r="F322" s="243" t="s">
        <v>421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142</v>
      </c>
      <c r="AU322" s="249" t="s">
        <v>86</v>
      </c>
      <c r="AV322" s="13" t="s">
        <v>84</v>
      </c>
      <c r="AW322" s="13" t="s">
        <v>33</v>
      </c>
      <c r="AX322" s="13" t="s">
        <v>76</v>
      </c>
      <c r="AY322" s="249" t="s">
        <v>127</v>
      </c>
    </row>
    <row r="323" s="14" customFormat="1">
      <c r="A323" s="14"/>
      <c r="B323" s="250"/>
      <c r="C323" s="251"/>
      <c r="D323" s="232" t="s">
        <v>142</v>
      </c>
      <c r="E323" s="252" t="s">
        <v>1</v>
      </c>
      <c r="F323" s="253" t="s">
        <v>422</v>
      </c>
      <c r="G323" s="251"/>
      <c r="H323" s="254">
        <v>719.76999999999998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142</v>
      </c>
      <c r="AU323" s="260" t="s">
        <v>86</v>
      </c>
      <c r="AV323" s="14" t="s">
        <v>86</v>
      </c>
      <c r="AW323" s="14" t="s">
        <v>33</v>
      </c>
      <c r="AX323" s="14" t="s">
        <v>76</v>
      </c>
      <c r="AY323" s="260" t="s">
        <v>127</v>
      </c>
    </row>
    <row r="324" s="14" customFormat="1">
      <c r="A324" s="14"/>
      <c r="B324" s="250"/>
      <c r="C324" s="251"/>
      <c r="D324" s="232" t="s">
        <v>142</v>
      </c>
      <c r="E324" s="252" t="s">
        <v>1</v>
      </c>
      <c r="F324" s="253" t="s">
        <v>423</v>
      </c>
      <c r="G324" s="251"/>
      <c r="H324" s="254">
        <v>31.280000000000001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142</v>
      </c>
      <c r="AU324" s="260" t="s">
        <v>86</v>
      </c>
      <c r="AV324" s="14" t="s">
        <v>86</v>
      </c>
      <c r="AW324" s="14" t="s">
        <v>33</v>
      </c>
      <c r="AX324" s="14" t="s">
        <v>76</v>
      </c>
      <c r="AY324" s="260" t="s">
        <v>127</v>
      </c>
    </row>
    <row r="325" s="14" customFormat="1">
      <c r="A325" s="14"/>
      <c r="B325" s="250"/>
      <c r="C325" s="251"/>
      <c r="D325" s="232" t="s">
        <v>142</v>
      </c>
      <c r="E325" s="252" t="s">
        <v>1</v>
      </c>
      <c r="F325" s="253" t="s">
        <v>424</v>
      </c>
      <c r="G325" s="251"/>
      <c r="H325" s="254">
        <v>8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142</v>
      </c>
      <c r="AU325" s="260" t="s">
        <v>86</v>
      </c>
      <c r="AV325" s="14" t="s">
        <v>86</v>
      </c>
      <c r="AW325" s="14" t="s">
        <v>33</v>
      </c>
      <c r="AX325" s="14" t="s">
        <v>76</v>
      </c>
      <c r="AY325" s="260" t="s">
        <v>127</v>
      </c>
    </row>
    <row r="326" s="16" customFormat="1">
      <c r="A326" s="16"/>
      <c r="B326" s="282"/>
      <c r="C326" s="283"/>
      <c r="D326" s="232" t="s">
        <v>142</v>
      </c>
      <c r="E326" s="284" t="s">
        <v>1</v>
      </c>
      <c r="F326" s="285" t="s">
        <v>425</v>
      </c>
      <c r="G326" s="283"/>
      <c r="H326" s="286">
        <v>759.04999999999995</v>
      </c>
      <c r="I326" s="287"/>
      <c r="J326" s="283"/>
      <c r="K326" s="283"/>
      <c r="L326" s="288"/>
      <c r="M326" s="289"/>
      <c r="N326" s="290"/>
      <c r="O326" s="290"/>
      <c r="P326" s="290"/>
      <c r="Q326" s="290"/>
      <c r="R326" s="290"/>
      <c r="S326" s="290"/>
      <c r="T326" s="29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2" t="s">
        <v>142</v>
      </c>
      <c r="AU326" s="292" t="s">
        <v>86</v>
      </c>
      <c r="AV326" s="16" t="s">
        <v>134</v>
      </c>
      <c r="AW326" s="16" t="s">
        <v>33</v>
      </c>
      <c r="AX326" s="16" t="s">
        <v>84</v>
      </c>
      <c r="AY326" s="292" t="s">
        <v>127</v>
      </c>
    </row>
    <row r="327" s="2" customFormat="1" ht="33" customHeight="1">
      <c r="A327" s="39"/>
      <c r="B327" s="40"/>
      <c r="C327" s="219" t="s">
        <v>426</v>
      </c>
      <c r="D327" s="219" t="s">
        <v>129</v>
      </c>
      <c r="E327" s="220" t="s">
        <v>427</v>
      </c>
      <c r="F327" s="221" t="s">
        <v>428</v>
      </c>
      <c r="G327" s="222" t="s">
        <v>238</v>
      </c>
      <c r="H327" s="223">
        <v>9.6240000000000006</v>
      </c>
      <c r="I327" s="224"/>
      <c r="J327" s="225">
        <f>ROUND(I327*H327,2)</f>
        <v>0</v>
      </c>
      <c r="K327" s="221" t="s">
        <v>133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134</v>
      </c>
      <c r="AT327" s="230" t="s">
        <v>129</v>
      </c>
      <c r="AU327" s="230" t="s">
        <v>86</v>
      </c>
      <c r="AY327" s="18" t="s">
        <v>127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134</v>
      </c>
      <c r="BM327" s="230" t="s">
        <v>429</v>
      </c>
    </row>
    <row r="328" s="2" customFormat="1">
      <c r="A328" s="39"/>
      <c r="B328" s="40"/>
      <c r="C328" s="41"/>
      <c r="D328" s="232" t="s">
        <v>136</v>
      </c>
      <c r="E328" s="41"/>
      <c r="F328" s="233" t="s">
        <v>430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136</v>
      </c>
      <c r="AU328" s="18" t="s">
        <v>86</v>
      </c>
    </row>
    <row r="329" s="2" customFormat="1">
      <c r="A329" s="39"/>
      <c r="B329" s="40"/>
      <c r="C329" s="41"/>
      <c r="D329" s="237" t="s">
        <v>138</v>
      </c>
      <c r="E329" s="41"/>
      <c r="F329" s="238" t="s">
        <v>431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138</v>
      </c>
      <c r="AU329" s="18" t="s">
        <v>86</v>
      </c>
    </row>
    <row r="330" s="2" customFormat="1">
      <c r="A330" s="39"/>
      <c r="B330" s="40"/>
      <c r="C330" s="41"/>
      <c r="D330" s="232" t="s">
        <v>140</v>
      </c>
      <c r="E330" s="41"/>
      <c r="F330" s="239" t="s">
        <v>432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140</v>
      </c>
      <c r="AU330" s="18" t="s">
        <v>86</v>
      </c>
    </row>
    <row r="331" s="13" customFormat="1">
      <c r="A331" s="13"/>
      <c r="B331" s="240"/>
      <c r="C331" s="241"/>
      <c r="D331" s="232" t="s">
        <v>142</v>
      </c>
      <c r="E331" s="242" t="s">
        <v>1</v>
      </c>
      <c r="F331" s="243" t="s">
        <v>433</v>
      </c>
      <c r="G331" s="241"/>
      <c r="H331" s="242" t="s">
        <v>1</v>
      </c>
      <c r="I331" s="244"/>
      <c r="J331" s="241"/>
      <c r="K331" s="241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142</v>
      </c>
      <c r="AU331" s="249" t="s">
        <v>86</v>
      </c>
      <c r="AV331" s="13" t="s">
        <v>84</v>
      </c>
      <c r="AW331" s="13" t="s">
        <v>33</v>
      </c>
      <c r="AX331" s="13" t="s">
        <v>76</v>
      </c>
      <c r="AY331" s="249" t="s">
        <v>127</v>
      </c>
    </row>
    <row r="332" s="14" customFormat="1">
      <c r="A332" s="14"/>
      <c r="B332" s="250"/>
      <c r="C332" s="251"/>
      <c r="D332" s="232" t="s">
        <v>142</v>
      </c>
      <c r="E332" s="252" t="s">
        <v>1</v>
      </c>
      <c r="F332" s="253" t="s">
        <v>434</v>
      </c>
      <c r="G332" s="251"/>
      <c r="H332" s="254">
        <v>4.4880000000000004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142</v>
      </c>
      <c r="AU332" s="260" t="s">
        <v>86</v>
      </c>
      <c r="AV332" s="14" t="s">
        <v>86</v>
      </c>
      <c r="AW332" s="14" t="s">
        <v>33</v>
      </c>
      <c r="AX332" s="14" t="s">
        <v>76</v>
      </c>
      <c r="AY332" s="260" t="s">
        <v>127</v>
      </c>
    </row>
    <row r="333" s="14" customFormat="1">
      <c r="A333" s="14"/>
      <c r="B333" s="250"/>
      <c r="C333" s="251"/>
      <c r="D333" s="232" t="s">
        <v>142</v>
      </c>
      <c r="E333" s="252" t="s">
        <v>1</v>
      </c>
      <c r="F333" s="253" t="s">
        <v>435</v>
      </c>
      <c r="G333" s="251"/>
      <c r="H333" s="254">
        <v>5.1360000000000001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142</v>
      </c>
      <c r="AU333" s="260" t="s">
        <v>86</v>
      </c>
      <c r="AV333" s="14" t="s">
        <v>86</v>
      </c>
      <c r="AW333" s="14" t="s">
        <v>33</v>
      </c>
      <c r="AX333" s="14" t="s">
        <v>76</v>
      </c>
      <c r="AY333" s="260" t="s">
        <v>127</v>
      </c>
    </row>
    <row r="334" s="16" customFormat="1">
      <c r="A334" s="16"/>
      <c r="B334" s="282"/>
      <c r="C334" s="283"/>
      <c r="D334" s="232" t="s">
        <v>142</v>
      </c>
      <c r="E334" s="284" t="s">
        <v>1</v>
      </c>
      <c r="F334" s="285" t="s">
        <v>425</v>
      </c>
      <c r="G334" s="283"/>
      <c r="H334" s="286">
        <v>9.6240000000000006</v>
      </c>
      <c r="I334" s="287"/>
      <c r="J334" s="283"/>
      <c r="K334" s="283"/>
      <c r="L334" s="288"/>
      <c r="M334" s="289"/>
      <c r="N334" s="290"/>
      <c r="O334" s="290"/>
      <c r="P334" s="290"/>
      <c r="Q334" s="290"/>
      <c r="R334" s="290"/>
      <c r="S334" s="290"/>
      <c r="T334" s="29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2" t="s">
        <v>142</v>
      </c>
      <c r="AU334" s="292" t="s">
        <v>86</v>
      </c>
      <c r="AV334" s="16" t="s">
        <v>134</v>
      </c>
      <c r="AW334" s="16" t="s">
        <v>33</v>
      </c>
      <c r="AX334" s="16" t="s">
        <v>84</v>
      </c>
      <c r="AY334" s="292" t="s">
        <v>127</v>
      </c>
    </row>
    <row r="335" s="2" customFormat="1" ht="21.75" customHeight="1">
      <c r="A335" s="39"/>
      <c r="B335" s="40"/>
      <c r="C335" s="219" t="s">
        <v>436</v>
      </c>
      <c r="D335" s="219" t="s">
        <v>129</v>
      </c>
      <c r="E335" s="220" t="s">
        <v>437</v>
      </c>
      <c r="F335" s="221" t="s">
        <v>438</v>
      </c>
      <c r="G335" s="222" t="s">
        <v>238</v>
      </c>
      <c r="H335" s="223">
        <v>1324.2739999999999</v>
      </c>
      <c r="I335" s="224"/>
      <c r="J335" s="225">
        <f>ROUND(I335*H335,2)</f>
        <v>0</v>
      </c>
      <c r="K335" s="221" t="s">
        <v>133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0.21251999999999999</v>
      </c>
      <c r="R335" s="228">
        <f>Q335*H335</f>
        <v>281.43471047999998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134</v>
      </c>
      <c r="AT335" s="230" t="s">
        <v>129</v>
      </c>
      <c r="AU335" s="230" t="s">
        <v>86</v>
      </c>
      <c r="AY335" s="18" t="s">
        <v>127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134</v>
      </c>
      <c r="BM335" s="230" t="s">
        <v>439</v>
      </c>
    </row>
    <row r="336" s="2" customFormat="1">
      <c r="A336" s="39"/>
      <c r="B336" s="40"/>
      <c r="C336" s="41"/>
      <c r="D336" s="232" t="s">
        <v>136</v>
      </c>
      <c r="E336" s="41"/>
      <c r="F336" s="233" t="s">
        <v>440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136</v>
      </c>
      <c r="AU336" s="18" t="s">
        <v>86</v>
      </c>
    </row>
    <row r="337" s="2" customFormat="1">
      <c r="A337" s="39"/>
      <c r="B337" s="40"/>
      <c r="C337" s="41"/>
      <c r="D337" s="237" t="s">
        <v>138</v>
      </c>
      <c r="E337" s="41"/>
      <c r="F337" s="238" t="s">
        <v>441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138</v>
      </c>
      <c r="AU337" s="18" t="s">
        <v>86</v>
      </c>
    </row>
    <row r="338" s="13" customFormat="1">
      <c r="A338" s="13"/>
      <c r="B338" s="240"/>
      <c r="C338" s="241"/>
      <c r="D338" s="232" t="s">
        <v>142</v>
      </c>
      <c r="E338" s="242" t="s">
        <v>1</v>
      </c>
      <c r="F338" s="243" t="s">
        <v>421</v>
      </c>
      <c r="G338" s="241"/>
      <c r="H338" s="242" t="s">
        <v>1</v>
      </c>
      <c r="I338" s="244"/>
      <c r="J338" s="241"/>
      <c r="K338" s="241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142</v>
      </c>
      <c r="AU338" s="249" t="s">
        <v>86</v>
      </c>
      <c r="AV338" s="13" t="s">
        <v>84</v>
      </c>
      <c r="AW338" s="13" t="s">
        <v>33</v>
      </c>
      <c r="AX338" s="13" t="s">
        <v>76</v>
      </c>
      <c r="AY338" s="249" t="s">
        <v>127</v>
      </c>
    </row>
    <row r="339" s="14" customFormat="1">
      <c r="A339" s="14"/>
      <c r="B339" s="250"/>
      <c r="C339" s="251"/>
      <c r="D339" s="232" t="s">
        <v>142</v>
      </c>
      <c r="E339" s="252" t="s">
        <v>1</v>
      </c>
      <c r="F339" s="253" t="s">
        <v>422</v>
      </c>
      <c r="G339" s="251"/>
      <c r="H339" s="254">
        <v>719.76999999999998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142</v>
      </c>
      <c r="AU339" s="260" t="s">
        <v>86</v>
      </c>
      <c r="AV339" s="14" t="s">
        <v>86</v>
      </c>
      <c r="AW339" s="14" t="s">
        <v>33</v>
      </c>
      <c r="AX339" s="14" t="s">
        <v>76</v>
      </c>
      <c r="AY339" s="260" t="s">
        <v>127</v>
      </c>
    </row>
    <row r="340" s="14" customFormat="1">
      <c r="A340" s="14"/>
      <c r="B340" s="250"/>
      <c r="C340" s="251"/>
      <c r="D340" s="232" t="s">
        <v>142</v>
      </c>
      <c r="E340" s="252" t="s">
        <v>1</v>
      </c>
      <c r="F340" s="253" t="s">
        <v>423</v>
      </c>
      <c r="G340" s="251"/>
      <c r="H340" s="254">
        <v>31.280000000000001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142</v>
      </c>
      <c r="AU340" s="260" t="s">
        <v>86</v>
      </c>
      <c r="AV340" s="14" t="s">
        <v>86</v>
      </c>
      <c r="AW340" s="14" t="s">
        <v>33</v>
      </c>
      <c r="AX340" s="14" t="s">
        <v>76</v>
      </c>
      <c r="AY340" s="260" t="s">
        <v>127</v>
      </c>
    </row>
    <row r="341" s="14" customFormat="1">
      <c r="A341" s="14"/>
      <c r="B341" s="250"/>
      <c r="C341" s="251"/>
      <c r="D341" s="232" t="s">
        <v>142</v>
      </c>
      <c r="E341" s="252" t="s">
        <v>1</v>
      </c>
      <c r="F341" s="253" t="s">
        <v>424</v>
      </c>
      <c r="G341" s="251"/>
      <c r="H341" s="254">
        <v>8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142</v>
      </c>
      <c r="AU341" s="260" t="s">
        <v>86</v>
      </c>
      <c r="AV341" s="14" t="s">
        <v>86</v>
      </c>
      <c r="AW341" s="14" t="s">
        <v>33</v>
      </c>
      <c r="AX341" s="14" t="s">
        <v>76</v>
      </c>
      <c r="AY341" s="260" t="s">
        <v>127</v>
      </c>
    </row>
    <row r="342" s="14" customFormat="1">
      <c r="A342" s="14"/>
      <c r="B342" s="250"/>
      <c r="C342" s="251"/>
      <c r="D342" s="232" t="s">
        <v>142</v>
      </c>
      <c r="E342" s="252" t="s">
        <v>1</v>
      </c>
      <c r="F342" s="253" t="s">
        <v>442</v>
      </c>
      <c r="G342" s="251"/>
      <c r="H342" s="254">
        <v>555.60000000000002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142</v>
      </c>
      <c r="AU342" s="260" t="s">
        <v>86</v>
      </c>
      <c r="AV342" s="14" t="s">
        <v>86</v>
      </c>
      <c r="AW342" s="14" t="s">
        <v>33</v>
      </c>
      <c r="AX342" s="14" t="s">
        <v>76</v>
      </c>
      <c r="AY342" s="260" t="s">
        <v>127</v>
      </c>
    </row>
    <row r="343" s="14" customFormat="1">
      <c r="A343" s="14"/>
      <c r="B343" s="250"/>
      <c r="C343" s="251"/>
      <c r="D343" s="232" t="s">
        <v>142</v>
      </c>
      <c r="E343" s="252" t="s">
        <v>1</v>
      </c>
      <c r="F343" s="253" t="s">
        <v>443</v>
      </c>
      <c r="G343" s="251"/>
      <c r="H343" s="254">
        <v>9.6240000000000006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142</v>
      </c>
      <c r="AU343" s="260" t="s">
        <v>86</v>
      </c>
      <c r="AV343" s="14" t="s">
        <v>86</v>
      </c>
      <c r="AW343" s="14" t="s">
        <v>33</v>
      </c>
      <c r="AX343" s="14" t="s">
        <v>76</v>
      </c>
      <c r="AY343" s="260" t="s">
        <v>127</v>
      </c>
    </row>
    <row r="344" s="16" customFormat="1">
      <c r="A344" s="16"/>
      <c r="B344" s="282"/>
      <c r="C344" s="283"/>
      <c r="D344" s="232" t="s">
        <v>142</v>
      </c>
      <c r="E344" s="284" t="s">
        <v>1</v>
      </c>
      <c r="F344" s="285" t="s">
        <v>425</v>
      </c>
      <c r="G344" s="283"/>
      <c r="H344" s="286">
        <v>1324.2739999999999</v>
      </c>
      <c r="I344" s="287"/>
      <c r="J344" s="283"/>
      <c r="K344" s="283"/>
      <c r="L344" s="288"/>
      <c r="M344" s="289"/>
      <c r="N344" s="290"/>
      <c r="O344" s="290"/>
      <c r="P344" s="290"/>
      <c r="Q344" s="290"/>
      <c r="R344" s="290"/>
      <c r="S344" s="290"/>
      <c r="T344" s="29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2" t="s">
        <v>142</v>
      </c>
      <c r="AU344" s="292" t="s">
        <v>86</v>
      </c>
      <c r="AV344" s="16" t="s">
        <v>134</v>
      </c>
      <c r="AW344" s="16" t="s">
        <v>33</v>
      </c>
      <c r="AX344" s="16" t="s">
        <v>84</v>
      </c>
      <c r="AY344" s="292" t="s">
        <v>127</v>
      </c>
    </row>
    <row r="345" s="2" customFormat="1" ht="24.15" customHeight="1">
      <c r="A345" s="39"/>
      <c r="B345" s="40"/>
      <c r="C345" s="219" t="s">
        <v>444</v>
      </c>
      <c r="D345" s="219" t="s">
        <v>129</v>
      </c>
      <c r="E345" s="220" t="s">
        <v>445</v>
      </c>
      <c r="F345" s="221" t="s">
        <v>446</v>
      </c>
      <c r="G345" s="222" t="s">
        <v>238</v>
      </c>
      <c r="H345" s="223">
        <v>48.399999999999999</v>
      </c>
      <c r="I345" s="224"/>
      <c r="J345" s="225">
        <f>ROUND(I345*H345,2)</f>
        <v>0</v>
      </c>
      <c r="K345" s="221" t="s">
        <v>133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134</v>
      </c>
      <c r="AT345" s="230" t="s">
        <v>129</v>
      </c>
      <c r="AU345" s="230" t="s">
        <v>86</v>
      </c>
      <c r="AY345" s="18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134</v>
      </c>
      <c r="BM345" s="230" t="s">
        <v>447</v>
      </c>
    </row>
    <row r="346" s="2" customFormat="1">
      <c r="A346" s="39"/>
      <c r="B346" s="40"/>
      <c r="C346" s="41"/>
      <c r="D346" s="232" t="s">
        <v>136</v>
      </c>
      <c r="E346" s="41"/>
      <c r="F346" s="233" t="s">
        <v>448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136</v>
      </c>
      <c r="AU346" s="18" t="s">
        <v>86</v>
      </c>
    </row>
    <row r="347" s="2" customFormat="1">
      <c r="A347" s="39"/>
      <c r="B347" s="40"/>
      <c r="C347" s="41"/>
      <c r="D347" s="237" t="s">
        <v>138</v>
      </c>
      <c r="E347" s="41"/>
      <c r="F347" s="238" t="s">
        <v>449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138</v>
      </c>
      <c r="AU347" s="18" t="s">
        <v>86</v>
      </c>
    </row>
    <row r="348" s="2" customFormat="1">
      <c r="A348" s="39"/>
      <c r="B348" s="40"/>
      <c r="C348" s="41"/>
      <c r="D348" s="232" t="s">
        <v>140</v>
      </c>
      <c r="E348" s="41"/>
      <c r="F348" s="239" t="s">
        <v>450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140</v>
      </c>
      <c r="AU348" s="18" t="s">
        <v>86</v>
      </c>
    </row>
    <row r="349" s="13" customFormat="1">
      <c r="A349" s="13"/>
      <c r="B349" s="240"/>
      <c r="C349" s="241"/>
      <c r="D349" s="232" t="s">
        <v>142</v>
      </c>
      <c r="E349" s="242" t="s">
        <v>1</v>
      </c>
      <c r="F349" s="243" t="s">
        <v>143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142</v>
      </c>
      <c r="AU349" s="249" t="s">
        <v>86</v>
      </c>
      <c r="AV349" s="13" t="s">
        <v>84</v>
      </c>
      <c r="AW349" s="13" t="s">
        <v>33</v>
      </c>
      <c r="AX349" s="13" t="s">
        <v>76</v>
      </c>
      <c r="AY349" s="249" t="s">
        <v>127</v>
      </c>
    </row>
    <row r="350" s="14" customFormat="1">
      <c r="A350" s="14"/>
      <c r="B350" s="250"/>
      <c r="C350" s="251"/>
      <c r="D350" s="232" t="s">
        <v>142</v>
      </c>
      <c r="E350" s="252" t="s">
        <v>1</v>
      </c>
      <c r="F350" s="253" t="s">
        <v>451</v>
      </c>
      <c r="G350" s="251"/>
      <c r="H350" s="254">
        <v>48.399999999999999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142</v>
      </c>
      <c r="AU350" s="260" t="s">
        <v>86</v>
      </c>
      <c r="AV350" s="14" t="s">
        <v>86</v>
      </c>
      <c r="AW350" s="14" t="s">
        <v>33</v>
      </c>
      <c r="AX350" s="14" t="s">
        <v>84</v>
      </c>
      <c r="AY350" s="260" t="s">
        <v>127</v>
      </c>
    </row>
    <row r="351" s="2" customFormat="1" ht="24.15" customHeight="1">
      <c r="A351" s="39"/>
      <c r="B351" s="40"/>
      <c r="C351" s="219" t="s">
        <v>452</v>
      </c>
      <c r="D351" s="219" t="s">
        <v>129</v>
      </c>
      <c r="E351" s="220" t="s">
        <v>453</v>
      </c>
      <c r="F351" s="221" t="s">
        <v>454</v>
      </c>
      <c r="G351" s="222" t="s">
        <v>132</v>
      </c>
      <c r="H351" s="223">
        <v>0.45500000000000002</v>
      </c>
      <c r="I351" s="224"/>
      <c r="J351" s="225">
        <f>ROUND(I351*H351,2)</f>
        <v>0</v>
      </c>
      <c r="K351" s="221" t="s">
        <v>133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1.7535000000000001</v>
      </c>
      <c r="R351" s="228">
        <f>Q351*H351</f>
        <v>0.79784250000000001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134</v>
      </c>
      <c r="AT351" s="230" t="s">
        <v>129</v>
      </c>
      <c r="AU351" s="230" t="s">
        <v>86</v>
      </c>
      <c r="AY351" s="18" t="s">
        <v>127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134</v>
      </c>
      <c r="BM351" s="230" t="s">
        <v>455</v>
      </c>
    </row>
    <row r="352" s="2" customFormat="1">
      <c r="A352" s="39"/>
      <c r="B352" s="40"/>
      <c r="C352" s="41"/>
      <c r="D352" s="232" t="s">
        <v>136</v>
      </c>
      <c r="E352" s="41"/>
      <c r="F352" s="233" t="s">
        <v>456</v>
      </c>
      <c r="G352" s="41"/>
      <c r="H352" s="41"/>
      <c r="I352" s="234"/>
      <c r="J352" s="41"/>
      <c r="K352" s="41"/>
      <c r="L352" s="45"/>
      <c r="M352" s="235"/>
      <c r="N352" s="23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136</v>
      </c>
      <c r="AU352" s="18" t="s">
        <v>86</v>
      </c>
    </row>
    <row r="353" s="2" customFormat="1">
      <c r="A353" s="39"/>
      <c r="B353" s="40"/>
      <c r="C353" s="41"/>
      <c r="D353" s="237" t="s">
        <v>138</v>
      </c>
      <c r="E353" s="41"/>
      <c r="F353" s="238" t="s">
        <v>457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138</v>
      </c>
      <c r="AU353" s="18" t="s">
        <v>86</v>
      </c>
    </row>
    <row r="354" s="2" customFormat="1">
      <c r="A354" s="39"/>
      <c r="B354" s="40"/>
      <c r="C354" s="41"/>
      <c r="D354" s="232" t="s">
        <v>140</v>
      </c>
      <c r="E354" s="41"/>
      <c r="F354" s="239" t="s">
        <v>458</v>
      </c>
      <c r="G354" s="41"/>
      <c r="H354" s="41"/>
      <c r="I354" s="234"/>
      <c r="J354" s="41"/>
      <c r="K354" s="41"/>
      <c r="L354" s="45"/>
      <c r="M354" s="235"/>
      <c r="N354" s="23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140</v>
      </c>
      <c r="AU354" s="18" t="s">
        <v>86</v>
      </c>
    </row>
    <row r="355" s="13" customFormat="1">
      <c r="A355" s="13"/>
      <c r="B355" s="240"/>
      <c r="C355" s="241"/>
      <c r="D355" s="232" t="s">
        <v>142</v>
      </c>
      <c r="E355" s="242" t="s">
        <v>1</v>
      </c>
      <c r="F355" s="243" t="s">
        <v>433</v>
      </c>
      <c r="G355" s="241"/>
      <c r="H355" s="242" t="s">
        <v>1</v>
      </c>
      <c r="I355" s="244"/>
      <c r="J355" s="241"/>
      <c r="K355" s="241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142</v>
      </c>
      <c r="AU355" s="249" t="s">
        <v>86</v>
      </c>
      <c r="AV355" s="13" t="s">
        <v>84</v>
      </c>
      <c r="AW355" s="13" t="s">
        <v>33</v>
      </c>
      <c r="AX355" s="13" t="s">
        <v>76</v>
      </c>
      <c r="AY355" s="249" t="s">
        <v>127</v>
      </c>
    </row>
    <row r="356" s="14" customFormat="1">
      <c r="A356" s="14"/>
      <c r="B356" s="250"/>
      <c r="C356" s="251"/>
      <c r="D356" s="232" t="s">
        <v>142</v>
      </c>
      <c r="E356" s="252" t="s">
        <v>1</v>
      </c>
      <c r="F356" s="253" t="s">
        <v>459</v>
      </c>
      <c r="G356" s="251"/>
      <c r="H356" s="254">
        <v>0.45500000000000002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142</v>
      </c>
      <c r="AU356" s="260" t="s">
        <v>86</v>
      </c>
      <c r="AV356" s="14" t="s">
        <v>86</v>
      </c>
      <c r="AW356" s="14" t="s">
        <v>33</v>
      </c>
      <c r="AX356" s="14" t="s">
        <v>84</v>
      </c>
      <c r="AY356" s="260" t="s">
        <v>127</v>
      </c>
    </row>
    <row r="357" s="2" customFormat="1" ht="24.15" customHeight="1">
      <c r="A357" s="39"/>
      <c r="B357" s="40"/>
      <c r="C357" s="219" t="s">
        <v>460</v>
      </c>
      <c r="D357" s="219" t="s">
        <v>129</v>
      </c>
      <c r="E357" s="220" t="s">
        <v>461</v>
      </c>
      <c r="F357" s="221" t="s">
        <v>462</v>
      </c>
      <c r="G357" s="222" t="s">
        <v>132</v>
      </c>
      <c r="H357" s="223">
        <v>306.88</v>
      </c>
      <c r="I357" s="224"/>
      <c r="J357" s="225">
        <f>ROUND(I357*H357,2)</f>
        <v>0</v>
      </c>
      <c r="K357" s="221" t="s">
        <v>133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2.7951000000000001</v>
      </c>
      <c r="R357" s="228">
        <f>Q357*H357</f>
        <v>857.76028800000006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134</v>
      </c>
      <c r="AT357" s="230" t="s">
        <v>129</v>
      </c>
      <c r="AU357" s="230" t="s">
        <v>86</v>
      </c>
      <c r="AY357" s="18" t="s">
        <v>127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134</v>
      </c>
      <c r="BM357" s="230" t="s">
        <v>463</v>
      </c>
    </row>
    <row r="358" s="2" customFormat="1">
      <c r="A358" s="39"/>
      <c r="B358" s="40"/>
      <c r="C358" s="41"/>
      <c r="D358" s="232" t="s">
        <v>136</v>
      </c>
      <c r="E358" s="41"/>
      <c r="F358" s="233" t="s">
        <v>464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136</v>
      </c>
      <c r="AU358" s="18" t="s">
        <v>86</v>
      </c>
    </row>
    <row r="359" s="2" customFormat="1">
      <c r="A359" s="39"/>
      <c r="B359" s="40"/>
      <c r="C359" s="41"/>
      <c r="D359" s="237" t="s">
        <v>138</v>
      </c>
      <c r="E359" s="41"/>
      <c r="F359" s="238" t="s">
        <v>465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138</v>
      </c>
      <c r="AU359" s="18" t="s">
        <v>86</v>
      </c>
    </row>
    <row r="360" s="2" customFormat="1">
      <c r="A360" s="39"/>
      <c r="B360" s="40"/>
      <c r="C360" s="41"/>
      <c r="D360" s="232" t="s">
        <v>140</v>
      </c>
      <c r="E360" s="41"/>
      <c r="F360" s="239" t="s">
        <v>466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140</v>
      </c>
      <c r="AU360" s="18" t="s">
        <v>86</v>
      </c>
    </row>
    <row r="361" s="13" customFormat="1">
      <c r="A361" s="13"/>
      <c r="B361" s="240"/>
      <c r="C361" s="241"/>
      <c r="D361" s="232" t="s">
        <v>142</v>
      </c>
      <c r="E361" s="242" t="s">
        <v>1</v>
      </c>
      <c r="F361" s="243" t="s">
        <v>467</v>
      </c>
      <c r="G361" s="241"/>
      <c r="H361" s="242" t="s">
        <v>1</v>
      </c>
      <c r="I361" s="244"/>
      <c r="J361" s="241"/>
      <c r="K361" s="241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142</v>
      </c>
      <c r="AU361" s="249" t="s">
        <v>86</v>
      </c>
      <c r="AV361" s="13" t="s">
        <v>84</v>
      </c>
      <c r="AW361" s="13" t="s">
        <v>33</v>
      </c>
      <c r="AX361" s="13" t="s">
        <v>76</v>
      </c>
      <c r="AY361" s="249" t="s">
        <v>127</v>
      </c>
    </row>
    <row r="362" s="14" customFormat="1">
      <c r="A362" s="14"/>
      <c r="B362" s="250"/>
      <c r="C362" s="251"/>
      <c r="D362" s="232" t="s">
        <v>142</v>
      </c>
      <c r="E362" s="252" t="s">
        <v>1</v>
      </c>
      <c r="F362" s="253" t="s">
        <v>468</v>
      </c>
      <c r="G362" s="251"/>
      <c r="H362" s="254">
        <v>305.57999999999998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142</v>
      </c>
      <c r="AU362" s="260" t="s">
        <v>86</v>
      </c>
      <c r="AV362" s="14" t="s">
        <v>86</v>
      </c>
      <c r="AW362" s="14" t="s">
        <v>33</v>
      </c>
      <c r="AX362" s="14" t="s">
        <v>76</v>
      </c>
      <c r="AY362" s="260" t="s">
        <v>127</v>
      </c>
    </row>
    <row r="363" s="14" customFormat="1">
      <c r="A363" s="14"/>
      <c r="B363" s="250"/>
      <c r="C363" s="251"/>
      <c r="D363" s="232" t="s">
        <v>142</v>
      </c>
      <c r="E363" s="252" t="s">
        <v>1</v>
      </c>
      <c r="F363" s="253" t="s">
        <v>469</v>
      </c>
      <c r="G363" s="251"/>
      <c r="H363" s="254">
        <v>1.3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142</v>
      </c>
      <c r="AU363" s="260" t="s">
        <v>86</v>
      </c>
      <c r="AV363" s="14" t="s">
        <v>86</v>
      </c>
      <c r="AW363" s="14" t="s">
        <v>33</v>
      </c>
      <c r="AX363" s="14" t="s">
        <v>76</v>
      </c>
      <c r="AY363" s="260" t="s">
        <v>127</v>
      </c>
    </row>
    <row r="364" s="16" customFormat="1">
      <c r="A364" s="16"/>
      <c r="B364" s="282"/>
      <c r="C364" s="283"/>
      <c r="D364" s="232" t="s">
        <v>142</v>
      </c>
      <c r="E364" s="284" t="s">
        <v>1</v>
      </c>
      <c r="F364" s="285" t="s">
        <v>425</v>
      </c>
      <c r="G364" s="283"/>
      <c r="H364" s="286">
        <v>306.88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2" t="s">
        <v>142</v>
      </c>
      <c r="AU364" s="292" t="s">
        <v>86</v>
      </c>
      <c r="AV364" s="16" t="s">
        <v>134</v>
      </c>
      <c r="AW364" s="16" t="s">
        <v>33</v>
      </c>
      <c r="AX364" s="16" t="s">
        <v>84</v>
      </c>
      <c r="AY364" s="292" t="s">
        <v>127</v>
      </c>
    </row>
    <row r="365" s="2" customFormat="1" ht="24.15" customHeight="1">
      <c r="A365" s="39"/>
      <c r="B365" s="40"/>
      <c r="C365" s="219" t="s">
        <v>470</v>
      </c>
      <c r="D365" s="219" t="s">
        <v>129</v>
      </c>
      <c r="E365" s="220" t="s">
        <v>471</v>
      </c>
      <c r="F365" s="221" t="s">
        <v>472</v>
      </c>
      <c r="G365" s="222" t="s">
        <v>132</v>
      </c>
      <c r="H365" s="223">
        <v>21.859999999999999</v>
      </c>
      <c r="I365" s="224"/>
      <c r="J365" s="225">
        <f>ROUND(I365*H365,2)</f>
        <v>0</v>
      </c>
      <c r="K365" s="221" t="s">
        <v>133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2.0032199999999998</v>
      </c>
      <c r="R365" s="228">
        <f>Q365*H365</f>
        <v>43.790389199999993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134</v>
      </c>
      <c r="AT365" s="230" t="s">
        <v>129</v>
      </c>
      <c r="AU365" s="230" t="s">
        <v>86</v>
      </c>
      <c r="AY365" s="18" t="s">
        <v>127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134</v>
      </c>
      <c r="BM365" s="230" t="s">
        <v>473</v>
      </c>
    </row>
    <row r="366" s="2" customFormat="1">
      <c r="A366" s="39"/>
      <c r="B366" s="40"/>
      <c r="C366" s="41"/>
      <c r="D366" s="232" t="s">
        <v>136</v>
      </c>
      <c r="E366" s="41"/>
      <c r="F366" s="233" t="s">
        <v>474</v>
      </c>
      <c r="G366" s="41"/>
      <c r="H366" s="41"/>
      <c r="I366" s="234"/>
      <c r="J366" s="41"/>
      <c r="K366" s="41"/>
      <c r="L366" s="45"/>
      <c r="M366" s="235"/>
      <c r="N366" s="23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136</v>
      </c>
      <c r="AU366" s="18" t="s">
        <v>86</v>
      </c>
    </row>
    <row r="367" s="2" customFormat="1">
      <c r="A367" s="39"/>
      <c r="B367" s="40"/>
      <c r="C367" s="41"/>
      <c r="D367" s="237" t="s">
        <v>138</v>
      </c>
      <c r="E367" s="41"/>
      <c r="F367" s="238" t="s">
        <v>475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138</v>
      </c>
      <c r="AU367" s="18" t="s">
        <v>86</v>
      </c>
    </row>
    <row r="368" s="2" customFormat="1">
      <c r="A368" s="39"/>
      <c r="B368" s="40"/>
      <c r="C368" s="41"/>
      <c r="D368" s="232" t="s">
        <v>140</v>
      </c>
      <c r="E368" s="41"/>
      <c r="F368" s="239" t="s">
        <v>476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140</v>
      </c>
      <c r="AU368" s="18" t="s">
        <v>86</v>
      </c>
    </row>
    <row r="369" s="13" customFormat="1">
      <c r="A369" s="13"/>
      <c r="B369" s="240"/>
      <c r="C369" s="241"/>
      <c r="D369" s="232" t="s">
        <v>142</v>
      </c>
      <c r="E369" s="242" t="s">
        <v>1</v>
      </c>
      <c r="F369" s="243" t="s">
        <v>477</v>
      </c>
      <c r="G369" s="241"/>
      <c r="H369" s="242" t="s">
        <v>1</v>
      </c>
      <c r="I369" s="244"/>
      <c r="J369" s="241"/>
      <c r="K369" s="241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142</v>
      </c>
      <c r="AU369" s="249" t="s">
        <v>86</v>
      </c>
      <c r="AV369" s="13" t="s">
        <v>84</v>
      </c>
      <c r="AW369" s="13" t="s">
        <v>33</v>
      </c>
      <c r="AX369" s="13" t="s">
        <v>76</v>
      </c>
      <c r="AY369" s="249" t="s">
        <v>127</v>
      </c>
    </row>
    <row r="370" s="14" customFormat="1">
      <c r="A370" s="14"/>
      <c r="B370" s="250"/>
      <c r="C370" s="251"/>
      <c r="D370" s="232" t="s">
        <v>142</v>
      </c>
      <c r="E370" s="252" t="s">
        <v>1</v>
      </c>
      <c r="F370" s="253" t="s">
        <v>478</v>
      </c>
      <c r="G370" s="251"/>
      <c r="H370" s="254">
        <v>21.859999999999999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142</v>
      </c>
      <c r="AU370" s="260" t="s">
        <v>86</v>
      </c>
      <c r="AV370" s="14" t="s">
        <v>86</v>
      </c>
      <c r="AW370" s="14" t="s">
        <v>33</v>
      </c>
      <c r="AX370" s="14" t="s">
        <v>84</v>
      </c>
      <c r="AY370" s="260" t="s">
        <v>127</v>
      </c>
    </row>
    <row r="371" s="2" customFormat="1" ht="24.15" customHeight="1">
      <c r="A371" s="39"/>
      <c r="B371" s="40"/>
      <c r="C371" s="219" t="s">
        <v>479</v>
      </c>
      <c r="D371" s="219" t="s">
        <v>129</v>
      </c>
      <c r="E371" s="220" t="s">
        <v>480</v>
      </c>
      <c r="F371" s="221" t="s">
        <v>472</v>
      </c>
      <c r="G371" s="222" t="s">
        <v>132</v>
      </c>
      <c r="H371" s="223">
        <v>38.780000000000001</v>
      </c>
      <c r="I371" s="224"/>
      <c r="J371" s="225">
        <f>ROUND(I371*H371,2)</f>
        <v>0</v>
      </c>
      <c r="K371" s="221" t="s">
        <v>1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2.0032199999999998</v>
      </c>
      <c r="R371" s="228">
        <f>Q371*H371</f>
        <v>77.684871599999994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134</v>
      </c>
      <c r="AT371" s="230" t="s">
        <v>129</v>
      </c>
      <c r="AU371" s="230" t="s">
        <v>86</v>
      </c>
      <c r="AY371" s="18" t="s">
        <v>127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134</v>
      </c>
      <c r="BM371" s="230" t="s">
        <v>481</v>
      </c>
    </row>
    <row r="372" s="2" customFormat="1">
      <c r="A372" s="39"/>
      <c r="B372" s="40"/>
      <c r="C372" s="41"/>
      <c r="D372" s="232" t="s">
        <v>136</v>
      </c>
      <c r="E372" s="41"/>
      <c r="F372" s="233" t="s">
        <v>474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136</v>
      </c>
      <c r="AU372" s="18" t="s">
        <v>86</v>
      </c>
    </row>
    <row r="373" s="2" customFormat="1">
      <c r="A373" s="39"/>
      <c r="B373" s="40"/>
      <c r="C373" s="41"/>
      <c r="D373" s="232" t="s">
        <v>140</v>
      </c>
      <c r="E373" s="41"/>
      <c r="F373" s="239" t="s">
        <v>482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140</v>
      </c>
      <c r="AU373" s="18" t="s">
        <v>86</v>
      </c>
    </row>
    <row r="374" s="13" customFormat="1">
      <c r="A374" s="13"/>
      <c r="B374" s="240"/>
      <c r="C374" s="241"/>
      <c r="D374" s="232" t="s">
        <v>142</v>
      </c>
      <c r="E374" s="242" t="s">
        <v>1</v>
      </c>
      <c r="F374" s="243" t="s">
        <v>483</v>
      </c>
      <c r="G374" s="241"/>
      <c r="H374" s="242" t="s">
        <v>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142</v>
      </c>
      <c r="AU374" s="249" t="s">
        <v>86</v>
      </c>
      <c r="AV374" s="13" t="s">
        <v>84</v>
      </c>
      <c r="AW374" s="13" t="s">
        <v>33</v>
      </c>
      <c r="AX374" s="13" t="s">
        <v>76</v>
      </c>
      <c r="AY374" s="249" t="s">
        <v>127</v>
      </c>
    </row>
    <row r="375" s="14" customFormat="1">
      <c r="A375" s="14"/>
      <c r="B375" s="250"/>
      <c r="C375" s="251"/>
      <c r="D375" s="232" t="s">
        <v>142</v>
      </c>
      <c r="E375" s="252" t="s">
        <v>1</v>
      </c>
      <c r="F375" s="253" t="s">
        <v>484</v>
      </c>
      <c r="G375" s="251"/>
      <c r="H375" s="254">
        <v>38.780000000000001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142</v>
      </c>
      <c r="AU375" s="260" t="s">
        <v>86</v>
      </c>
      <c r="AV375" s="14" t="s">
        <v>86</v>
      </c>
      <c r="AW375" s="14" t="s">
        <v>33</v>
      </c>
      <c r="AX375" s="14" t="s">
        <v>84</v>
      </c>
      <c r="AY375" s="260" t="s">
        <v>127</v>
      </c>
    </row>
    <row r="376" s="2" customFormat="1" ht="24.15" customHeight="1">
      <c r="A376" s="39"/>
      <c r="B376" s="40"/>
      <c r="C376" s="219" t="s">
        <v>485</v>
      </c>
      <c r="D376" s="219" t="s">
        <v>129</v>
      </c>
      <c r="E376" s="220" t="s">
        <v>486</v>
      </c>
      <c r="F376" s="221" t="s">
        <v>487</v>
      </c>
      <c r="G376" s="222" t="s">
        <v>238</v>
      </c>
      <c r="H376" s="223">
        <v>16.343</v>
      </c>
      <c r="I376" s="224"/>
      <c r="J376" s="225">
        <f>ROUND(I376*H376,2)</f>
        <v>0</v>
      </c>
      <c r="K376" s="221" t="s">
        <v>133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134</v>
      </c>
      <c r="AT376" s="230" t="s">
        <v>129</v>
      </c>
      <c r="AU376" s="230" t="s">
        <v>86</v>
      </c>
      <c r="AY376" s="18" t="s">
        <v>127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134</v>
      </c>
      <c r="BM376" s="230" t="s">
        <v>488</v>
      </c>
    </row>
    <row r="377" s="2" customFormat="1">
      <c r="A377" s="39"/>
      <c r="B377" s="40"/>
      <c r="C377" s="41"/>
      <c r="D377" s="232" t="s">
        <v>136</v>
      </c>
      <c r="E377" s="41"/>
      <c r="F377" s="233" t="s">
        <v>489</v>
      </c>
      <c r="G377" s="41"/>
      <c r="H377" s="41"/>
      <c r="I377" s="234"/>
      <c r="J377" s="41"/>
      <c r="K377" s="41"/>
      <c r="L377" s="45"/>
      <c r="M377" s="235"/>
      <c r="N377" s="23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136</v>
      </c>
      <c r="AU377" s="18" t="s">
        <v>86</v>
      </c>
    </row>
    <row r="378" s="2" customFormat="1">
      <c r="A378" s="39"/>
      <c r="B378" s="40"/>
      <c r="C378" s="41"/>
      <c r="D378" s="237" t="s">
        <v>138</v>
      </c>
      <c r="E378" s="41"/>
      <c r="F378" s="238" t="s">
        <v>490</v>
      </c>
      <c r="G378" s="41"/>
      <c r="H378" s="41"/>
      <c r="I378" s="234"/>
      <c r="J378" s="41"/>
      <c r="K378" s="41"/>
      <c r="L378" s="45"/>
      <c r="M378" s="235"/>
      <c r="N378" s="23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138</v>
      </c>
      <c r="AU378" s="18" t="s">
        <v>86</v>
      </c>
    </row>
    <row r="379" s="2" customFormat="1">
      <c r="A379" s="39"/>
      <c r="B379" s="40"/>
      <c r="C379" s="41"/>
      <c r="D379" s="232" t="s">
        <v>140</v>
      </c>
      <c r="E379" s="41"/>
      <c r="F379" s="239" t="s">
        <v>476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140</v>
      </c>
      <c r="AU379" s="18" t="s">
        <v>86</v>
      </c>
    </row>
    <row r="380" s="13" customFormat="1">
      <c r="A380" s="13"/>
      <c r="B380" s="240"/>
      <c r="C380" s="241"/>
      <c r="D380" s="232" t="s">
        <v>142</v>
      </c>
      <c r="E380" s="242" t="s">
        <v>1</v>
      </c>
      <c r="F380" s="243" t="s">
        <v>433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142</v>
      </c>
      <c r="AU380" s="249" t="s">
        <v>86</v>
      </c>
      <c r="AV380" s="13" t="s">
        <v>84</v>
      </c>
      <c r="AW380" s="13" t="s">
        <v>33</v>
      </c>
      <c r="AX380" s="13" t="s">
        <v>76</v>
      </c>
      <c r="AY380" s="249" t="s">
        <v>127</v>
      </c>
    </row>
    <row r="381" s="14" customFormat="1">
      <c r="A381" s="14"/>
      <c r="B381" s="250"/>
      <c r="C381" s="251"/>
      <c r="D381" s="232" t="s">
        <v>142</v>
      </c>
      <c r="E381" s="252" t="s">
        <v>1</v>
      </c>
      <c r="F381" s="253" t="s">
        <v>491</v>
      </c>
      <c r="G381" s="251"/>
      <c r="H381" s="254">
        <v>16.343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142</v>
      </c>
      <c r="AU381" s="260" t="s">
        <v>86</v>
      </c>
      <c r="AV381" s="14" t="s">
        <v>86</v>
      </c>
      <c r="AW381" s="14" t="s">
        <v>33</v>
      </c>
      <c r="AX381" s="14" t="s">
        <v>84</v>
      </c>
      <c r="AY381" s="260" t="s">
        <v>127</v>
      </c>
    </row>
    <row r="382" s="2" customFormat="1" ht="37.8" customHeight="1">
      <c r="A382" s="39"/>
      <c r="B382" s="40"/>
      <c r="C382" s="219" t="s">
        <v>492</v>
      </c>
      <c r="D382" s="219" t="s">
        <v>129</v>
      </c>
      <c r="E382" s="220" t="s">
        <v>493</v>
      </c>
      <c r="F382" s="221" t="s">
        <v>494</v>
      </c>
      <c r="G382" s="222" t="s">
        <v>132</v>
      </c>
      <c r="H382" s="223">
        <v>438.05000000000001</v>
      </c>
      <c r="I382" s="224"/>
      <c r="J382" s="225">
        <f>ROUND(I382*H382,2)</f>
        <v>0</v>
      </c>
      <c r="K382" s="221" t="s">
        <v>133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1.8480000000000001</v>
      </c>
      <c r="R382" s="228">
        <f>Q382*H382</f>
        <v>809.51640000000009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134</v>
      </c>
      <c r="AT382" s="230" t="s">
        <v>129</v>
      </c>
      <c r="AU382" s="230" t="s">
        <v>86</v>
      </c>
      <c r="AY382" s="18" t="s">
        <v>127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134</v>
      </c>
      <c r="BM382" s="230" t="s">
        <v>495</v>
      </c>
    </row>
    <row r="383" s="2" customFormat="1">
      <c r="A383" s="39"/>
      <c r="B383" s="40"/>
      <c r="C383" s="41"/>
      <c r="D383" s="232" t="s">
        <v>136</v>
      </c>
      <c r="E383" s="41"/>
      <c r="F383" s="233" t="s">
        <v>496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136</v>
      </c>
      <c r="AU383" s="18" t="s">
        <v>86</v>
      </c>
    </row>
    <row r="384" s="2" customFormat="1">
      <c r="A384" s="39"/>
      <c r="B384" s="40"/>
      <c r="C384" s="41"/>
      <c r="D384" s="237" t="s">
        <v>138</v>
      </c>
      <c r="E384" s="41"/>
      <c r="F384" s="238" t="s">
        <v>497</v>
      </c>
      <c r="G384" s="41"/>
      <c r="H384" s="41"/>
      <c r="I384" s="234"/>
      <c r="J384" s="41"/>
      <c r="K384" s="41"/>
      <c r="L384" s="45"/>
      <c r="M384" s="235"/>
      <c r="N384" s="23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138</v>
      </c>
      <c r="AU384" s="18" t="s">
        <v>86</v>
      </c>
    </row>
    <row r="385" s="13" customFormat="1">
      <c r="A385" s="13"/>
      <c r="B385" s="240"/>
      <c r="C385" s="241"/>
      <c r="D385" s="232" t="s">
        <v>142</v>
      </c>
      <c r="E385" s="242" t="s">
        <v>1</v>
      </c>
      <c r="F385" s="243" t="s">
        <v>498</v>
      </c>
      <c r="G385" s="241"/>
      <c r="H385" s="242" t="s">
        <v>1</v>
      </c>
      <c r="I385" s="244"/>
      <c r="J385" s="241"/>
      <c r="K385" s="241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142</v>
      </c>
      <c r="AU385" s="249" t="s">
        <v>86</v>
      </c>
      <c r="AV385" s="13" t="s">
        <v>84</v>
      </c>
      <c r="AW385" s="13" t="s">
        <v>33</v>
      </c>
      <c r="AX385" s="13" t="s">
        <v>76</v>
      </c>
      <c r="AY385" s="249" t="s">
        <v>127</v>
      </c>
    </row>
    <row r="386" s="14" customFormat="1">
      <c r="A386" s="14"/>
      <c r="B386" s="250"/>
      <c r="C386" s="251"/>
      <c r="D386" s="232" t="s">
        <v>142</v>
      </c>
      <c r="E386" s="252" t="s">
        <v>1</v>
      </c>
      <c r="F386" s="253" t="s">
        <v>499</v>
      </c>
      <c r="G386" s="251"/>
      <c r="H386" s="254">
        <v>420.91000000000002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142</v>
      </c>
      <c r="AU386" s="260" t="s">
        <v>86</v>
      </c>
      <c r="AV386" s="14" t="s">
        <v>86</v>
      </c>
      <c r="AW386" s="14" t="s">
        <v>33</v>
      </c>
      <c r="AX386" s="14" t="s">
        <v>76</v>
      </c>
      <c r="AY386" s="260" t="s">
        <v>127</v>
      </c>
    </row>
    <row r="387" s="14" customFormat="1">
      <c r="A387" s="14"/>
      <c r="B387" s="250"/>
      <c r="C387" s="251"/>
      <c r="D387" s="232" t="s">
        <v>142</v>
      </c>
      <c r="E387" s="252" t="s">
        <v>1</v>
      </c>
      <c r="F387" s="253" t="s">
        <v>500</v>
      </c>
      <c r="G387" s="251"/>
      <c r="H387" s="254">
        <v>17.140000000000001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142</v>
      </c>
      <c r="AU387" s="260" t="s">
        <v>86</v>
      </c>
      <c r="AV387" s="14" t="s">
        <v>86</v>
      </c>
      <c r="AW387" s="14" t="s">
        <v>33</v>
      </c>
      <c r="AX387" s="14" t="s">
        <v>76</v>
      </c>
      <c r="AY387" s="260" t="s">
        <v>127</v>
      </c>
    </row>
    <row r="388" s="16" customFormat="1">
      <c r="A388" s="16"/>
      <c r="B388" s="282"/>
      <c r="C388" s="283"/>
      <c r="D388" s="232" t="s">
        <v>142</v>
      </c>
      <c r="E388" s="284" t="s">
        <v>1</v>
      </c>
      <c r="F388" s="285" t="s">
        <v>425</v>
      </c>
      <c r="G388" s="283"/>
      <c r="H388" s="286">
        <v>438.05000000000001</v>
      </c>
      <c r="I388" s="287"/>
      <c r="J388" s="283"/>
      <c r="K388" s="283"/>
      <c r="L388" s="288"/>
      <c r="M388" s="289"/>
      <c r="N388" s="290"/>
      <c r="O388" s="290"/>
      <c r="P388" s="290"/>
      <c r="Q388" s="290"/>
      <c r="R388" s="290"/>
      <c r="S388" s="290"/>
      <c r="T388" s="29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2" t="s">
        <v>142</v>
      </c>
      <c r="AU388" s="292" t="s">
        <v>86</v>
      </c>
      <c r="AV388" s="16" t="s">
        <v>134</v>
      </c>
      <c r="AW388" s="16" t="s">
        <v>33</v>
      </c>
      <c r="AX388" s="16" t="s">
        <v>84</v>
      </c>
      <c r="AY388" s="292" t="s">
        <v>127</v>
      </c>
    </row>
    <row r="389" s="2" customFormat="1" ht="33" customHeight="1">
      <c r="A389" s="39"/>
      <c r="B389" s="40"/>
      <c r="C389" s="219" t="s">
        <v>501</v>
      </c>
      <c r="D389" s="219" t="s">
        <v>129</v>
      </c>
      <c r="E389" s="220" t="s">
        <v>502</v>
      </c>
      <c r="F389" s="221" t="s">
        <v>503</v>
      </c>
      <c r="G389" s="222" t="s">
        <v>132</v>
      </c>
      <c r="H389" s="223">
        <v>28.219999999999999</v>
      </c>
      <c r="I389" s="224"/>
      <c r="J389" s="225">
        <f>ROUND(I389*H389,2)</f>
        <v>0</v>
      </c>
      <c r="K389" s="221" t="s">
        <v>133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1.54</v>
      </c>
      <c r="R389" s="228">
        <f>Q389*H389</f>
        <v>43.458799999999997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134</v>
      </c>
      <c r="AT389" s="230" t="s">
        <v>129</v>
      </c>
      <c r="AU389" s="230" t="s">
        <v>86</v>
      </c>
      <c r="AY389" s="18" t="s">
        <v>127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134</v>
      </c>
      <c r="BM389" s="230" t="s">
        <v>504</v>
      </c>
    </row>
    <row r="390" s="2" customFormat="1">
      <c r="A390" s="39"/>
      <c r="B390" s="40"/>
      <c r="C390" s="41"/>
      <c r="D390" s="232" t="s">
        <v>136</v>
      </c>
      <c r="E390" s="41"/>
      <c r="F390" s="233" t="s">
        <v>505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136</v>
      </c>
      <c r="AU390" s="18" t="s">
        <v>86</v>
      </c>
    </row>
    <row r="391" s="2" customFormat="1">
      <c r="A391" s="39"/>
      <c r="B391" s="40"/>
      <c r="C391" s="41"/>
      <c r="D391" s="237" t="s">
        <v>138</v>
      </c>
      <c r="E391" s="41"/>
      <c r="F391" s="238" t="s">
        <v>506</v>
      </c>
      <c r="G391" s="41"/>
      <c r="H391" s="41"/>
      <c r="I391" s="234"/>
      <c r="J391" s="41"/>
      <c r="K391" s="41"/>
      <c r="L391" s="45"/>
      <c r="M391" s="235"/>
      <c r="N391" s="23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138</v>
      </c>
      <c r="AU391" s="18" t="s">
        <v>86</v>
      </c>
    </row>
    <row r="392" s="13" customFormat="1">
      <c r="A392" s="13"/>
      <c r="B392" s="240"/>
      <c r="C392" s="241"/>
      <c r="D392" s="232" t="s">
        <v>142</v>
      </c>
      <c r="E392" s="242" t="s">
        <v>1</v>
      </c>
      <c r="F392" s="243" t="s">
        <v>507</v>
      </c>
      <c r="G392" s="241"/>
      <c r="H392" s="242" t="s">
        <v>1</v>
      </c>
      <c r="I392" s="244"/>
      <c r="J392" s="241"/>
      <c r="K392" s="241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142</v>
      </c>
      <c r="AU392" s="249" t="s">
        <v>86</v>
      </c>
      <c r="AV392" s="13" t="s">
        <v>84</v>
      </c>
      <c r="AW392" s="13" t="s">
        <v>33</v>
      </c>
      <c r="AX392" s="13" t="s">
        <v>76</v>
      </c>
      <c r="AY392" s="249" t="s">
        <v>127</v>
      </c>
    </row>
    <row r="393" s="14" customFormat="1">
      <c r="A393" s="14"/>
      <c r="B393" s="250"/>
      <c r="C393" s="251"/>
      <c r="D393" s="232" t="s">
        <v>142</v>
      </c>
      <c r="E393" s="252" t="s">
        <v>1</v>
      </c>
      <c r="F393" s="253" t="s">
        <v>508</v>
      </c>
      <c r="G393" s="251"/>
      <c r="H393" s="254">
        <v>24.449999999999999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0" t="s">
        <v>142</v>
      </c>
      <c r="AU393" s="260" t="s">
        <v>86</v>
      </c>
      <c r="AV393" s="14" t="s">
        <v>86</v>
      </c>
      <c r="AW393" s="14" t="s">
        <v>33</v>
      </c>
      <c r="AX393" s="14" t="s">
        <v>76</v>
      </c>
      <c r="AY393" s="260" t="s">
        <v>127</v>
      </c>
    </row>
    <row r="394" s="14" customFormat="1">
      <c r="A394" s="14"/>
      <c r="B394" s="250"/>
      <c r="C394" s="251"/>
      <c r="D394" s="232" t="s">
        <v>142</v>
      </c>
      <c r="E394" s="252" t="s">
        <v>1</v>
      </c>
      <c r="F394" s="253" t="s">
        <v>509</v>
      </c>
      <c r="G394" s="251"/>
      <c r="H394" s="254">
        <v>3.77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0" t="s">
        <v>142</v>
      </c>
      <c r="AU394" s="260" t="s">
        <v>86</v>
      </c>
      <c r="AV394" s="14" t="s">
        <v>86</v>
      </c>
      <c r="AW394" s="14" t="s">
        <v>33</v>
      </c>
      <c r="AX394" s="14" t="s">
        <v>76</v>
      </c>
      <c r="AY394" s="260" t="s">
        <v>127</v>
      </c>
    </row>
    <row r="395" s="16" customFormat="1">
      <c r="A395" s="16"/>
      <c r="B395" s="282"/>
      <c r="C395" s="283"/>
      <c r="D395" s="232" t="s">
        <v>142</v>
      </c>
      <c r="E395" s="284" t="s">
        <v>1</v>
      </c>
      <c r="F395" s="285" t="s">
        <v>425</v>
      </c>
      <c r="G395" s="283"/>
      <c r="H395" s="286">
        <v>28.219999999999999</v>
      </c>
      <c r="I395" s="287"/>
      <c r="J395" s="283"/>
      <c r="K395" s="283"/>
      <c r="L395" s="288"/>
      <c r="M395" s="289"/>
      <c r="N395" s="290"/>
      <c r="O395" s="290"/>
      <c r="P395" s="290"/>
      <c r="Q395" s="290"/>
      <c r="R395" s="290"/>
      <c r="S395" s="290"/>
      <c r="T395" s="291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2" t="s">
        <v>142</v>
      </c>
      <c r="AU395" s="292" t="s">
        <v>86</v>
      </c>
      <c r="AV395" s="16" t="s">
        <v>134</v>
      </c>
      <c r="AW395" s="16" t="s">
        <v>33</v>
      </c>
      <c r="AX395" s="16" t="s">
        <v>84</v>
      </c>
      <c r="AY395" s="292" t="s">
        <v>127</v>
      </c>
    </row>
    <row r="396" s="2" customFormat="1" ht="16.5" customHeight="1">
      <c r="A396" s="39"/>
      <c r="B396" s="40"/>
      <c r="C396" s="219" t="s">
        <v>510</v>
      </c>
      <c r="D396" s="219" t="s">
        <v>129</v>
      </c>
      <c r="E396" s="220" t="s">
        <v>511</v>
      </c>
      <c r="F396" s="221" t="s">
        <v>512</v>
      </c>
      <c r="G396" s="222" t="s">
        <v>132</v>
      </c>
      <c r="H396" s="223">
        <v>20.350000000000001</v>
      </c>
      <c r="I396" s="224"/>
      <c r="J396" s="225">
        <f>ROUND(I396*H396,2)</f>
        <v>0</v>
      </c>
      <c r="K396" s="221" t="s">
        <v>1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1.54</v>
      </c>
      <c r="R396" s="228">
        <f>Q396*H396</f>
        <v>31.339000000000002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134</v>
      </c>
      <c r="AT396" s="230" t="s">
        <v>129</v>
      </c>
      <c r="AU396" s="230" t="s">
        <v>86</v>
      </c>
      <c r="AY396" s="18" t="s">
        <v>127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134</v>
      </c>
      <c r="BM396" s="230" t="s">
        <v>513</v>
      </c>
    </row>
    <row r="397" s="2" customFormat="1">
      <c r="A397" s="39"/>
      <c r="B397" s="40"/>
      <c r="C397" s="41"/>
      <c r="D397" s="232" t="s">
        <v>136</v>
      </c>
      <c r="E397" s="41"/>
      <c r="F397" s="233" t="s">
        <v>512</v>
      </c>
      <c r="G397" s="41"/>
      <c r="H397" s="41"/>
      <c r="I397" s="234"/>
      <c r="J397" s="41"/>
      <c r="K397" s="41"/>
      <c r="L397" s="45"/>
      <c r="M397" s="235"/>
      <c r="N397" s="23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136</v>
      </c>
      <c r="AU397" s="18" t="s">
        <v>86</v>
      </c>
    </row>
    <row r="398" s="2" customFormat="1">
      <c r="A398" s="39"/>
      <c r="B398" s="40"/>
      <c r="C398" s="41"/>
      <c r="D398" s="232" t="s">
        <v>140</v>
      </c>
      <c r="E398" s="41"/>
      <c r="F398" s="239" t="s">
        <v>514</v>
      </c>
      <c r="G398" s="41"/>
      <c r="H398" s="41"/>
      <c r="I398" s="234"/>
      <c r="J398" s="41"/>
      <c r="K398" s="41"/>
      <c r="L398" s="45"/>
      <c r="M398" s="235"/>
      <c r="N398" s="236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140</v>
      </c>
      <c r="AU398" s="18" t="s">
        <v>86</v>
      </c>
    </row>
    <row r="399" s="14" customFormat="1">
      <c r="A399" s="14"/>
      <c r="B399" s="250"/>
      <c r="C399" s="251"/>
      <c r="D399" s="232" t="s">
        <v>142</v>
      </c>
      <c r="E399" s="252" t="s">
        <v>1</v>
      </c>
      <c r="F399" s="253" t="s">
        <v>515</v>
      </c>
      <c r="G399" s="251"/>
      <c r="H399" s="254">
        <v>20.350000000000001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142</v>
      </c>
      <c r="AU399" s="260" t="s">
        <v>86</v>
      </c>
      <c r="AV399" s="14" t="s">
        <v>86</v>
      </c>
      <c r="AW399" s="14" t="s">
        <v>33</v>
      </c>
      <c r="AX399" s="14" t="s">
        <v>84</v>
      </c>
      <c r="AY399" s="260" t="s">
        <v>127</v>
      </c>
    </row>
    <row r="400" s="2" customFormat="1" ht="24.15" customHeight="1">
      <c r="A400" s="39"/>
      <c r="B400" s="40"/>
      <c r="C400" s="219" t="s">
        <v>516</v>
      </c>
      <c r="D400" s="219" t="s">
        <v>129</v>
      </c>
      <c r="E400" s="220" t="s">
        <v>517</v>
      </c>
      <c r="F400" s="221" t="s">
        <v>518</v>
      </c>
      <c r="G400" s="222" t="s">
        <v>238</v>
      </c>
      <c r="H400" s="223">
        <v>8.1600000000000001</v>
      </c>
      <c r="I400" s="224"/>
      <c r="J400" s="225">
        <f>ROUND(I400*H400,2)</f>
        <v>0</v>
      </c>
      <c r="K400" s="221" t="s">
        <v>133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1.0247999999999999</v>
      </c>
      <c r="R400" s="228">
        <f>Q400*H400</f>
        <v>8.362368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134</v>
      </c>
      <c r="AT400" s="230" t="s">
        <v>129</v>
      </c>
      <c r="AU400" s="230" t="s">
        <v>86</v>
      </c>
      <c r="AY400" s="18" t="s">
        <v>127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134</v>
      </c>
      <c r="BM400" s="230" t="s">
        <v>519</v>
      </c>
    </row>
    <row r="401" s="2" customFormat="1">
      <c r="A401" s="39"/>
      <c r="B401" s="40"/>
      <c r="C401" s="41"/>
      <c r="D401" s="232" t="s">
        <v>136</v>
      </c>
      <c r="E401" s="41"/>
      <c r="F401" s="233" t="s">
        <v>520</v>
      </c>
      <c r="G401" s="41"/>
      <c r="H401" s="41"/>
      <c r="I401" s="234"/>
      <c r="J401" s="41"/>
      <c r="K401" s="41"/>
      <c r="L401" s="45"/>
      <c r="M401" s="235"/>
      <c r="N401" s="23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136</v>
      </c>
      <c r="AU401" s="18" t="s">
        <v>86</v>
      </c>
    </row>
    <row r="402" s="2" customFormat="1">
      <c r="A402" s="39"/>
      <c r="B402" s="40"/>
      <c r="C402" s="41"/>
      <c r="D402" s="237" t="s">
        <v>138</v>
      </c>
      <c r="E402" s="41"/>
      <c r="F402" s="238" t="s">
        <v>521</v>
      </c>
      <c r="G402" s="41"/>
      <c r="H402" s="41"/>
      <c r="I402" s="234"/>
      <c r="J402" s="41"/>
      <c r="K402" s="41"/>
      <c r="L402" s="45"/>
      <c r="M402" s="235"/>
      <c r="N402" s="23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138</v>
      </c>
      <c r="AU402" s="18" t="s">
        <v>86</v>
      </c>
    </row>
    <row r="403" s="2" customFormat="1">
      <c r="A403" s="39"/>
      <c r="B403" s="40"/>
      <c r="C403" s="41"/>
      <c r="D403" s="232" t="s">
        <v>140</v>
      </c>
      <c r="E403" s="41"/>
      <c r="F403" s="239" t="s">
        <v>522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140</v>
      </c>
      <c r="AU403" s="18" t="s">
        <v>86</v>
      </c>
    </row>
    <row r="404" s="14" customFormat="1">
      <c r="A404" s="14"/>
      <c r="B404" s="250"/>
      <c r="C404" s="251"/>
      <c r="D404" s="232" t="s">
        <v>142</v>
      </c>
      <c r="E404" s="252" t="s">
        <v>1</v>
      </c>
      <c r="F404" s="253" t="s">
        <v>523</v>
      </c>
      <c r="G404" s="251"/>
      <c r="H404" s="254">
        <v>3.54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142</v>
      </c>
      <c r="AU404" s="260" t="s">
        <v>86</v>
      </c>
      <c r="AV404" s="14" t="s">
        <v>86</v>
      </c>
      <c r="AW404" s="14" t="s">
        <v>33</v>
      </c>
      <c r="AX404" s="14" t="s">
        <v>76</v>
      </c>
      <c r="AY404" s="260" t="s">
        <v>127</v>
      </c>
    </row>
    <row r="405" s="14" customFormat="1">
      <c r="A405" s="14"/>
      <c r="B405" s="250"/>
      <c r="C405" s="251"/>
      <c r="D405" s="232" t="s">
        <v>142</v>
      </c>
      <c r="E405" s="252" t="s">
        <v>1</v>
      </c>
      <c r="F405" s="253" t="s">
        <v>524</v>
      </c>
      <c r="G405" s="251"/>
      <c r="H405" s="254">
        <v>4.6200000000000001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142</v>
      </c>
      <c r="AU405" s="260" t="s">
        <v>86</v>
      </c>
      <c r="AV405" s="14" t="s">
        <v>86</v>
      </c>
      <c r="AW405" s="14" t="s">
        <v>33</v>
      </c>
      <c r="AX405" s="14" t="s">
        <v>76</v>
      </c>
      <c r="AY405" s="260" t="s">
        <v>127</v>
      </c>
    </row>
    <row r="406" s="16" customFormat="1">
      <c r="A406" s="16"/>
      <c r="B406" s="282"/>
      <c r="C406" s="283"/>
      <c r="D406" s="232" t="s">
        <v>142</v>
      </c>
      <c r="E406" s="284" t="s">
        <v>1</v>
      </c>
      <c r="F406" s="285" t="s">
        <v>425</v>
      </c>
      <c r="G406" s="283"/>
      <c r="H406" s="286">
        <v>8.1600000000000001</v>
      </c>
      <c r="I406" s="287"/>
      <c r="J406" s="283"/>
      <c r="K406" s="283"/>
      <c r="L406" s="288"/>
      <c r="M406" s="289"/>
      <c r="N406" s="290"/>
      <c r="O406" s="290"/>
      <c r="P406" s="290"/>
      <c r="Q406" s="290"/>
      <c r="R406" s="290"/>
      <c r="S406" s="290"/>
      <c r="T406" s="29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2" t="s">
        <v>142</v>
      </c>
      <c r="AU406" s="292" t="s">
        <v>86</v>
      </c>
      <c r="AV406" s="16" t="s">
        <v>134</v>
      </c>
      <c r="AW406" s="16" t="s">
        <v>33</v>
      </c>
      <c r="AX406" s="16" t="s">
        <v>84</v>
      </c>
      <c r="AY406" s="292" t="s">
        <v>127</v>
      </c>
    </row>
    <row r="407" s="2" customFormat="1" ht="24.15" customHeight="1">
      <c r="A407" s="39"/>
      <c r="B407" s="40"/>
      <c r="C407" s="219" t="s">
        <v>525</v>
      </c>
      <c r="D407" s="219" t="s">
        <v>129</v>
      </c>
      <c r="E407" s="220" t="s">
        <v>526</v>
      </c>
      <c r="F407" s="221" t="s">
        <v>527</v>
      </c>
      <c r="G407" s="222" t="s">
        <v>238</v>
      </c>
      <c r="H407" s="223">
        <v>759.04999999999995</v>
      </c>
      <c r="I407" s="224"/>
      <c r="J407" s="225">
        <f>ROUND(I407*H407,2)</f>
        <v>0</v>
      </c>
      <c r="K407" s="221" t="s">
        <v>133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0.82326999999999995</v>
      </c>
      <c r="R407" s="228">
        <f>Q407*H407</f>
        <v>624.90309349999995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134</v>
      </c>
      <c r="AT407" s="230" t="s">
        <v>129</v>
      </c>
      <c r="AU407" s="230" t="s">
        <v>86</v>
      </c>
      <c r="AY407" s="18" t="s">
        <v>127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134</v>
      </c>
      <c r="BM407" s="230" t="s">
        <v>528</v>
      </c>
    </row>
    <row r="408" s="2" customFormat="1">
      <c r="A408" s="39"/>
      <c r="B408" s="40"/>
      <c r="C408" s="41"/>
      <c r="D408" s="232" t="s">
        <v>136</v>
      </c>
      <c r="E408" s="41"/>
      <c r="F408" s="233" t="s">
        <v>529</v>
      </c>
      <c r="G408" s="41"/>
      <c r="H408" s="41"/>
      <c r="I408" s="234"/>
      <c r="J408" s="41"/>
      <c r="K408" s="41"/>
      <c r="L408" s="45"/>
      <c r="M408" s="235"/>
      <c r="N408" s="23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136</v>
      </c>
      <c r="AU408" s="18" t="s">
        <v>86</v>
      </c>
    </row>
    <row r="409" s="2" customFormat="1">
      <c r="A409" s="39"/>
      <c r="B409" s="40"/>
      <c r="C409" s="41"/>
      <c r="D409" s="237" t="s">
        <v>138</v>
      </c>
      <c r="E409" s="41"/>
      <c r="F409" s="238" t="s">
        <v>530</v>
      </c>
      <c r="G409" s="41"/>
      <c r="H409" s="41"/>
      <c r="I409" s="234"/>
      <c r="J409" s="41"/>
      <c r="K409" s="41"/>
      <c r="L409" s="45"/>
      <c r="M409" s="235"/>
      <c r="N409" s="23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138</v>
      </c>
      <c r="AU409" s="18" t="s">
        <v>86</v>
      </c>
    </row>
    <row r="410" s="13" customFormat="1">
      <c r="A410" s="13"/>
      <c r="B410" s="240"/>
      <c r="C410" s="241"/>
      <c r="D410" s="232" t="s">
        <v>142</v>
      </c>
      <c r="E410" s="242" t="s">
        <v>1</v>
      </c>
      <c r="F410" s="243" t="s">
        <v>421</v>
      </c>
      <c r="G410" s="241"/>
      <c r="H410" s="242" t="s">
        <v>1</v>
      </c>
      <c r="I410" s="244"/>
      <c r="J410" s="241"/>
      <c r="K410" s="241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142</v>
      </c>
      <c r="AU410" s="249" t="s">
        <v>86</v>
      </c>
      <c r="AV410" s="13" t="s">
        <v>84</v>
      </c>
      <c r="AW410" s="13" t="s">
        <v>33</v>
      </c>
      <c r="AX410" s="13" t="s">
        <v>76</v>
      </c>
      <c r="AY410" s="249" t="s">
        <v>127</v>
      </c>
    </row>
    <row r="411" s="14" customFormat="1">
      <c r="A411" s="14"/>
      <c r="B411" s="250"/>
      <c r="C411" s="251"/>
      <c r="D411" s="232" t="s">
        <v>142</v>
      </c>
      <c r="E411" s="252" t="s">
        <v>1</v>
      </c>
      <c r="F411" s="253" t="s">
        <v>422</v>
      </c>
      <c r="G411" s="251"/>
      <c r="H411" s="254">
        <v>719.76999999999998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142</v>
      </c>
      <c r="AU411" s="260" t="s">
        <v>86</v>
      </c>
      <c r="AV411" s="14" t="s">
        <v>86</v>
      </c>
      <c r="AW411" s="14" t="s">
        <v>33</v>
      </c>
      <c r="AX411" s="14" t="s">
        <v>76</v>
      </c>
      <c r="AY411" s="260" t="s">
        <v>127</v>
      </c>
    </row>
    <row r="412" s="14" customFormat="1">
      <c r="A412" s="14"/>
      <c r="B412" s="250"/>
      <c r="C412" s="251"/>
      <c r="D412" s="232" t="s">
        <v>142</v>
      </c>
      <c r="E412" s="252" t="s">
        <v>1</v>
      </c>
      <c r="F412" s="253" t="s">
        <v>423</v>
      </c>
      <c r="G412" s="251"/>
      <c r="H412" s="254">
        <v>31.280000000000001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142</v>
      </c>
      <c r="AU412" s="260" t="s">
        <v>86</v>
      </c>
      <c r="AV412" s="14" t="s">
        <v>86</v>
      </c>
      <c r="AW412" s="14" t="s">
        <v>33</v>
      </c>
      <c r="AX412" s="14" t="s">
        <v>76</v>
      </c>
      <c r="AY412" s="260" t="s">
        <v>127</v>
      </c>
    </row>
    <row r="413" s="14" customFormat="1">
      <c r="A413" s="14"/>
      <c r="B413" s="250"/>
      <c r="C413" s="251"/>
      <c r="D413" s="232" t="s">
        <v>142</v>
      </c>
      <c r="E413" s="252" t="s">
        <v>1</v>
      </c>
      <c r="F413" s="253" t="s">
        <v>424</v>
      </c>
      <c r="G413" s="251"/>
      <c r="H413" s="254">
        <v>8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142</v>
      </c>
      <c r="AU413" s="260" t="s">
        <v>86</v>
      </c>
      <c r="AV413" s="14" t="s">
        <v>86</v>
      </c>
      <c r="AW413" s="14" t="s">
        <v>33</v>
      </c>
      <c r="AX413" s="14" t="s">
        <v>76</v>
      </c>
      <c r="AY413" s="260" t="s">
        <v>127</v>
      </c>
    </row>
    <row r="414" s="16" customFormat="1">
      <c r="A414" s="16"/>
      <c r="B414" s="282"/>
      <c r="C414" s="283"/>
      <c r="D414" s="232" t="s">
        <v>142</v>
      </c>
      <c r="E414" s="284" t="s">
        <v>1</v>
      </c>
      <c r="F414" s="285" t="s">
        <v>425</v>
      </c>
      <c r="G414" s="283"/>
      <c r="H414" s="286">
        <v>759.04999999999995</v>
      </c>
      <c r="I414" s="287"/>
      <c r="J414" s="283"/>
      <c r="K414" s="283"/>
      <c r="L414" s="288"/>
      <c r="M414" s="289"/>
      <c r="N414" s="290"/>
      <c r="O414" s="290"/>
      <c r="P414" s="290"/>
      <c r="Q414" s="290"/>
      <c r="R414" s="290"/>
      <c r="S414" s="290"/>
      <c r="T414" s="291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92" t="s">
        <v>142</v>
      </c>
      <c r="AU414" s="292" t="s">
        <v>86</v>
      </c>
      <c r="AV414" s="16" t="s">
        <v>134</v>
      </c>
      <c r="AW414" s="16" t="s">
        <v>33</v>
      </c>
      <c r="AX414" s="16" t="s">
        <v>84</v>
      </c>
      <c r="AY414" s="292" t="s">
        <v>127</v>
      </c>
    </row>
    <row r="415" s="2" customFormat="1" ht="21.75" customHeight="1">
      <c r="A415" s="39"/>
      <c r="B415" s="40"/>
      <c r="C415" s="219" t="s">
        <v>531</v>
      </c>
      <c r="D415" s="219" t="s">
        <v>129</v>
      </c>
      <c r="E415" s="220" t="s">
        <v>532</v>
      </c>
      <c r="F415" s="221" t="s">
        <v>533</v>
      </c>
      <c r="G415" s="222" t="s">
        <v>187</v>
      </c>
      <c r="H415" s="223">
        <v>56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0.014999999999999999</v>
      </c>
      <c r="T415" s="229">
        <f>S415*H415</f>
        <v>0.83999999999999997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134</v>
      </c>
      <c r="AT415" s="230" t="s">
        <v>129</v>
      </c>
      <c r="AU415" s="230" t="s">
        <v>86</v>
      </c>
      <c r="AY415" s="18" t="s">
        <v>127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134</v>
      </c>
      <c r="BM415" s="230" t="s">
        <v>534</v>
      </c>
    </row>
    <row r="416" s="2" customFormat="1">
      <c r="A416" s="39"/>
      <c r="B416" s="40"/>
      <c r="C416" s="41"/>
      <c r="D416" s="232" t="s">
        <v>136</v>
      </c>
      <c r="E416" s="41"/>
      <c r="F416" s="233" t="s">
        <v>533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136</v>
      </c>
      <c r="AU416" s="18" t="s">
        <v>86</v>
      </c>
    </row>
    <row r="417" s="2" customFormat="1">
      <c r="A417" s="39"/>
      <c r="B417" s="40"/>
      <c r="C417" s="41"/>
      <c r="D417" s="232" t="s">
        <v>140</v>
      </c>
      <c r="E417" s="41"/>
      <c r="F417" s="239" t="s">
        <v>535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140</v>
      </c>
      <c r="AU417" s="18" t="s">
        <v>86</v>
      </c>
    </row>
    <row r="418" s="14" customFormat="1">
      <c r="A418" s="14"/>
      <c r="B418" s="250"/>
      <c r="C418" s="251"/>
      <c r="D418" s="232" t="s">
        <v>142</v>
      </c>
      <c r="E418" s="252" t="s">
        <v>1</v>
      </c>
      <c r="F418" s="253" t="s">
        <v>536</v>
      </c>
      <c r="G418" s="251"/>
      <c r="H418" s="254">
        <v>56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0" t="s">
        <v>142</v>
      </c>
      <c r="AU418" s="260" t="s">
        <v>86</v>
      </c>
      <c r="AV418" s="14" t="s">
        <v>86</v>
      </c>
      <c r="AW418" s="14" t="s">
        <v>33</v>
      </c>
      <c r="AX418" s="14" t="s">
        <v>84</v>
      </c>
      <c r="AY418" s="260" t="s">
        <v>127</v>
      </c>
    </row>
    <row r="419" s="12" customFormat="1" ht="22.8" customHeight="1">
      <c r="A419" s="12"/>
      <c r="B419" s="203"/>
      <c r="C419" s="204"/>
      <c r="D419" s="205" t="s">
        <v>75</v>
      </c>
      <c r="E419" s="217" t="s">
        <v>204</v>
      </c>
      <c r="F419" s="217" t="s">
        <v>537</v>
      </c>
      <c r="G419" s="204"/>
      <c r="H419" s="204"/>
      <c r="I419" s="207"/>
      <c r="J419" s="218">
        <f>BK419</f>
        <v>0</v>
      </c>
      <c r="K419" s="204"/>
      <c r="L419" s="209"/>
      <c r="M419" s="210"/>
      <c r="N419" s="211"/>
      <c r="O419" s="211"/>
      <c r="P419" s="212">
        <f>SUM(P420:P437)</f>
        <v>0</v>
      </c>
      <c r="Q419" s="211"/>
      <c r="R419" s="212">
        <f>SUM(R420:R437)</f>
        <v>0</v>
      </c>
      <c r="S419" s="211"/>
      <c r="T419" s="213">
        <f>SUM(T420:T437)</f>
        <v>292.02999999999997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4" t="s">
        <v>84</v>
      </c>
      <c r="AT419" s="215" t="s">
        <v>75</v>
      </c>
      <c r="AU419" s="215" t="s">
        <v>84</v>
      </c>
      <c r="AY419" s="214" t="s">
        <v>127</v>
      </c>
      <c r="BK419" s="216">
        <f>SUM(BK420:BK437)</f>
        <v>0</v>
      </c>
    </row>
    <row r="420" s="2" customFormat="1" ht="21.75" customHeight="1">
      <c r="A420" s="39"/>
      <c r="B420" s="40"/>
      <c r="C420" s="219" t="s">
        <v>538</v>
      </c>
      <c r="D420" s="219" t="s">
        <v>129</v>
      </c>
      <c r="E420" s="220" t="s">
        <v>539</v>
      </c>
      <c r="F420" s="221" t="s">
        <v>540</v>
      </c>
      <c r="G420" s="222" t="s">
        <v>132</v>
      </c>
      <c r="H420" s="223">
        <v>100.7</v>
      </c>
      <c r="I420" s="224"/>
      <c r="J420" s="225">
        <f>ROUND(I420*H420,2)</f>
        <v>0</v>
      </c>
      <c r="K420" s="221" t="s">
        <v>133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2.8999999999999999</v>
      </c>
      <c r="T420" s="229">
        <f>S420*H420</f>
        <v>292.02999999999997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134</v>
      </c>
      <c r="AT420" s="230" t="s">
        <v>129</v>
      </c>
      <c r="AU420" s="230" t="s">
        <v>86</v>
      </c>
      <c r="AY420" s="18" t="s">
        <v>127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134</v>
      </c>
      <c r="BM420" s="230" t="s">
        <v>541</v>
      </c>
    </row>
    <row r="421" s="2" customFormat="1">
      <c r="A421" s="39"/>
      <c r="B421" s="40"/>
      <c r="C421" s="41"/>
      <c r="D421" s="232" t="s">
        <v>136</v>
      </c>
      <c r="E421" s="41"/>
      <c r="F421" s="233" t="s">
        <v>542</v>
      </c>
      <c r="G421" s="41"/>
      <c r="H421" s="41"/>
      <c r="I421" s="234"/>
      <c r="J421" s="41"/>
      <c r="K421" s="41"/>
      <c r="L421" s="45"/>
      <c r="M421" s="235"/>
      <c r="N421" s="23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136</v>
      </c>
      <c r="AU421" s="18" t="s">
        <v>86</v>
      </c>
    </row>
    <row r="422" s="2" customFormat="1">
      <c r="A422" s="39"/>
      <c r="B422" s="40"/>
      <c r="C422" s="41"/>
      <c r="D422" s="237" t="s">
        <v>138</v>
      </c>
      <c r="E422" s="41"/>
      <c r="F422" s="238" t="s">
        <v>543</v>
      </c>
      <c r="G422" s="41"/>
      <c r="H422" s="41"/>
      <c r="I422" s="234"/>
      <c r="J422" s="41"/>
      <c r="K422" s="41"/>
      <c r="L422" s="45"/>
      <c r="M422" s="235"/>
      <c r="N422" s="236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138</v>
      </c>
      <c r="AU422" s="18" t="s">
        <v>86</v>
      </c>
    </row>
    <row r="423" s="2" customFormat="1">
      <c r="A423" s="39"/>
      <c r="B423" s="40"/>
      <c r="C423" s="41"/>
      <c r="D423" s="232" t="s">
        <v>140</v>
      </c>
      <c r="E423" s="41"/>
      <c r="F423" s="239" t="s">
        <v>544</v>
      </c>
      <c r="G423" s="41"/>
      <c r="H423" s="41"/>
      <c r="I423" s="234"/>
      <c r="J423" s="41"/>
      <c r="K423" s="41"/>
      <c r="L423" s="45"/>
      <c r="M423" s="235"/>
      <c r="N423" s="23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140</v>
      </c>
      <c r="AU423" s="18" t="s">
        <v>86</v>
      </c>
    </row>
    <row r="424" s="13" customFormat="1">
      <c r="A424" s="13"/>
      <c r="B424" s="240"/>
      <c r="C424" s="241"/>
      <c r="D424" s="232" t="s">
        <v>142</v>
      </c>
      <c r="E424" s="242" t="s">
        <v>1</v>
      </c>
      <c r="F424" s="243" t="s">
        <v>143</v>
      </c>
      <c r="G424" s="241"/>
      <c r="H424" s="242" t="s">
        <v>1</v>
      </c>
      <c r="I424" s="244"/>
      <c r="J424" s="241"/>
      <c r="K424" s="241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142</v>
      </c>
      <c r="AU424" s="249" t="s">
        <v>86</v>
      </c>
      <c r="AV424" s="13" t="s">
        <v>84</v>
      </c>
      <c r="AW424" s="13" t="s">
        <v>33</v>
      </c>
      <c r="AX424" s="13" t="s">
        <v>76</v>
      </c>
      <c r="AY424" s="249" t="s">
        <v>127</v>
      </c>
    </row>
    <row r="425" s="14" customFormat="1">
      <c r="A425" s="14"/>
      <c r="B425" s="250"/>
      <c r="C425" s="251"/>
      <c r="D425" s="232" t="s">
        <v>142</v>
      </c>
      <c r="E425" s="252" t="s">
        <v>1</v>
      </c>
      <c r="F425" s="253" t="s">
        <v>545</v>
      </c>
      <c r="G425" s="251"/>
      <c r="H425" s="254">
        <v>100.7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142</v>
      </c>
      <c r="AU425" s="260" t="s">
        <v>86</v>
      </c>
      <c r="AV425" s="14" t="s">
        <v>86</v>
      </c>
      <c r="AW425" s="14" t="s">
        <v>33</v>
      </c>
      <c r="AX425" s="14" t="s">
        <v>84</v>
      </c>
      <c r="AY425" s="260" t="s">
        <v>127</v>
      </c>
    </row>
    <row r="426" s="2" customFormat="1" ht="16.5" customHeight="1">
      <c r="A426" s="39"/>
      <c r="B426" s="40"/>
      <c r="C426" s="219" t="s">
        <v>546</v>
      </c>
      <c r="D426" s="219" t="s">
        <v>129</v>
      </c>
      <c r="E426" s="220" t="s">
        <v>547</v>
      </c>
      <c r="F426" s="221" t="s">
        <v>548</v>
      </c>
      <c r="G426" s="222" t="s">
        <v>255</v>
      </c>
      <c r="H426" s="223">
        <v>1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134</v>
      </c>
      <c r="AT426" s="230" t="s">
        <v>129</v>
      </c>
      <c r="AU426" s="230" t="s">
        <v>86</v>
      </c>
      <c r="AY426" s="18" t="s">
        <v>127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134</v>
      </c>
      <c r="BM426" s="230" t="s">
        <v>549</v>
      </c>
    </row>
    <row r="427" s="2" customFormat="1">
      <c r="A427" s="39"/>
      <c r="B427" s="40"/>
      <c r="C427" s="41"/>
      <c r="D427" s="232" t="s">
        <v>136</v>
      </c>
      <c r="E427" s="41"/>
      <c r="F427" s="233" t="s">
        <v>548</v>
      </c>
      <c r="G427" s="41"/>
      <c r="H427" s="41"/>
      <c r="I427" s="234"/>
      <c r="J427" s="41"/>
      <c r="K427" s="41"/>
      <c r="L427" s="45"/>
      <c r="M427" s="235"/>
      <c r="N427" s="236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136</v>
      </c>
      <c r="AU427" s="18" t="s">
        <v>86</v>
      </c>
    </row>
    <row r="428" s="2" customFormat="1">
      <c r="A428" s="39"/>
      <c r="B428" s="40"/>
      <c r="C428" s="41"/>
      <c r="D428" s="232" t="s">
        <v>140</v>
      </c>
      <c r="E428" s="41"/>
      <c r="F428" s="239" t="s">
        <v>550</v>
      </c>
      <c r="G428" s="41"/>
      <c r="H428" s="41"/>
      <c r="I428" s="234"/>
      <c r="J428" s="41"/>
      <c r="K428" s="41"/>
      <c r="L428" s="45"/>
      <c r="M428" s="235"/>
      <c r="N428" s="23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140</v>
      </c>
      <c r="AU428" s="18" t="s">
        <v>86</v>
      </c>
    </row>
    <row r="429" s="2" customFormat="1" ht="16.5" customHeight="1">
      <c r="A429" s="39"/>
      <c r="B429" s="40"/>
      <c r="C429" s="219" t="s">
        <v>551</v>
      </c>
      <c r="D429" s="219" t="s">
        <v>129</v>
      </c>
      <c r="E429" s="220" t="s">
        <v>552</v>
      </c>
      <c r="F429" s="221" t="s">
        <v>553</v>
      </c>
      <c r="G429" s="222" t="s">
        <v>255</v>
      </c>
      <c r="H429" s="223">
        <v>7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134</v>
      </c>
      <c r="AT429" s="230" t="s">
        <v>129</v>
      </c>
      <c r="AU429" s="230" t="s">
        <v>86</v>
      </c>
      <c r="AY429" s="18" t="s">
        <v>127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134</v>
      </c>
      <c r="BM429" s="230" t="s">
        <v>554</v>
      </c>
    </row>
    <row r="430" s="2" customFormat="1">
      <c r="A430" s="39"/>
      <c r="B430" s="40"/>
      <c r="C430" s="41"/>
      <c r="D430" s="232" t="s">
        <v>136</v>
      </c>
      <c r="E430" s="41"/>
      <c r="F430" s="233" t="s">
        <v>553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136</v>
      </c>
      <c r="AU430" s="18" t="s">
        <v>86</v>
      </c>
    </row>
    <row r="431" s="2" customFormat="1">
      <c r="A431" s="39"/>
      <c r="B431" s="40"/>
      <c r="C431" s="41"/>
      <c r="D431" s="232" t="s">
        <v>140</v>
      </c>
      <c r="E431" s="41"/>
      <c r="F431" s="239" t="s">
        <v>555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140</v>
      </c>
      <c r="AU431" s="18" t="s">
        <v>86</v>
      </c>
    </row>
    <row r="432" s="2" customFormat="1" ht="16.5" customHeight="1">
      <c r="A432" s="39"/>
      <c r="B432" s="40"/>
      <c r="C432" s="219" t="s">
        <v>556</v>
      </c>
      <c r="D432" s="219" t="s">
        <v>129</v>
      </c>
      <c r="E432" s="220" t="s">
        <v>557</v>
      </c>
      <c r="F432" s="221" t="s">
        <v>558</v>
      </c>
      <c r="G432" s="222" t="s">
        <v>255</v>
      </c>
      <c r="H432" s="223">
        <v>6</v>
      </c>
      <c r="I432" s="224"/>
      <c r="J432" s="225">
        <f>ROUND(I432*H432,2)</f>
        <v>0</v>
      </c>
      <c r="K432" s="221" t="s">
        <v>1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134</v>
      </c>
      <c r="AT432" s="230" t="s">
        <v>129</v>
      </c>
      <c r="AU432" s="230" t="s">
        <v>86</v>
      </c>
      <c r="AY432" s="18" t="s">
        <v>127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134</v>
      </c>
      <c r="BM432" s="230" t="s">
        <v>559</v>
      </c>
    </row>
    <row r="433" s="2" customFormat="1">
      <c r="A433" s="39"/>
      <c r="B433" s="40"/>
      <c r="C433" s="41"/>
      <c r="D433" s="232" t="s">
        <v>136</v>
      </c>
      <c r="E433" s="41"/>
      <c r="F433" s="233" t="s">
        <v>558</v>
      </c>
      <c r="G433" s="41"/>
      <c r="H433" s="41"/>
      <c r="I433" s="234"/>
      <c r="J433" s="41"/>
      <c r="K433" s="41"/>
      <c r="L433" s="45"/>
      <c r="M433" s="235"/>
      <c r="N433" s="23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136</v>
      </c>
      <c r="AU433" s="18" t="s">
        <v>86</v>
      </c>
    </row>
    <row r="434" s="2" customFormat="1">
      <c r="A434" s="39"/>
      <c r="B434" s="40"/>
      <c r="C434" s="41"/>
      <c r="D434" s="232" t="s">
        <v>140</v>
      </c>
      <c r="E434" s="41"/>
      <c r="F434" s="239" t="s">
        <v>560</v>
      </c>
      <c r="G434" s="41"/>
      <c r="H434" s="41"/>
      <c r="I434" s="234"/>
      <c r="J434" s="41"/>
      <c r="K434" s="41"/>
      <c r="L434" s="45"/>
      <c r="M434" s="235"/>
      <c r="N434" s="23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140</v>
      </c>
      <c r="AU434" s="18" t="s">
        <v>86</v>
      </c>
    </row>
    <row r="435" s="2" customFormat="1" ht="16.5" customHeight="1">
      <c r="A435" s="39"/>
      <c r="B435" s="40"/>
      <c r="C435" s="219" t="s">
        <v>561</v>
      </c>
      <c r="D435" s="219" t="s">
        <v>129</v>
      </c>
      <c r="E435" s="220" t="s">
        <v>562</v>
      </c>
      <c r="F435" s="221" t="s">
        <v>563</v>
      </c>
      <c r="G435" s="222" t="s">
        <v>255</v>
      </c>
      <c r="H435" s="223">
        <v>1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134</v>
      </c>
      <c r="AT435" s="230" t="s">
        <v>129</v>
      </c>
      <c r="AU435" s="230" t="s">
        <v>86</v>
      </c>
      <c r="AY435" s="18" t="s">
        <v>127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134</v>
      </c>
      <c r="BM435" s="230" t="s">
        <v>564</v>
      </c>
    </row>
    <row r="436" s="2" customFormat="1">
      <c r="A436" s="39"/>
      <c r="B436" s="40"/>
      <c r="C436" s="41"/>
      <c r="D436" s="232" t="s">
        <v>136</v>
      </c>
      <c r="E436" s="41"/>
      <c r="F436" s="233" t="s">
        <v>565</v>
      </c>
      <c r="G436" s="41"/>
      <c r="H436" s="41"/>
      <c r="I436" s="234"/>
      <c r="J436" s="41"/>
      <c r="K436" s="41"/>
      <c r="L436" s="45"/>
      <c r="M436" s="235"/>
      <c r="N436" s="23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136</v>
      </c>
      <c r="AU436" s="18" t="s">
        <v>86</v>
      </c>
    </row>
    <row r="437" s="2" customFormat="1">
      <c r="A437" s="39"/>
      <c r="B437" s="40"/>
      <c r="C437" s="41"/>
      <c r="D437" s="232" t="s">
        <v>140</v>
      </c>
      <c r="E437" s="41"/>
      <c r="F437" s="239" t="s">
        <v>566</v>
      </c>
      <c r="G437" s="41"/>
      <c r="H437" s="41"/>
      <c r="I437" s="234"/>
      <c r="J437" s="41"/>
      <c r="K437" s="41"/>
      <c r="L437" s="45"/>
      <c r="M437" s="235"/>
      <c r="N437" s="23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140</v>
      </c>
      <c r="AU437" s="18" t="s">
        <v>86</v>
      </c>
    </row>
    <row r="438" s="12" customFormat="1" ht="22.8" customHeight="1">
      <c r="A438" s="12"/>
      <c r="B438" s="203"/>
      <c r="C438" s="204"/>
      <c r="D438" s="205" t="s">
        <v>75</v>
      </c>
      <c r="E438" s="217" t="s">
        <v>567</v>
      </c>
      <c r="F438" s="217" t="s">
        <v>568</v>
      </c>
      <c r="G438" s="204"/>
      <c r="H438" s="204"/>
      <c r="I438" s="207"/>
      <c r="J438" s="218">
        <f>BK438</f>
        <v>0</v>
      </c>
      <c r="K438" s="204"/>
      <c r="L438" s="209"/>
      <c r="M438" s="210"/>
      <c r="N438" s="211"/>
      <c r="O438" s="211"/>
      <c r="P438" s="212">
        <f>SUM(P439:P481)</f>
        <v>0</v>
      </c>
      <c r="Q438" s="211"/>
      <c r="R438" s="212">
        <f>SUM(R439:R481)</f>
        <v>0</v>
      </c>
      <c r="S438" s="211"/>
      <c r="T438" s="213">
        <f>SUM(T439:T481)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4" t="s">
        <v>84</v>
      </c>
      <c r="AT438" s="215" t="s">
        <v>75</v>
      </c>
      <c r="AU438" s="215" t="s">
        <v>84</v>
      </c>
      <c r="AY438" s="214" t="s">
        <v>127</v>
      </c>
      <c r="BK438" s="216">
        <f>SUM(BK439:BK481)</f>
        <v>0</v>
      </c>
    </row>
    <row r="439" s="2" customFormat="1" ht="33" customHeight="1">
      <c r="A439" s="39"/>
      <c r="B439" s="40"/>
      <c r="C439" s="219" t="s">
        <v>569</v>
      </c>
      <c r="D439" s="219" t="s">
        <v>129</v>
      </c>
      <c r="E439" s="220" t="s">
        <v>570</v>
      </c>
      <c r="F439" s="221" t="s">
        <v>571</v>
      </c>
      <c r="G439" s="222" t="s">
        <v>198</v>
      </c>
      <c r="H439" s="223">
        <v>3.5609999999999999</v>
      </c>
      <c r="I439" s="224"/>
      <c r="J439" s="225">
        <f>ROUND(I439*H439,2)</f>
        <v>0</v>
      </c>
      <c r="K439" s="221" t="s">
        <v>133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134</v>
      </c>
      <c r="AT439" s="230" t="s">
        <v>129</v>
      </c>
      <c r="AU439" s="230" t="s">
        <v>86</v>
      </c>
      <c r="AY439" s="18" t="s">
        <v>127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134</v>
      </c>
      <c r="BM439" s="230" t="s">
        <v>572</v>
      </c>
    </row>
    <row r="440" s="2" customFormat="1">
      <c r="A440" s="39"/>
      <c r="B440" s="40"/>
      <c r="C440" s="41"/>
      <c r="D440" s="232" t="s">
        <v>136</v>
      </c>
      <c r="E440" s="41"/>
      <c r="F440" s="233" t="s">
        <v>573</v>
      </c>
      <c r="G440" s="41"/>
      <c r="H440" s="41"/>
      <c r="I440" s="234"/>
      <c r="J440" s="41"/>
      <c r="K440" s="41"/>
      <c r="L440" s="45"/>
      <c r="M440" s="235"/>
      <c r="N440" s="23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136</v>
      </c>
      <c r="AU440" s="18" t="s">
        <v>86</v>
      </c>
    </row>
    <row r="441" s="2" customFormat="1">
      <c r="A441" s="39"/>
      <c r="B441" s="40"/>
      <c r="C441" s="41"/>
      <c r="D441" s="237" t="s">
        <v>138</v>
      </c>
      <c r="E441" s="41"/>
      <c r="F441" s="238" t="s">
        <v>574</v>
      </c>
      <c r="G441" s="41"/>
      <c r="H441" s="41"/>
      <c r="I441" s="234"/>
      <c r="J441" s="41"/>
      <c r="K441" s="41"/>
      <c r="L441" s="45"/>
      <c r="M441" s="235"/>
      <c r="N441" s="23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138</v>
      </c>
      <c r="AU441" s="18" t="s">
        <v>86</v>
      </c>
    </row>
    <row r="442" s="2" customFormat="1">
      <c r="A442" s="39"/>
      <c r="B442" s="40"/>
      <c r="C442" s="41"/>
      <c r="D442" s="232" t="s">
        <v>140</v>
      </c>
      <c r="E442" s="41"/>
      <c r="F442" s="239" t="s">
        <v>575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140</v>
      </c>
      <c r="AU442" s="18" t="s">
        <v>86</v>
      </c>
    </row>
    <row r="443" s="14" customFormat="1">
      <c r="A443" s="14"/>
      <c r="B443" s="250"/>
      <c r="C443" s="251"/>
      <c r="D443" s="232" t="s">
        <v>142</v>
      </c>
      <c r="E443" s="252" t="s">
        <v>1</v>
      </c>
      <c r="F443" s="253" t="s">
        <v>576</v>
      </c>
      <c r="G443" s="251"/>
      <c r="H443" s="254">
        <v>3.5609999999999999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0" t="s">
        <v>142</v>
      </c>
      <c r="AU443" s="260" t="s">
        <v>86</v>
      </c>
      <c r="AV443" s="14" t="s">
        <v>86</v>
      </c>
      <c r="AW443" s="14" t="s">
        <v>33</v>
      </c>
      <c r="AX443" s="14" t="s">
        <v>84</v>
      </c>
      <c r="AY443" s="260" t="s">
        <v>127</v>
      </c>
    </row>
    <row r="444" s="2" customFormat="1" ht="44.25" customHeight="1">
      <c r="A444" s="39"/>
      <c r="B444" s="40"/>
      <c r="C444" s="219" t="s">
        <v>577</v>
      </c>
      <c r="D444" s="219" t="s">
        <v>129</v>
      </c>
      <c r="E444" s="220" t="s">
        <v>578</v>
      </c>
      <c r="F444" s="221" t="s">
        <v>579</v>
      </c>
      <c r="G444" s="222" t="s">
        <v>198</v>
      </c>
      <c r="H444" s="223">
        <v>1969.608</v>
      </c>
      <c r="I444" s="224"/>
      <c r="J444" s="225">
        <f>ROUND(I444*H444,2)</f>
        <v>0</v>
      </c>
      <c r="K444" s="221" t="s">
        <v>133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134</v>
      </c>
      <c r="AT444" s="230" t="s">
        <v>129</v>
      </c>
      <c r="AU444" s="230" t="s">
        <v>86</v>
      </c>
      <c r="AY444" s="18" t="s">
        <v>127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134</v>
      </c>
      <c r="BM444" s="230" t="s">
        <v>580</v>
      </c>
    </row>
    <row r="445" s="2" customFormat="1">
      <c r="A445" s="39"/>
      <c r="B445" s="40"/>
      <c r="C445" s="41"/>
      <c r="D445" s="232" t="s">
        <v>136</v>
      </c>
      <c r="E445" s="41"/>
      <c r="F445" s="233" t="s">
        <v>581</v>
      </c>
      <c r="G445" s="41"/>
      <c r="H445" s="41"/>
      <c r="I445" s="234"/>
      <c r="J445" s="41"/>
      <c r="K445" s="41"/>
      <c r="L445" s="45"/>
      <c r="M445" s="235"/>
      <c r="N445" s="23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136</v>
      </c>
      <c r="AU445" s="18" t="s">
        <v>86</v>
      </c>
    </row>
    <row r="446" s="2" customFormat="1">
      <c r="A446" s="39"/>
      <c r="B446" s="40"/>
      <c r="C446" s="41"/>
      <c r="D446" s="237" t="s">
        <v>138</v>
      </c>
      <c r="E446" s="41"/>
      <c r="F446" s="238" t="s">
        <v>582</v>
      </c>
      <c r="G446" s="41"/>
      <c r="H446" s="41"/>
      <c r="I446" s="234"/>
      <c r="J446" s="41"/>
      <c r="K446" s="41"/>
      <c r="L446" s="45"/>
      <c r="M446" s="235"/>
      <c r="N446" s="23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138</v>
      </c>
      <c r="AU446" s="18" t="s">
        <v>86</v>
      </c>
    </row>
    <row r="447" s="2" customFormat="1">
      <c r="A447" s="39"/>
      <c r="B447" s="40"/>
      <c r="C447" s="41"/>
      <c r="D447" s="232" t="s">
        <v>140</v>
      </c>
      <c r="E447" s="41"/>
      <c r="F447" s="239" t="s">
        <v>583</v>
      </c>
      <c r="G447" s="41"/>
      <c r="H447" s="41"/>
      <c r="I447" s="234"/>
      <c r="J447" s="41"/>
      <c r="K447" s="41"/>
      <c r="L447" s="45"/>
      <c r="M447" s="235"/>
      <c r="N447" s="23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140</v>
      </c>
      <c r="AU447" s="18" t="s">
        <v>86</v>
      </c>
    </row>
    <row r="448" s="13" customFormat="1">
      <c r="A448" s="13"/>
      <c r="B448" s="240"/>
      <c r="C448" s="241"/>
      <c r="D448" s="232" t="s">
        <v>142</v>
      </c>
      <c r="E448" s="242" t="s">
        <v>1</v>
      </c>
      <c r="F448" s="243" t="s">
        <v>584</v>
      </c>
      <c r="G448" s="241"/>
      <c r="H448" s="242" t="s">
        <v>1</v>
      </c>
      <c r="I448" s="244"/>
      <c r="J448" s="241"/>
      <c r="K448" s="241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142</v>
      </c>
      <c r="AU448" s="249" t="s">
        <v>86</v>
      </c>
      <c r="AV448" s="13" t="s">
        <v>84</v>
      </c>
      <c r="AW448" s="13" t="s">
        <v>33</v>
      </c>
      <c r="AX448" s="13" t="s">
        <v>76</v>
      </c>
      <c r="AY448" s="249" t="s">
        <v>127</v>
      </c>
    </row>
    <row r="449" s="14" customFormat="1">
      <c r="A449" s="14"/>
      <c r="B449" s="250"/>
      <c r="C449" s="251"/>
      <c r="D449" s="232" t="s">
        <v>142</v>
      </c>
      <c r="E449" s="252" t="s">
        <v>1</v>
      </c>
      <c r="F449" s="253" t="s">
        <v>585</v>
      </c>
      <c r="G449" s="251"/>
      <c r="H449" s="254">
        <v>1969.608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142</v>
      </c>
      <c r="AU449" s="260" t="s">
        <v>86</v>
      </c>
      <c r="AV449" s="14" t="s">
        <v>86</v>
      </c>
      <c r="AW449" s="14" t="s">
        <v>33</v>
      </c>
      <c r="AX449" s="14" t="s">
        <v>84</v>
      </c>
      <c r="AY449" s="260" t="s">
        <v>127</v>
      </c>
    </row>
    <row r="450" s="2" customFormat="1" ht="44.25" customHeight="1">
      <c r="A450" s="39"/>
      <c r="B450" s="40"/>
      <c r="C450" s="219" t="s">
        <v>586</v>
      </c>
      <c r="D450" s="219" t="s">
        <v>129</v>
      </c>
      <c r="E450" s="220" t="s">
        <v>587</v>
      </c>
      <c r="F450" s="221" t="s">
        <v>588</v>
      </c>
      <c r="G450" s="222" t="s">
        <v>198</v>
      </c>
      <c r="H450" s="223">
        <v>290.334</v>
      </c>
      <c r="I450" s="224"/>
      <c r="J450" s="225">
        <f>ROUND(I450*H450,2)</f>
        <v>0</v>
      </c>
      <c r="K450" s="221" t="s">
        <v>133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134</v>
      </c>
      <c r="AT450" s="230" t="s">
        <v>129</v>
      </c>
      <c r="AU450" s="230" t="s">
        <v>86</v>
      </c>
      <c r="AY450" s="18" t="s">
        <v>127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134</v>
      </c>
      <c r="BM450" s="230" t="s">
        <v>589</v>
      </c>
    </row>
    <row r="451" s="2" customFormat="1">
      <c r="A451" s="39"/>
      <c r="B451" s="40"/>
      <c r="C451" s="41"/>
      <c r="D451" s="232" t="s">
        <v>136</v>
      </c>
      <c r="E451" s="41"/>
      <c r="F451" s="233" t="s">
        <v>588</v>
      </c>
      <c r="G451" s="41"/>
      <c r="H451" s="41"/>
      <c r="I451" s="234"/>
      <c r="J451" s="41"/>
      <c r="K451" s="41"/>
      <c r="L451" s="45"/>
      <c r="M451" s="235"/>
      <c r="N451" s="23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136</v>
      </c>
      <c r="AU451" s="18" t="s">
        <v>86</v>
      </c>
    </row>
    <row r="452" s="2" customFormat="1">
      <c r="A452" s="39"/>
      <c r="B452" s="40"/>
      <c r="C452" s="41"/>
      <c r="D452" s="237" t="s">
        <v>138</v>
      </c>
      <c r="E452" s="41"/>
      <c r="F452" s="238" t="s">
        <v>590</v>
      </c>
      <c r="G452" s="41"/>
      <c r="H452" s="41"/>
      <c r="I452" s="234"/>
      <c r="J452" s="41"/>
      <c r="K452" s="41"/>
      <c r="L452" s="45"/>
      <c r="M452" s="235"/>
      <c r="N452" s="23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138</v>
      </c>
      <c r="AU452" s="18" t="s">
        <v>86</v>
      </c>
    </row>
    <row r="453" s="2" customFormat="1">
      <c r="A453" s="39"/>
      <c r="B453" s="40"/>
      <c r="C453" s="41"/>
      <c r="D453" s="232" t="s">
        <v>140</v>
      </c>
      <c r="E453" s="41"/>
      <c r="F453" s="239" t="s">
        <v>591</v>
      </c>
      <c r="G453" s="41"/>
      <c r="H453" s="41"/>
      <c r="I453" s="234"/>
      <c r="J453" s="41"/>
      <c r="K453" s="41"/>
      <c r="L453" s="45"/>
      <c r="M453" s="235"/>
      <c r="N453" s="23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140</v>
      </c>
      <c r="AU453" s="18" t="s">
        <v>86</v>
      </c>
    </row>
    <row r="454" s="13" customFormat="1">
      <c r="A454" s="13"/>
      <c r="B454" s="240"/>
      <c r="C454" s="241"/>
      <c r="D454" s="232" t="s">
        <v>142</v>
      </c>
      <c r="E454" s="242" t="s">
        <v>1</v>
      </c>
      <c r="F454" s="243" t="s">
        <v>592</v>
      </c>
      <c r="G454" s="241"/>
      <c r="H454" s="242" t="s">
        <v>1</v>
      </c>
      <c r="I454" s="244"/>
      <c r="J454" s="241"/>
      <c r="K454" s="241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142</v>
      </c>
      <c r="AU454" s="249" t="s">
        <v>86</v>
      </c>
      <c r="AV454" s="13" t="s">
        <v>84</v>
      </c>
      <c r="AW454" s="13" t="s">
        <v>33</v>
      </c>
      <c r="AX454" s="13" t="s">
        <v>76</v>
      </c>
      <c r="AY454" s="249" t="s">
        <v>127</v>
      </c>
    </row>
    <row r="455" s="14" customFormat="1">
      <c r="A455" s="14"/>
      <c r="B455" s="250"/>
      <c r="C455" s="251"/>
      <c r="D455" s="232" t="s">
        <v>142</v>
      </c>
      <c r="E455" s="252" t="s">
        <v>1</v>
      </c>
      <c r="F455" s="253" t="s">
        <v>593</v>
      </c>
      <c r="G455" s="251"/>
      <c r="H455" s="254">
        <v>39.887999999999998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142</v>
      </c>
      <c r="AU455" s="260" t="s">
        <v>86</v>
      </c>
      <c r="AV455" s="14" t="s">
        <v>86</v>
      </c>
      <c r="AW455" s="14" t="s">
        <v>33</v>
      </c>
      <c r="AX455" s="14" t="s">
        <v>76</v>
      </c>
      <c r="AY455" s="260" t="s">
        <v>127</v>
      </c>
    </row>
    <row r="456" s="14" customFormat="1">
      <c r="A456" s="14"/>
      <c r="B456" s="250"/>
      <c r="C456" s="251"/>
      <c r="D456" s="232" t="s">
        <v>142</v>
      </c>
      <c r="E456" s="252" t="s">
        <v>1</v>
      </c>
      <c r="F456" s="253" t="s">
        <v>594</v>
      </c>
      <c r="G456" s="251"/>
      <c r="H456" s="254">
        <v>250.446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142</v>
      </c>
      <c r="AU456" s="260" t="s">
        <v>86</v>
      </c>
      <c r="AV456" s="14" t="s">
        <v>86</v>
      </c>
      <c r="AW456" s="14" t="s">
        <v>33</v>
      </c>
      <c r="AX456" s="14" t="s">
        <v>76</v>
      </c>
      <c r="AY456" s="260" t="s">
        <v>127</v>
      </c>
    </row>
    <row r="457" s="16" customFormat="1">
      <c r="A457" s="16"/>
      <c r="B457" s="282"/>
      <c r="C457" s="283"/>
      <c r="D457" s="232" t="s">
        <v>142</v>
      </c>
      <c r="E457" s="284" t="s">
        <v>1</v>
      </c>
      <c r="F457" s="285" t="s">
        <v>425</v>
      </c>
      <c r="G457" s="283"/>
      <c r="H457" s="286">
        <v>290.334</v>
      </c>
      <c r="I457" s="287"/>
      <c r="J457" s="283"/>
      <c r="K457" s="283"/>
      <c r="L457" s="288"/>
      <c r="M457" s="289"/>
      <c r="N457" s="290"/>
      <c r="O457" s="290"/>
      <c r="P457" s="290"/>
      <c r="Q457" s="290"/>
      <c r="R457" s="290"/>
      <c r="S457" s="290"/>
      <c r="T457" s="291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2" t="s">
        <v>142</v>
      </c>
      <c r="AU457" s="292" t="s">
        <v>86</v>
      </c>
      <c r="AV457" s="16" t="s">
        <v>134</v>
      </c>
      <c r="AW457" s="16" t="s">
        <v>33</v>
      </c>
      <c r="AX457" s="16" t="s">
        <v>84</v>
      </c>
      <c r="AY457" s="292" t="s">
        <v>127</v>
      </c>
    </row>
    <row r="458" s="2" customFormat="1" ht="24.15" customHeight="1">
      <c r="A458" s="39"/>
      <c r="B458" s="40"/>
      <c r="C458" s="219" t="s">
        <v>595</v>
      </c>
      <c r="D458" s="219" t="s">
        <v>129</v>
      </c>
      <c r="E458" s="220" t="s">
        <v>596</v>
      </c>
      <c r="F458" s="221" t="s">
        <v>597</v>
      </c>
      <c r="G458" s="222" t="s">
        <v>198</v>
      </c>
      <c r="H458" s="223">
        <v>2102.5680000000002</v>
      </c>
      <c r="I458" s="224"/>
      <c r="J458" s="225">
        <f>ROUND(I458*H458,2)</f>
        <v>0</v>
      </c>
      <c r="K458" s="221" t="s">
        <v>133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134</v>
      </c>
      <c r="AT458" s="230" t="s">
        <v>129</v>
      </c>
      <c r="AU458" s="230" t="s">
        <v>86</v>
      </c>
      <c r="AY458" s="18" t="s">
        <v>127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134</v>
      </c>
      <c r="BM458" s="230" t="s">
        <v>598</v>
      </c>
    </row>
    <row r="459" s="2" customFormat="1">
      <c r="A459" s="39"/>
      <c r="B459" s="40"/>
      <c r="C459" s="41"/>
      <c r="D459" s="232" t="s">
        <v>136</v>
      </c>
      <c r="E459" s="41"/>
      <c r="F459" s="233" t="s">
        <v>599</v>
      </c>
      <c r="G459" s="41"/>
      <c r="H459" s="41"/>
      <c r="I459" s="234"/>
      <c r="J459" s="41"/>
      <c r="K459" s="41"/>
      <c r="L459" s="45"/>
      <c r="M459" s="235"/>
      <c r="N459" s="23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136</v>
      </c>
      <c r="AU459" s="18" t="s">
        <v>86</v>
      </c>
    </row>
    <row r="460" s="2" customFormat="1">
      <c r="A460" s="39"/>
      <c r="B460" s="40"/>
      <c r="C460" s="41"/>
      <c r="D460" s="237" t="s">
        <v>138</v>
      </c>
      <c r="E460" s="41"/>
      <c r="F460" s="238" t="s">
        <v>600</v>
      </c>
      <c r="G460" s="41"/>
      <c r="H460" s="41"/>
      <c r="I460" s="234"/>
      <c r="J460" s="41"/>
      <c r="K460" s="41"/>
      <c r="L460" s="45"/>
      <c r="M460" s="235"/>
      <c r="N460" s="23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138</v>
      </c>
      <c r="AU460" s="18" t="s">
        <v>86</v>
      </c>
    </row>
    <row r="461" s="2" customFormat="1">
      <c r="A461" s="39"/>
      <c r="B461" s="40"/>
      <c r="C461" s="41"/>
      <c r="D461" s="232" t="s">
        <v>140</v>
      </c>
      <c r="E461" s="41"/>
      <c r="F461" s="239" t="s">
        <v>601</v>
      </c>
      <c r="G461" s="41"/>
      <c r="H461" s="41"/>
      <c r="I461" s="234"/>
      <c r="J461" s="41"/>
      <c r="K461" s="41"/>
      <c r="L461" s="45"/>
      <c r="M461" s="235"/>
      <c r="N461" s="23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140</v>
      </c>
      <c r="AU461" s="18" t="s">
        <v>86</v>
      </c>
    </row>
    <row r="462" s="13" customFormat="1">
      <c r="A462" s="13"/>
      <c r="B462" s="240"/>
      <c r="C462" s="241"/>
      <c r="D462" s="232" t="s">
        <v>142</v>
      </c>
      <c r="E462" s="242" t="s">
        <v>1</v>
      </c>
      <c r="F462" s="243" t="s">
        <v>143</v>
      </c>
      <c r="G462" s="241"/>
      <c r="H462" s="242" t="s">
        <v>1</v>
      </c>
      <c r="I462" s="244"/>
      <c r="J462" s="241"/>
      <c r="K462" s="241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142</v>
      </c>
      <c r="AU462" s="249" t="s">
        <v>86</v>
      </c>
      <c r="AV462" s="13" t="s">
        <v>84</v>
      </c>
      <c r="AW462" s="13" t="s">
        <v>33</v>
      </c>
      <c r="AX462" s="13" t="s">
        <v>76</v>
      </c>
      <c r="AY462" s="249" t="s">
        <v>127</v>
      </c>
    </row>
    <row r="463" s="14" customFormat="1">
      <c r="A463" s="14"/>
      <c r="B463" s="250"/>
      <c r="C463" s="251"/>
      <c r="D463" s="232" t="s">
        <v>142</v>
      </c>
      <c r="E463" s="252" t="s">
        <v>1</v>
      </c>
      <c r="F463" s="253" t="s">
        <v>602</v>
      </c>
      <c r="G463" s="251"/>
      <c r="H463" s="254">
        <v>1969.608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142</v>
      </c>
      <c r="AU463" s="260" t="s">
        <v>86</v>
      </c>
      <c r="AV463" s="14" t="s">
        <v>86</v>
      </c>
      <c r="AW463" s="14" t="s">
        <v>33</v>
      </c>
      <c r="AX463" s="14" t="s">
        <v>76</v>
      </c>
      <c r="AY463" s="260" t="s">
        <v>127</v>
      </c>
    </row>
    <row r="464" s="14" customFormat="1">
      <c r="A464" s="14"/>
      <c r="B464" s="250"/>
      <c r="C464" s="251"/>
      <c r="D464" s="232" t="s">
        <v>142</v>
      </c>
      <c r="E464" s="252" t="s">
        <v>1</v>
      </c>
      <c r="F464" s="253" t="s">
        <v>603</v>
      </c>
      <c r="G464" s="251"/>
      <c r="H464" s="254">
        <v>132.96000000000001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142</v>
      </c>
      <c r="AU464" s="260" t="s">
        <v>86</v>
      </c>
      <c r="AV464" s="14" t="s">
        <v>86</v>
      </c>
      <c r="AW464" s="14" t="s">
        <v>33</v>
      </c>
      <c r="AX464" s="14" t="s">
        <v>76</v>
      </c>
      <c r="AY464" s="260" t="s">
        <v>127</v>
      </c>
    </row>
    <row r="465" s="16" customFormat="1">
      <c r="A465" s="16"/>
      <c r="B465" s="282"/>
      <c r="C465" s="283"/>
      <c r="D465" s="232" t="s">
        <v>142</v>
      </c>
      <c r="E465" s="284" t="s">
        <v>1</v>
      </c>
      <c r="F465" s="285" t="s">
        <v>425</v>
      </c>
      <c r="G465" s="283"/>
      <c r="H465" s="286">
        <v>2102.5679999999998</v>
      </c>
      <c r="I465" s="287"/>
      <c r="J465" s="283"/>
      <c r="K465" s="283"/>
      <c r="L465" s="288"/>
      <c r="M465" s="289"/>
      <c r="N465" s="290"/>
      <c r="O465" s="290"/>
      <c r="P465" s="290"/>
      <c r="Q465" s="290"/>
      <c r="R465" s="290"/>
      <c r="S465" s="290"/>
      <c r="T465" s="29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92" t="s">
        <v>142</v>
      </c>
      <c r="AU465" s="292" t="s">
        <v>86</v>
      </c>
      <c r="AV465" s="16" t="s">
        <v>134</v>
      </c>
      <c r="AW465" s="16" t="s">
        <v>33</v>
      </c>
      <c r="AX465" s="16" t="s">
        <v>84</v>
      </c>
      <c r="AY465" s="292" t="s">
        <v>127</v>
      </c>
    </row>
    <row r="466" s="2" customFormat="1" ht="24.15" customHeight="1">
      <c r="A466" s="39"/>
      <c r="B466" s="40"/>
      <c r="C466" s="219" t="s">
        <v>604</v>
      </c>
      <c r="D466" s="219" t="s">
        <v>129</v>
      </c>
      <c r="E466" s="220" t="s">
        <v>605</v>
      </c>
      <c r="F466" s="221" t="s">
        <v>606</v>
      </c>
      <c r="G466" s="222" t="s">
        <v>198</v>
      </c>
      <c r="H466" s="223">
        <v>6028.4880000000003</v>
      </c>
      <c r="I466" s="224"/>
      <c r="J466" s="225">
        <f>ROUND(I466*H466,2)</f>
        <v>0</v>
      </c>
      <c r="K466" s="221" t="s">
        <v>133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134</v>
      </c>
      <c r="AT466" s="230" t="s">
        <v>129</v>
      </c>
      <c r="AU466" s="230" t="s">
        <v>86</v>
      </c>
      <c r="AY466" s="18" t="s">
        <v>127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134</v>
      </c>
      <c r="BM466" s="230" t="s">
        <v>607</v>
      </c>
    </row>
    <row r="467" s="2" customFormat="1">
      <c r="A467" s="39"/>
      <c r="B467" s="40"/>
      <c r="C467" s="41"/>
      <c r="D467" s="232" t="s">
        <v>136</v>
      </c>
      <c r="E467" s="41"/>
      <c r="F467" s="233" t="s">
        <v>608</v>
      </c>
      <c r="G467" s="41"/>
      <c r="H467" s="41"/>
      <c r="I467" s="234"/>
      <c r="J467" s="41"/>
      <c r="K467" s="41"/>
      <c r="L467" s="45"/>
      <c r="M467" s="235"/>
      <c r="N467" s="236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136</v>
      </c>
      <c r="AU467" s="18" t="s">
        <v>86</v>
      </c>
    </row>
    <row r="468" s="2" customFormat="1">
      <c r="A468" s="39"/>
      <c r="B468" s="40"/>
      <c r="C468" s="41"/>
      <c r="D468" s="237" t="s">
        <v>138</v>
      </c>
      <c r="E468" s="41"/>
      <c r="F468" s="238" t="s">
        <v>609</v>
      </c>
      <c r="G468" s="41"/>
      <c r="H468" s="41"/>
      <c r="I468" s="234"/>
      <c r="J468" s="41"/>
      <c r="K468" s="41"/>
      <c r="L468" s="45"/>
      <c r="M468" s="235"/>
      <c r="N468" s="23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138</v>
      </c>
      <c r="AU468" s="18" t="s">
        <v>86</v>
      </c>
    </row>
    <row r="469" s="2" customFormat="1">
      <c r="A469" s="39"/>
      <c r="B469" s="40"/>
      <c r="C469" s="41"/>
      <c r="D469" s="232" t="s">
        <v>140</v>
      </c>
      <c r="E469" s="41"/>
      <c r="F469" s="239" t="s">
        <v>610</v>
      </c>
      <c r="G469" s="41"/>
      <c r="H469" s="41"/>
      <c r="I469" s="234"/>
      <c r="J469" s="41"/>
      <c r="K469" s="41"/>
      <c r="L469" s="45"/>
      <c r="M469" s="235"/>
      <c r="N469" s="236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140</v>
      </c>
      <c r="AU469" s="18" t="s">
        <v>86</v>
      </c>
    </row>
    <row r="470" s="13" customFormat="1">
      <c r="A470" s="13"/>
      <c r="B470" s="240"/>
      <c r="C470" s="241"/>
      <c r="D470" s="232" t="s">
        <v>142</v>
      </c>
      <c r="E470" s="242" t="s">
        <v>1</v>
      </c>
      <c r="F470" s="243" t="s">
        <v>151</v>
      </c>
      <c r="G470" s="241"/>
      <c r="H470" s="242" t="s">
        <v>1</v>
      </c>
      <c r="I470" s="244"/>
      <c r="J470" s="241"/>
      <c r="K470" s="241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142</v>
      </c>
      <c r="AU470" s="249" t="s">
        <v>86</v>
      </c>
      <c r="AV470" s="13" t="s">
        <v>84</v>
      </c>
      <c r="AW470" s="13" t="s">
        <v>33</v>
      </c>
      <c r="AX470" s="13" t="s">
        <v>76</v>
      </c>
      <c r="AY470" s="249" t="s">
        <v>127</v>
      </c>
    </row>
    <row r="471" s="14" customFormat="1">
      <c r="A471" s="14"/>
      <c r="B471" s="250"/>
      <c r="C471" s="251"/>
      <c r="D471" s="232" t="s">
        <v>142</v>
      </c>
      <c r="E471" s="252" t="s">
        <v>1</v>
      </c>
      <c r="F471" s="253" t="s">
        <v>611</v>
      </c>
      <c r="G471" s="251"/>
      <c r="H471" s="254">
        <v>5908.8239999999996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0" t="s">
        <v>142</v>
      </c>
      <c r="AU471" s="260" t="s">
        <v>86</v>
      </c>
      <c r="AV471" s="14" t="s">
        <v>86</v>
      </c>
      <c r="AW471" s="14" t="s">
        <v>33</v>
      </c>
      <c r="AX471" s="14" t="s">
        <v>76</v>
      </c>
      <c r="AY471" s="260" t="s">
        <v>127</v>
      </c>
    </row>
    <row r="472" s="14" customFormat="1">
      <c r="A472" s="14"/>
      <c r="B472" s="250"/>
      <c r="C472" s="251"/>
      <c r="D472" s="232" t="s">
        <v>142</v>
      </c>
      <c r="E472" s="252" t="s">
        <v>1</v>
      </c>
      <c r="F472" s="253" t="s">
        <v>612</v>
      </c>
      <c r="G472" s="251"/>
      <c r="H472" s="254">
        <v>119.664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142</v>
      </c>
      <c r="AU472" s="260" t="s">
        <v>86</v>
      </c>
      <c r="AV472" s="14" t="s">
        <v>86</v>
      </c>
      <c r="AW472" s="14" t="s">
        <v>33</v>
      </c>
      <c r="AX472" s="14" t="s">
        <v>76</v>
      </c>
      <c r="AY472" s="260" t="s">
        <v>127</v>
      </c>
    </row>
    <row r="473" s="16" customFormat="1">
      <c r="A473" s="16"/>
      <c r="B473" s="282"/>
      <c r="C473" s="283"/>
      <c r="D473" s="232" t="s">
        <v>142</v>
      </c>
      <c r="E473" s="284" t="s">
        <v>1</v>
      </c>
      <c r="F473" s="285" t="s">
        <v>425</v>
      </c>
      <c r="G473" s="283"/>
      <c r="H473" s="286">
        <v>6028.4879999999994</v>
      </c>
      <c r="I473" s="287"/>
      <c r="J473" s="283"/>
      <c r="K473" s="283"/>
      <c r="L473" s="288"/>
      <c r="M473" s="289"/>
      <c r="N473" s="290"/>
      <c r="O473" s="290"/>
      <c r="P473" s="290"/>
      <c r="Q473" s="290"/>
      <c r="R473" s="290"/>
      <c r="S473" s="290"/>
      <c r="T473" s="29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92" t="s">
        <v>142</v>
      </c>
      <c r="AU473" s="292" t="s">
        <v>86</v>
      </c>
      <c r="AV473" s="16" t="s">
        <v>134</v>
      </c>
      <c r="AW473" s="16" t="s">
        <v>33</v>
      </c>
      <c r="AX473" s="16" t="s">
        <v>84</v>
      </c>
      <c r="AY473" s="292" t="s">
        <v>127</v>
      </c>
    </row>
    <row r="474" s="2" customFormat="1" ht="21.75" customHeight="1">
      <c r="A474" s="39"/>
      <c r="B474" s="40"/>
      <c r="C474" s="219" t="s">
        <v>613</v>
      </c>
      <c r="D474" s="219" t="s">
        <v>129</v>
      </c>
      <c r="E474" s="220" t="s">
        <v>614</v>
      </c>
      <c r="F474" s="221" t="s">
        <v>615</v>
      </c>
      <c r="G474" s="222" t="s">
        <v>198</v>
      </c>
      <c r="H474" s="223">
        <v>2102.5680000000002</v>
      </c>
      <c r="I474" s="224"/>
      <c r="J474" s="225">
        <f>ROUND(I474*H474,2)</f>
        <v>0</v>
      </c>
      <c r="K474" s="221" t="s">
        <v>133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134</v>
      </c>
      <c r="AT474" s="230" t="s">
        <v>129</v>
      </c>
      <c r="AU474" s="230" t="s">
        <v>86</v>
      </c>
      <c r="AY474" s="18" t="s">
        <v>127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134</v>
      </c>
      <c r="BM474" s="230" t="s">
        <v>616</v>
      </c>
    </row>
    <row r="475" s="2" customFormat="1">
      <c r="A475" s="39"/>
      <c r="B475" s="40"/>
      <c r="C475" s="41"/>
      <c r="D475" s="232" t="s">
        <v>136</v>
      </c>
      <c r="E475" s="41"/>
      <c r="F475" s="233" t="s">
        <v>617</v>
      </c>
      <c r="G475" s="41"/>
      <c r="H475" s="41"/>
      <c r="I475" s="234"/>
      <c r="J475" s="41"/>
      <c r="K475" s="41"/>
      <c r="L475" s="45"/>
      <c r="M475" s="235"/>
      <c r="N475" s="23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136</v>
      </c>
      <c r="AU475" s="18" t="s">
        <v>86</v>
      </c>
    </row>
    <row r="476" s="2" customFormat="1">
      <c r="A476" s="39"/>
      <c r="B476" s="40"/>
      <c r="C476" s="41"/>
      <c r="D476" s="237" t="s">
        <v>138</v>
      </c>
      <c r="E476" s="41"/>
      <c r="F476" s="238" t="s">
        <v>618</v>
      </c>
      <c r="G476" s="41"/>
      <c r="H476" s="41"/>
      <c r="I476" s="234"/>
      <c r="J476" s="41"/>
      <c r="K476" s="41"/>
      <c r="L476" s="45"/>
      <c r="M476" s="235"/>
      <c r="N476" s="23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138</v>
      </c>
      <c r="AU476" s="18" t="s">
        <v>86</v>
      </c>
    </row>
    <row r="477" s="2" customFormat="1">
      <c r="A477" s="39"/>
      <c r="B477" s="40"/>
      <c r="C477" s="41"/>
      <c r="D477" s="232" t="s">
        <v>140</v>
      </c>
      <c r="E477" s="41"/>
      <c r="F477" s="239" t="s">
        <v>619</v>
      </c>
      <c r="G477" s="41"/>
      <c r="H477" s="41"/>
      <c r="I477" s="234"/>
      <c r="J477" s="41"/>
      <c r="K477" s="41"/>
      <c r="L477" s="45"/>
      <c r="M477" s="235"/>
      <c r="N477" s="23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140</v>
      </c>
      <c r="AU477" s="18" t="s">
        <v>86</v>
      </c>
    </row>
    <row r="478" s="13" customFormat="1">
      <c r="A478" s="13"/>
      <c r="B478" s="240"/>
      <c r="C478" s="241"/>
      <c r="D478" s="232" t="s">
        <v>142</v>
      </c>
      <c r="E478" s="242" t="s">
        <v>1</v>
      </c>
      <c r="F478" s="243" t="s">
        <v>143</v>
      </c>
      <c r="G478" s="241"/>
      <c r="H478" s="242" t="s">
        <v>1</v>
      </c>
      <c r="I478" s="244"/>
      <c r="J478" s="241"/>
      <c r="K478" s="241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142</v>
      </c>
      <c r="AU478" s="249" t="s">
        <v>86</v>
      </c>
      <c r="AV478" s="13" t="s">
        <v>84</v>
      </c>
      <c r="AW478" s="13" t="s">
        <v>33</v>
      </c>
      <c r="AX478" s="13" t="s">
        <v>76</v>
      </c>
      <c r="AY478" s="249" t="s">
        <v>127</v>
      </c>
    </row>
    <row r="479" s="14" customFormat="1">
      <c r="A479" s="14"/>
      <c r="B479" s="250"/>
      <c r="C479" s="251"/>
      <c r="D479" s="232" t="s">
        <v>142</v>
      </c>
      <c r="E479" s="252" t="s">
        <v>1</v>
      </c>
      <c r="F479" s="253" t="s">
        <v>620</v>
      </c>
      <c r="G479" s="251"/>
      <c r="H479" s="254">
        <v>1969.608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142</v>
      </c>
      <c r="AU479" s="260" t="s">
        <v>86</v>
      </c>
      <c r="AV479" s="14" t="s">
        <v>86</v>
      </c>
      <c r="AW479" s="14" t="s">
        <v>33</v>
      </c>
      <c r="AX479" s="14" t="s">
        <v>76</v>
      </c>
      <c r="AY479" s="260" t="s">
        <v>127</v>
      </c>
    </row>
    <row r="480" s="14" customFormat="1">
      <c r="A480" s="14"/>
      <c r="B480" s="250"/>
      <c r="C480" s="251"/>
      <c r="D480" s="232" t="s">
        <v>142</v>
      </c>
      <c r="E480" s="252" t="s">
        <v>1</v>
      </c>
      <c r="F480" s="253" t="s">
        <v>621</v>
      </c>
      <c r="G480" s="251"/>
      <c r="H480" s="254">
        <v>132.96000000000001</v>
      </c>
      <c r="I480" s="255"/>
      <c r="J480" s="251"/>
      <c r="K480" s="251"/>
      <c r="L480" s="256"/>
      <c r="M480" s="257"/>
      <c r="N480" s="258"/>
      <c r="O480" s="258"/>
      <c r="P480" s="258"/>
      <c r="Q480" s="258"/>
      <c r="R480" s="258"/>
      <c r="S480" s="258"/>
      <c r="T480" s="25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0" t="s">
        <v>142</v>
      </c>
      <c r="AU480" s="260" t="s">
        <v>86</v>
      </c>
      <c r="AV480" s="14" t="s">
        <v>86</v>
      </c>
      <c r="AW480" s="14" t="s">
        <v>33</v>
      </c>
      <c r="AX480" s="14" t="s">
        <v>76</v>
      </c>
      <c r="AY480" s="260" t="s">
        <v>127</v>
      </c>
    </row>
    <row r="481" s="16" customFormat="1">
      <c r="A481" s="16"/>
      <c r="B481" s="282"/>
      <c r="C481" s="283"/>
      <c r="D481" s="232" t="s">
        <v>142</v>
      </c>
      <c r="E481" s="284" t="s">
        <v>1</v>
      </c>
      <c r="F481" s="285" t="s">
        <v>425</v>
      </c>
      <c r="G481" s="283"/>
      <c r="H481" s="286">
        <v>2102.5679999999998</v>
      </c>
      <c r="I481" s="287"/>
      <c r="J481" s="283"/>
      <c r="K481" s="283"/>
      <c r="L481" s="288"/>
      <c r="M481" s="289"/>
      <c r="N481" s="290"/>
      <c r="O481" s="290"/>
      <c r="P481" s="290"/>
      <c r="Q481" s="290"/>
      <c r="R481" s="290"/>
      <c r="S481" s="290"/>
      <c r="T481" s="29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2" t="s">
        <v>142</v>
      </c>
      <c r="AU481" s="292" t="s">
        <v>86</v>
      </c>
      <c r="AV481" s="16" t="s">
        <v>134</v>
      </c>
      <c r="AW481" s="16" t="s">
        <v>33</v>
      </c>
      <c r="AX481" s="16" t="s">
        <v>84</v>
      </c>
      <c r="AY481" s="292" t="s">
        <v>127</v>
      </c>
    </row>
    <row r="482" s="12" customFormat="1" ht="22.8" customHeight="1">
      <c r="A482" s="12"/>
      <c r="B482" s="203"/>
      <c r="C482" s="204"/>
      <c r="D482" s="205" t="s">
        <v>75</v>
      </c>
      <c r="E482" s="217" t="s">
        <v>622</v>
      </c>
      <c r="F482" s="217" t="s">
        <v>623</v>
      </c>
      <c r="G482" s="204"/>
      <c r="H482" s="204"/>
      <c r="I482" s="207"/>
      <c r="J482" s="218">
        <f>BK482</f>
        <v>0</v>
      </c>
      <c r="K482" s="204"/>
      <c r="L482" s="209"/>
      <c r="M482" s="210"/>
      <c r="N482" s="211"/>
      <c r="O482" s="211"/>
      <c r="P482" s="212">
        <f>SUM(P483:P485)</f>
        <v>0</v>
      </c>
      <c r="Q482" s="211"/>
      <c r="R482" s="212">
        <f>SUM(R483:R485)</f>
        <v>0</v>
      </c>
      <c r="S482" s="211"/>
      <c r="T482" s="213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4" t="s">
        <v>84</v>
      </c>
      <c r="AT482" s="215" t="s">
        <v>75</v>
      </c>
      <c r="AU482" s="215" t="s">
        <v>84</v>
      </c>
      <c r="AY482" s="214" t="s">
        <v>127</v>
      </c>
      <c r="BK482" s="216">
        <f>SUM(BK483:BK485)</f>
        <v>0</v>
      </c>
    </row>
    <row r="483" s="2" customFormat="1" ht="16.5" customHeight="1">
      <c r="A483" s="39"/>
      <c r="B483" s="40"/>
      <c r="C483" s="219" t="s">
        <v>624</v>
      </c>
      <c r="D483" s="219" t="s">
        <v>129</v>
      </c>
      <c r="E483" s="220" t="s">
        <v>625</v>
      </c>
      <c r="F483" s="221" t="s">
        <v>626</v>
      </c>
      <c r="G483" s="222" t="s">
        <v>198</v>
      </c>
      <c r="H483" s="223">
        <v>2806.3409999999999</v>
      </c>
      <c r="I483" s="224"/>
      <c r="J483" s="225">
        <f>ROUND(I483*H483,2)</f>
        <v>0</v>
      </c>
      <c r="K483" s="221" t="s">
        <v>133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134</v>
      </c>
      <c r="AT483" s="230" t="s">
        <v>129</v>
      </c>
      <c r="AU483" s="230" t="s">
        <v>86</v>
      </c>
      <c r="AY483" s="18" t="s">
        <v>127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134</v>
      </c>
      <c r="BM483" s="230" t="s">
        <v>627</v>
      </c>
    </row>
    <row r="484" s="2" customFormat="1">
      <c r="A484" s="39"/>
      <c r="B484" s="40"/>
      <c r="C484" s="41"/>
      <c r="D484" s="232" t="s">
        <v>136</v>
      </c>
      <c r="E484" s="41"/>
      <c r="F484" s="233" t="s">
        <v>628</v>
      </c>
      <c r="G484" s="41"/>
      <c r="H484" s="41"/>
      <c r="I484" s="234"/>
      <c r="J484" s="41"/>
      <c r="K484" s="41"/>
      <c r="L484" s="45"/>
      <c r="M484" s="235"/>
      <c r="N484" s="23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136</v>
      </c>
      <c r="AU484" s="18" t="s">
        <v>86</v>
      </c>
    </row>
    <row r="485" s="2" customFormat="1">
      <c r="A485" s="39"/>
      <c r="B485" s="40"/>
      <c r="C485" s="41"/>
      <c r="D485" s="237" t="s">
        <v>138</v>
      </c>
      <c r="E485" s="41"/>
      <c r="F485" s="238" t="s">
        <v>629</v>
      </c>
      <c r="G485" s="41"/>
      <c r="H485" s="41"/>
      <c r="I485" s="234"/>
      <c r="J485" s="41"/>
      <c r="K485" s="41"/>
      <c r="L485" s="45"/>
      <c r="M485" s="293"/>
      <c r="N485" s="294"/>
      <c r="O485" s="295"/>
      <c r="P485" s="295"/>
      <c r="Q485" s="295"/>
      <c r="R485" s="295"/>
      <c r="S485" s="295"/>
      <c r="T485" s="29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138</v>
      </c>
      <c r="AU485" s="18" t="s">
        <v>86</v>
      </c>
    </row>
    <row r="486" s="2" customFormat="1" ht="6.96" customHeight="1">
      <c r="A486" s="39"/>
      <c r="B486" s="67"/>
      <c r="C486" s="68"/>
      <c r="D486" s="68"/>
      <c r="E486" s="68"/>
      <c r="F486" s="68"/>
      <c r="G486" s="68"/>
      <c r="H486" s="68"/>
      <c r="I486" s="68"/>
      <c r="J486" s="68"/>
      <c r="K486" s="68"/>
      <c r="L486" s="45"/>
      <c r="M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</sheetData>
  <sheetProtection sheet="1" autoFilter="0" formatColumns="0" formatRows="0" objects="1" scenarios="1" spinCount="100000" saltValue="IlTB6A7OqHMdgci84f8UZ2h5WxPdOWCJPO7rNqxB3XVEK7JtNO4z82wQBa2IIcyjNTKZyyIvqM/Eb92XOsujaA==" hashValue="nrS/FNLNcJW73KrNXTYLczabB2WMZFECJcBLI+Ws8I+68Zl7qQXi/Ubcu72HNuW8PbAVgfBZL35yZ00AMxQxKA==" algorithmName="SHA-512" password="CC35"/>
  <autoFilter ref="C123:K48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4_02/114203103"/>
    <hyperlink ref="F135" r:id="rId2" display="https://podminky.urs.cz/item/CS_URS_2024_02/114203104"/>
    <hyperlink ref="F141" r:id="rId3" display="https://podminky.urs.cz/item/CS_URS_2024_02/114203201"/>
    <hyperlink ref="F147" r:id="rId4" display="https://podminky.urs.cz/item/CS_URS_2024_02/114253301"/>
    <hyperlink ref="F153" r:id="rId5" display="https://podminky.urs.cz/item/CS_URS_2024_02/122211101"/>
    <hyperlink ref="F159" r:id="rId6" display="https://podminky.urs.cz/item/CS_URS_2024_02/122251104"/>
    <hyperlink ref="F165" r:id="rId7" display="https://podminky.urs.cz/item/CS_URS_2024_02/151711111"/>
    <hyperlink ref="F186" r:id="rId8" display="https://podminky.urs.cz/item/CS_URS_2024_02/151711131"/>
    <hyperlink ref="F196" r:id="rId9" display="https://podminky.urs.cz/item/CS_URS_2024_02/151712121"/>
    <hyperlink ref="F201" r:id="rId10" display="https://podminky.urs.cz/item/CS_URS_2024_02/151721111"/>
    <hyperlink ref="F207" r:id="rId11" display="https://podminky.urs.cz/item/CS_URS_2024_02/153811112"/>
    <hyperlink ref="F214" r:id="rId12" display="https://podminky.urs.cz/item/CS_URS_2024_02/153811211"/>
    <hyperlink ref="F217" r:id="rId13" display="https://podminky.urs.cz/item/CS_URS_2024_02/162351103"/>
    <hyperlink ref="F222" r:id="rId14" display="https://podminky.urs.cz/item/CS_URS_2024_02/162651111"/>
    <hyperlink ref="F228" r:id="rId15" display="https://podminky.urs.cz/item/CS_URS_2024_02/167151101"/>
    <hyperlink ref="F233" r:id="rId16" display="https://podminky.urs.cz/item/CS_URS_2024_02/174111101"/>
    <hyperlink ref="F239" r:id="rId17" display="https://podminky.urs.cz/item/CS_URS_2024_02/174151101"/>
    <hyperlink ref="F244" r:id="rId18" display="https://podminky.urs.cz/item/CS_URS_2024_02/181411121"/>
    <hyperlink ref="F253" r:id="rId19" display="https://podminky.urs.cz/item/CS_URS_2024_02/181411123"/>
    <hyperlink ref="F261" r:id="rId20" display="https://podminky.urs.cz/item/CS_URS_2024_02/181951111"/>
    <hyperlink ref="F267" r:id="rId21" display="https://podminky.urs.cz/item/CS_URS_2024_02/182151111"/>
    <hyperlink ref="F273" r:id="rId22" display="https://podminky.urs.cz/item/CS_URS_2024_02/224311114"/>
    <hyperlink ref="F278" r:id="rId23" display="https://podminky.urs.cz/item/CS_URS_2024_02/224411114"/>
    <hyperlink ref="F284" r:id="rId24" display="https://podminky.urs.cz/item/CS_URS_2024_02/282601122"/>
    <hyperlink ref="F293" r:id="rId25" display="https://podminky.urs.cz/item/CS_URS_2024_02/321311116"/>
    <hyperlink ref="F299" r:id="rId26" display="https://podminky.urs.cz/item/CS_URS_2024_02/321321116"/>
    <hyperlink ref="F305" r:id="rId27" display="https://podminky.urs.cz/item/CS_URS_2024_02/321351010"/>
    <hyperlink ref="F309" r:id="rId28" display="https://podminky.urs.cz/item/CS_URS_2024_02/321352010"/>
    <hyperlink ref="F313" r:id="rId29" display="https://podminky.urs.cz/item/CS_URS_2024_02/321368211"/>
    <hyperlink ref="F321" r:id="rId30" display="https://podminky.urs.cz/item/CS_URS_2024_02/451317112"/>
    <hyperlink ref="F329" r:id="rId31" display="https://podminky.urs.cz/item/CS_URS_2024_02/451317113"/>
    <hyperlink ref="F337" r:id="rId32" display="https://podminky.urs.cz/item/CS_URS_2024_02/451571111"/>
    <hyperlink ref="F347" r:id="rId33" display="https://podminky.urs.cz/item/CS_URS_2024_02/457312811"/>
    <hyperlink ref="F353" r:id="rId34" display="https://podminky.urs.cz/item/CS_URS_2024_02/457571111"/>
    <hyperlink ref="F359" r:id="rId35" display="https://podminky.urs.cz/item/CS_URS_2024_02/461211111"/>
    <hyperlink ref="F367" r:id="rId36" display="https://podminky.urs.cz/item/CS_URS_2024_02/462512161"/>
    <hyperlink ref="F378" r:id="rId37" display="https://podminky.urs.cz/item/CS_URS_2024_02/462512169"/>
    <hyperlink ref="F384" r:id="rId38" display="https://podminky.urs.cz/item/CS_URS_2024_02/463211153"/>
    <hyperlink ref="F391" r:id="rId39" display="https://podminky.urs.cz/item/CS_URS_2024_02/463211158"/>
    <hyperlink ref="F402" r:id="rId40" display="https://podminky.urs.cz/item/CS_URS_2024_02/465210123"/>
    <hyperlink ref="F409" r:id="rId41" display="https://podminky.urs.cz/item/CS_URS_2024_02/465513227"/>
    <hyperlink ref="F422" r:id="rId42" display="https://podminky.urs.cz/item/CS_URS_2024_02/966021112"/>
    <hyperlink ref="F441" r:id="rId43" display="https://podminky.urs.cz/item/CS_URS_2024_02/997013811"/>
    <hyperlink ref="F446" r:id="rId44" display="https://podminky.urs.cz/item/CS_URS_2024_02/997013869_RC"/>
    <hyperlink ref="F452" r:id="rId45" display="https://podminky.urs.cz/item/CS_URS_2024_02/997013873_RC"/>
    <hyperlink ref="F460" r:id="rId46" display="https://podminky.urs.cz/item/CS_URS_2024_02/997321511"/>
    <hyperlink ref="F468" r:id="rId47" display="https://podminky.urs.cz/item/CS_URS_2024_02/997321519"/>
    <hyperlink ref="F476" r:id="rId48" display="https://podminky.urs.cz/item/CS_URS_2024_02/997321611"/>
    <hyperlink ref="F485" r:id="rId4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Bělá, úprava Boskovice, ř.km 4,416-4,998, Boskovice, oprava toku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26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27</v>
      </c>
      <c r="F24" s="39"/>
      <c r="G24" s="39"/>
      <c r="H24" s="39"/>
      <c r="I24" s="141" t="s">
        <v>28</v>
      </c>
      <c r="J24" s="144" t="s">
        <v>29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ROUND((SUM(BE120:BE164)),  2)</f>
        <v>0</v>
      </c>
      <c r="G33" s="39"/>
      <c r="H33" s="39"/>
      <c r="I33" s="156">
        <v>0.20999999999999999</v>
      </c>
      <c r="J33" s="155">
        <f>ROUND(((SUM(BE120:BE164))*I33),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ROUND((SUM(BF120:BF164)),  2)</f>
        <v>0</v>
      </c>
      <c r="G34" s="39"/>
      <c r="H34" s="39"/>
      <c r="I34" s="156">
        <v>0.12</v>
      </c>
      <c r="J34" s="155">
        <f>ROUND(((SUM(BF120:BF164))*I34),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ROUND((SUM(BG120:BG164)),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ROUND((SUM(BH120:BH164)),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ROUND((SUM(BI120:BI164)),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Bělá, úprava Boskovice, ř.km 4,416-4,998, Boskovice, oprava toku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SO02 - Těžba sedimentů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Moravy, s.p.</v>
      </c>
      <c r="G91" s="41"/>
      <c r="H91" s="41"/>
      <c r="I91" s="33" t="s">
        <v>32</v>
      </c>
      <c r="J91" s="37" t="str">
        <f>E21</f>
        <v>Povodí Moravy, s.p.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Povodí Moravy, s.p.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110</v>
      </c>
      <c r="E100" s="189"/>
      <c r="F100" s="189"/>
      <c r="G100" s="189"/>
      <c r="H100" s="189"/>
      <c r="I100" s="189"/>
      <c r="J100" s="190">
        <f>J158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Bělá, úprava Boskovice, ř.km 4,416-4,998, Boskovice, oprava toku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SO02 - Těžba sedimentů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1. 11. 2024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Povodí Moravy, s.p.</v>
      </c>
      <c r="G116" s="41"/>
      <c r="H116" s="41"/>
      <c r="I116" s="33" t="s">
        <v>32</v>
      </c>
      <c r="J116" s="37" t="str">
        <f>E21</f>
        <v>Povodí Moravy, s.p.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>Povodí Moravy, s.p.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113</v>
      </c>
      <c r="D119" s="195" t="s">
        <v>61</v>
      </c>
      <c r="E119" s="195" t="s">
        <v>57</v>
      </c>
      <c r="F119" s="195" t="s">
        <v>58</v>
      </c>
      <c r="G119" s="195" t="s">
        <v>114</v>
      </c>
      <c r="H119" s="195" t="s">
        <v>115</v>
      </c>
      <c r="I119" s="195" t="s">
        <v>116</v>
      </c>
      <c r="J119" s="195" t="s">
        <v>101</v>
      </c>
      <c r="K119" s="196" t="s">
        <v>117</v>
      </c>
      <c r="L119" s="197"/>
      <c r="M119" s="101" t="s">
        <v>1</v>
      </c>
      <c r="N119" s="102" t="s">
        <v>40</v>
      </c>
      <c r="O119" s="102" t="s">
        <v>118</v>
      </c>
      <c r="P119" s="102" t="s">
        <v>119</v>
      </c>
      <c r="Q119" s="102" t="s">
        <v>120</v>
      </c>
      <c r="R119" s="102" t="s">
        <v>121</v>
      </c>
      <c r="S119" s="102" t="s">
        <v>122</v>
      </c>
      <c r="T119" s="103" t="s">
        <v>123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124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0.074264999999999998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103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125</v>
      </c>
      <c r="F121" s="206" t="s">
        <v>126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P122+P151+P158</f>
        <v>0</v>
      </c>
      <c r="Q121" s="211"/>
      <c r="R121" s="212">
        <f>R122+R151+R158</f>
        <v>0</v>
      </c>
      <c r="S121" s="211"/>
      <c r="T121" s="213">
        <f>T122+T151+T158</f>
        <v>0.074264999999999998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127</v>
      </c>
      <c r="BK121" s="216">
        <f>BK122+BK151+BK158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84</v>
      </c>
      <c r="F122" s="217" t="s">
        <v>128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SUM(P123:P150)</f>
        <v>0</v>
      </c>
      <c r="Q122" s="211"/>
      <c r="R122" s="212">
        <f>SUM(R123:R150)</f>
        <v>0</v>
      </c>
      <c r="S122" s="211"/>
      <c r="T122" s="213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84</v>
      </c>
      <c r="AY122" s="214" t="s">
        <v>127</v>
      </c>
      <c r="BK122" s="216">
        <f>SUM(BK123:BK150)</f>
        <v>0</v>
      </c>
    </row>
    <row r="123" s="2" customFormat="1" ht="33" customHeight="1">
      <c r="A123" s="39"/>
      <c r="B123" s="40"/>
      <c r="C123" s="219" t="s">
        <v>84</v>
      </c>
      <c r="D123" s="219" t="s">
        <v>129</v>
      </c>
      <c r="E123" s="220" t="s">
        <v>631</v>
      </c>
      <c r="F123" s="221" t="s">
        <v>632</v>
      </c>
      <c r="G123" s="222" t="s">
        <v>132</v>
      </c>
      <c r="H123" s="223">
        <v>584.05999999999995</v>
      </c>
      <c r="I123" s="224"/>
      <c r="J123" s="225">
        <f>ROUND(I123*H123,2)</f>
        <v>0</v>
      </c>
      <c r="K123" s="221" t="s">
        <v>133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134</v>
      </c>
      <c r="AT123" s="230" t="s">
        <v>129</v>
      </c>
      <c r="AU123" s="230" t="s">
        <v>86</v>
      </c>
      <c r="AY123" s="18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134</v>
      </c>
      <c r="BM123" s="230" t="s">
        <v>633</v>
      </c>
    </row>
    <row r="124" s="2" customFormat="1">
      <c r="A124" s="39"/>
      <c r="B124" s="40"/>
      <c r="C124" s="41"/>
      <c r="D124" s="232" t="s">
        <v>136</v>
      </c>
      <c r="E124" s="41"/>
      <c r="F124" s="233" t="s">
        <v>634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136</v>
      </c>
      <c r="AU124" s="18" t="s">
        <v>86</v>
      </c>
    </row>
    <row r="125" s="2" customFormat="1">
      <c r="A125" s="39"/>
      <c r="B125" s="40"/>
      <c r="C125" s="41"/>
      <c r="D125" s="237" t="s">
        <v>138</v>
      </c>
      <c r="E125" s="41"/>
      <c r="F125" s="238" t="s">
        <v>635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86</v>
      </c>
    </row>
    <row r="126" s="2" customFormat="1">
      <c r="A126" s="39"/>
      <c r="B126" s="40"/>
      <c r="C126" s="41"/>
      <c r="D126" s="232" t="s">
        <v>140</v>
      </c>
      <c r="E126" s="41"/>
      <c r="F126" s="239" t="s">
        <v>636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140</v>
      </c>
      <c r="AU126" s="18" t="s">
        <v>86</v>
      </c>
    </row>
    <row r="127" s="13" customFormat="1">
      <c r="A127" s="13"/>
      <c r="B127" s="240"/>
      <c r="C127" s="241"/>
      <c r="D127" s="232" t="s">
        <v>142</v>
      </c>
      <c r="E127" s="242" t="s">
        <v>1</v>
      </c>
      <c r="F127" s="243" t="s">
        <v>143</v>
      </c>
      <c r="G127" s="241"/>
      <c r="H127" s="242" t="s">
        <v>1</v>
      </c>
      <c r="I127" s="244"/>
      <c r="J127" s="241"/>
      <c r="K127" s="241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142</v>
      </c>
      <c r="AU127" s="249" t="s">
        <v>86</v>
      </c>
      <c r="AV127" s="13" t="s">
        <v>84</v>
      </c>
      <c r="AW127" s="13" t="s">
        <v>33</v>
      </c>
      <c r="AX127" s="13" t="s">
        <v>76</v>
      </c>
      <c r="AY127" s="249" t="s">
        <v>127</v>
      </c>
    </row>
    <row r="128" s="14" customFormat="1">
      <c r="A128" s="14"/>
      <c r="B128" s="250"/>
      <c r="C128" s="251"/>
      <c r="D128" s="232" t="s">
        <v>142</v>
      </c>
      <c r="E128" s="252" t="s">
        <v>1</v>
      </c>
      <c r="F128" s="253" t="s">
        <v>637</v>
      </c>
      <c r="G128" s="251"/>
      <c r="H128" s="254">
        <v>584.05999999999995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142</v>
      </c>
      <c r="AU128" s="260" t="s">
        <v>86</v>
      </c>
      <c r="AV128" s="14" t="s">
        <v>86</v>
      </c>
      <c r="AW128" s="14" t="s">
        <v>33</v>
      </c>
      <c r="AX128" s="14" t="s">
        <v>84</v>
      </c>
      <c r="AY128" s="260" t="s">
        <v>127</v>
      </c>
    </row>
    <row r="129" s="2" customFormat="1" ht="37.8" customHeight="1">
      <c r="A129" s="39"/>
      <c r="B129" s="40"/>
      <c r="C129" s="219" t="s">
        <v>86</v>
      </c>
      <c r="D129" s="219" t="s">
        <v>129</v>
      </c>
      <c r="E129" s="220" t="s">
        <v>638</v>
      </c>
      <c r="F129" s="221" t="s">
        <v>639</v>
      </c>
      <c r="G129" s="222" t="s">
        <v>132</v>
      </c>
      <c r="H129" s="223">
        <v>49.509999999999998</v>
      </c>
      <c r="I129" s="224"/>
      <c r="J129" s="225">
        <f>ROUND(I129*H129,2)</f>
        <v>0</v>
      </c>
      <c r="K129" s="221" t="s">
        <v>133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134</v>
      </c>
      <c r="AT129" s="230" t="s">
        <v>129</v>
      </c>
      <c r="AU129" s="230" t="s">
        <v>86</v>
      </c>
      <c r="AY129" s="18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134</v>
      </c>
      <c r="BM129" s="230" t="s">
        <v>640</v>
      </c>
    </row>
    <row r="130" s="2" customFormat="1">
      <c r="A130" s="39"/>
      <c r="B130" s="40"/>
      <c r="C130" s="41"/>
      <c r="D130" s="232" t="s">
        <v>136</v>
      </c>
      <c r="E130" s="41"/>
      <c r="F130" s="233" t="s">
        <v>641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136</v>
      </c>
      <c r="AU130" s="18" t="s">
        <v>86</v>
      </c>
    </row>
    <row r="131" s="2" customFormat="1">
      <c r="A131" s="39"/>
      <c r="B131" s="40"/>
      <c r="C131" s="41"/>
      <c r="D131" s="237" t="s">
        <v>138</v>
      </c>
      <c r="E131" s="41"/>
      <c r="F131" s="238" t="s">
        <v>642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86</v>
      </c>
    </row>
    <row r="132" s="2" customFormat="1">
      <c r="A132" s="39"/>
      <c r="B132" s="40"/>
      <c r="C132" s="41"/>
      <c r="D132" s="232" t="s">
        <v>140</v>
      </c>
      <c r="E132" s="41"/>
      <c r="F132" s="239" t="s">
        <v>643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86</v>
      </c>
    </row>
    <row r="133" s="13" customFormat="1">
      <c r="A133" s="13"/>
      <c r="B133" s="240"/>
      <c r="C133" s="241"/>
      <c r="D133" s="232" t="s">
        <v>142</v>
      </c>
      <c r="E133" s="242" t="s">
        <v>1</v>
      </c>
      <c r="F133" s="243" t="s">
        <v>151</v>
      </c>
      <c r="G133" s="241"/>
      <c r="H133" s="242" t="s">
        <v>1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142</v>
      </c>
      <c r="AU133" s="249" t="s">
        <v>86</v>
      </c>
      <c r="AV133" s="13" t="s">
        <v>84</v>
      </c>
      <c r="AW133" s="13" t="s">
        <v>33</v>
      </c>
      <c r="AX133" s="13" t="s">
        <v>76</v>
      </c>
      <c r="AY133" s="249" t="s">
        <v>127</v>
      </c>
    </row>
    <row r="134" s="14" customFormat="1">
      <c r="A134" s="14"/>
      <c r="B134" s="250"/>
      <c r="C134" s="251"/>
      <c r="D134" s="232" t="s">
        <v>142</v>
      </c>
      <c r="E134" s="252" t="s">
        <v>1</v>
      </c>
      <c r="F134" s="253" t="s">
        <v>644</v>
      </c>
      <c r="G134" s="251"/>
      <c r="H134" s="254">
        <v>49.509999999999998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142</v>
      </c>
      <c r="AU134" s="260" t="s">
        <v>86</v>
      </c>
      <c r="AV134" s="14" t="s">
        <v>86</v>
      </c>
      <c r="AW134" s="14" t="s">
        <v>33</v>
      </c>
      <c r="AX134" s="14" t="s">
        <v>84</v>
      </c>
      <c r="AY134" s="260" t="s">
        <v>127</v>
      </c>
    </row>
    <row r="135" s="2" customFormat="1" ht="37.8" customHeight="1">
      <c r="A135" s="39"/>
      <c r="B135" s="40"/>
      <c r="C135" s="219" t="s">
        <v>153</v>
      </c>
      <c r="D135" s="219" t="s">
        <v>129</v>
      </c>
      <c r="E135" s="220" t="s">
        <v>266</v>
      </c>
      <c r="F135" s="221" t="s">
        <v>267</v>
      </c>
      <c r="G135" s="222" t="s">
        <v>132</v>
      </c>
      <c r="H135" s="223">
        <v>633.57000000000005</v>
      </c>
      <c r="I135" s="224"/>
      <c r="J135" s="225">
        <f>ROUND(I135*H135,2)</f>
        <v>0</v>
      </c>
      <c r="K135" s="221" t="s">
        <v>133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134</v>
      </c>
      <c r="AT135" s="230" t="s">
        <v>129</v>
      </c>
      <c r="AU135" s="230" t="s">
        <v>86</v>
      </c>
      <c r="AY135" s="18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134</v>
      </c>
      <c r="BM135" s="230" t="s">
        <v>645</v>
      </c>
    </row>
    <row r="136" s="2" customFormat="1">
      <c r="A136" s="39"/>
      <c r="B136" s="40"/>
      <c r="C136" s="41"/>
      <c r="D136" s="232" t="s">
        <v>136</v>
      </c>
      <c r="E136" s="41"/>
      <c r="F136" s="233" t="s">
        <v>269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136</v>
      </c>
      <c r="AU136" s="18" t="s">
        <v>86</v>
      </c>
    </row>
    <row r="137" s="2" customFormat="1">
      <c r="A137" s="39"/>
      <c r="B137" s="40"/>
      <c r="C137" s="41"/>
      <c r="D137" s="237" t="s">
        <v>138</v>
      </c>
      <c r="E137" s="41"/>
      <c r="F137" s="238" t="s">
        <v>270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86</v>
      </c>
    </row>
    <row r="138" s="2" customFormat="1">
      <c r="A138" s="39"/>
      <c r="B138" s="40"/>
      <c r="C138" s="41"/>
      <c r="D138" s="232" t="s">
        <v>140</v>
      </c>
      <c r="E138" s="41"/>
      <c r="F138" s="239" t="s">
        <v>646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86</v>
      </c>
    </row>
    <row r="139" s="14" customFormat="1">
      <c r="A139" s="14"/>
      <c r="B139" s="250"/>
      <c r="C139" s="251"/>
      <c r="D139" s="232" t="s">
        <v>142</v>
      </c>
      <c r="E139" s="252" t="s">
        <v>1</v>
      </c>
      <c r="F139" s="253" t="s">
        <v>647</v>
      </c>
      <c r="G139" s="251"/>
      <c r="H139" s="254">
        <v>633.57000000000005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142</v>
      </c>
      <c r="AU139" s="260" t="s">
        <v>86</v>
      </c>
      <c r="AV139" s="14" t="s">
        <v>86</v>
      </c>
      <c r="AW139" s="14" t="s">
        <v>33</v>
      </c>
      <c r="AX139" s="14" t="s">
        <v>84</v>
      </c>
      <c r="AY139" s="260" t="s">
        <v>127</v>
      </c>
    </row>
    <row r="140" s="2" customFormat="1" ht="37.8" customHeight="1">
      <c r="A140" s="39"/>
      <c r="B140" s="40"/>
      <c r="C140" s="219" t="s">
        <v>134</v>
      </c>
      <c r="D140" s="219" t="s">
        <v>129</v>
      </c>
      <c r="E140" s="220" t="s">
        <v>274</v>
      </c>
      <c r="F140" s="221" t="s">
        <v>275</v>
      </c>
      <c r="G140" s="222" t="s">
        <v>132</v>
      </c>
      <c r="H140" s="223">
        <v>633.57000000000005</v>
      </c>
      <c r="I140" s="224"/>
      <c r="J140" s="225">
        <f>ROUND(I140*H140,2)</f>
        <v>0</v>
      </c>
      <c r="K140" s="221" t="s">
        <v>133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134</v>
      </c>
      <c r="AT140" s="230" t="s">
        <v>129</v>
      </c>
      <c r="AU140" s="230" t="s">
        <v>86</v>
      </c>
      <c r="AY140" s="18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134</v>
      </c>
      <c r="BM140" s="230" t="s">
        <v>648</v>
      </c>
    </row>
    <row r="141" s="2" customFormat="1">
      <c r="A141" s="39"/>
      <c r="B141" s="40"/>
      <c r="C141" s="41"/>
      <c r="D141" s="232" t="s">
        <v>136</v>
      </c>
      <c r="E141" s="41"/>
      <c r="F141" s="233" t="s">
        <v>277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86</v>
      </c>
    </row>
    <row r="142" s="2" customFormat="1">
      <c r="A142" s="39"/>
      <c r="B142" s="40"/>
      <c r="C142" s="41"/>
      <c r="D142" s="237" t="s">
        <v>138</v>
      </c>
      <c r="E142" s="41"/>
      <c r="F142" s="238" t="s">
        <v>278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138</v>
      </c>
      <c r="AU142" s="18" t="s">
        <v>86</v>
      </c>
    </row>
    <row r="143" s="2" customFormat="1">
      <c r="A143" s="39"/>
      <c r="B143" s="40"/>
      <c r="C143" s="41"/>
      <c r="D143" s="232" t="s">
        <v>140</v>
      </c>
      <c r="E143" s="41"/>
      <c r="F143" s="239" t="s">
        <v>649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86</v>
      </c>
    </row>
    <row r="144" s="13" customFormat="1">
      <c r="A144" s="13"/>
      <c r="B144" s="240"/>
      <c r="C144" s="241"/>
      <c r="D144" s="232" t="s">
        <v>142</v>
      </c>
      <c r="E144" s="242" t="s">
        <v>1</v>
      </c>
      <c r="F144" s="243" t="s">
        <v>143</v>
      </c>
      <c r="G144" s="241"/>
      <c r="H144" s="242" t="s">
        <v>1</v>
      </c>
      <c r="I144" s="244"/>
      <c r="J144" s="241"/>
      <c r="K144" s="241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142</v>
      </c>
      <c r="AU144" s="249" t="s">
        <v>86</v>
      </c>
      <c r="AV144" s="13" t="s">
        <v>84</v>
      </c>
      <c r="AW144" s="13" t="s">
        <v>33</v>
      </c>
      <c r="AX144" s="13" t="s">
        <v>76</v>
      </c>
      <c r="AY144" s="249" t="s">
        <v>127</v>
      </c>
    </row>
    <row r="145" s="14" customFormat="1">
      <c r="A145" s="14"/>
      <c r="B145" s="250"/>
      <c r="C145" s="251"/>
      <c r="D145" s="232" t="s">
        <v>142</v>
      </c>
      <c r="E145" s="252" t="s">
        <v>1</v>
      </c>
      <c r="F145" s="253" t="s">
        <v>647</v>
      </c>
      <c r="G145" s="251"/>
      <c r="H145" s="254">
        <v>633.57000000000005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142</v>
      </c>
      <c r="AU145" s="260" t="s">
        <v>86</v>
      </c>
      <c r="AV145" s="14" t="s">
        <v>86</v>
      </c>
      <c r="AW145" s="14" t="s">
        <v>33</v>
      </c>
      <c r="AX145" s="14" t="s">
        <v>84</v>
      </c>
      <c r="AY145" s="260" t="s">
        <v>127</v>
      </c>
    </row>
    <row r="146" s="2" customFormat="1" ht="24.15" customHeight="1">
      <c r="A146" s="39"/>
      <c r="B146" s="40"/>
      <c r="C146" s="219" t="s">
        <v>168</v>
      </c>
      <c r="D146" s="219" t="s">
        <v>129</v>
      </c>
      <c r="E146" s="220" t="s">
        <v>650</v>
      </c>
      <c r="F146" s="221" t="s">
        <v>651</v>
      </c>
      <c r="G146" s="222" t="s">
        <v>132</v>
      </c>
      <c r="H146" s="223">
        <v>633.57000000000005</v>
      </c>
      <c r="I146" s="224"/>
      <c r="J146" s="225">
        <f>ROUND(I146*H146,2)</f>
        <v>0</v>
      </c>
      <c r="K146" s="221" t="s">
        <v>133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134</v>
      </c>
      <c r="AT146" s="230" t="s">
        <v>129</v>
      </c>
      <c r="AU146" s="230" t="s">
        <v>86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134</v>
      </c>
      <c r="BM146" s="230" t="s">
        <v>652</v>
      </c>
    </row>
    <row r="147" s="2" customFormat="1">
      <c r="A147" s="39"/>
      <c r="B147" s="40"/>
      <c r="C147" s="41"/>
      <c r="D147" s="232" t="s">
        <v>136</v>
      </c>
      <c r="E147" s="41"/>
      <c r="F147" s="233" t="s">
        <v>653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86</v>
      </c>
    </row>
    <row r="148" s="2" customFormat="1">
      <c r="A148" s="39"/>
      <c r="B148" s="40"/>
      <c r="C148" s="41"/>
      <c r="D148" s="237" t="s">
        <v>138</v>
      </c>
      <c r="E148" s="41"/>
      <c r="F148" s="238" t="s">
        <v>654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138</v>
      </c>
      <c r="AU148" s="18" t="s">
        <v>86</v>
      </c>
    </row>
    <row r="149" s="2" customFormat="1">
      <c r="A149" s="39"/>
      <c r="B149" s="40"/>
      <c r="C149" s="41"/>
      <c r="D149" s="232" t="s">
        <v>140</v>
      </c>
      <c r="E149" s="41"/>
      <c r="F149" s="239" t="s">
        <v>655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140</v>
      </c>
      <c r="AU149" s="18" t="s">
        <v>86</v>
      </c>
    </row>
    <row r="150" s="14" customFormat="1">
      <c r="A150" s="14"/>
      <c r="B150" s="250"/>
      <c r="C150" s="251"/>
      <c r="D150" s="232" t="s">
        <v>142</v>
      </c>
      <c r="E150" s="252" t="s">
        <v>1</v>
      </c>
      <c r="F150" s="253" t="s">
        <v>647</v>
      </c>
      <c r="G150" s="251"/>
      <c r="H150" s="254">
        <v>633.57000000000005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142</v>
      </c>
      <c r="AU150" s="260" t="s">
        <v>86</v>
      </c>
      <c r="AV150" s="14" t="s">
        <v>86</v>
      </c>
      <c r="AW150" s="14" t="s">
        <v>33</v>
      </c>
      <c r="AX150" s="14" t="s">
        <v>84</v>
      </c>
      <c r="AY150" s="260" t="s">
        <v>127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204</v>
      </c>
      <c r="F151" s="217" t="s">
        <v>537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SUM(P152:P157)</f>
        <v>0</v>
      </c>
      <c r="Q151" s="211"/>
      <c r="R151" s="212">
        <f>SUM(R152:R157)</f>
        <v>0</v>
      </c>
      <c r="S151" s="211"/>
      <c r="T151" s="213">
        <f>SUM(T152:T157)</f>
        <v>0.074264999999999998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84</v>
      </c>
      <c r="AY151" s="214" t="s">
        <v>127</v>
      </c>
      <c r="BK151" s="216">
        <f>SUM(BK152:BK157)</f>
        <v>0</v>
      </c>
    </row>
    <row r="152" s="2" customFormat="1" ht="24.15" customHeight="1">
      <c r="A152" s="39"/>
      <c r="B152" s="40"/>
      <c r="C152" s="219" t="s">
        <v>176</v>
      </c>
      <c r="D152" s="219" t="s">
        <v>129</v>
      </c>
      <c r="E152" s="220" t="s">
        <v>656</v>
      </c>
      <c r="F152" s="221" t="s">
        <v>657</v>
      </c>
      <c r="G152" s="222" t="s">
        <v>132</v>
      </c>
      <c r="H152" s="223">
        <v>49.509999999999998</v>
      </c>
      <c r="I152" s="224"/>
      <c r="J152" s="225">
        <f>ROUND(I152*H152,2)</f>
        <v>0</v>
      </c>
      <c r="K152" s="221" t="s">
        <v>133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0.0015</v>
      </c>
      <c r="T152" s="229">
        <f>S152*H152</f>
        <v>0.074264999999999998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134</v>
      </c>
      <c r="AT152" s="230" t="s">
        <v>129</v>
      </c>
      <c r="AU152" s="230" t="s">
        <v>86</v>
      </c>
      <c r="AY152" s="18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134</v>
      </c>
      <c r="BM152" s="230" t="s">
        <v>658</v>
      </c>
    </row>
    <row r="153" s="2" customFormat="1">
      <c r="A153" s="39"/>
      <c r="B153" s="40"/>
      <c r="C153" s="41"/>
      <c r="D153" s="232" t="s">
        <v>136</v>
      </c>
      <c r="E153" s="41"/>
      <c r="F153" s="233" t="s">
        <v>659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136</v>
      </c>
      <c r="AU153" s="18" t="s">
        <v>86</v>
      </c>
    </row>
    <row r="154" s="2" customFormat="1">
      <c r="A154" s="39"/>
      <c r="B154" s="40"/>
      <c r="C154" s="41"/>
      <c r="D154" s="237" t="s">
        <v>138</v>
      </c>
      <c r="E154" s="41"/>
      <c r="F154" s="238" t="s">
        <v>660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86</v>
      </c>
    </row>
    <row r="155" s="2" customFormat="1">
      <c r="A155" s="39"/>
      <c r="B155" s="40"/>
      <c r="C155" s="41"/>
      <c r="D155" s="232" t="s">
        <v>140</v>
      </c>
      <c r="E155" s="41"/>
      <c r="F155" s="239" t="s">
        <v>661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140</v>
      </c>
      <c r="AU155" s="18" t="s">
        <v>86</v>
      </c>
    </row>
    <row r="156" s="13" customFormat="1">
      <c r="A156" s="13"/>
      <c r="B156" s="240"/>
      <c r="C156" s="241"/>
      <c r="D156" s="232" t="s">
        <v>142</v>
      </c>
      <c r="E156" s="242" t="s">
        <v>1</v>
      </c>
      <c r="F156" s="243" t="s">
        <v>143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142</v>
      </c>
      <c r="AU156" s="249" t="s">
        <v>86</v>
      </c>
      <c r="AV156" s="13" t="s">
        <v>84</v>
      </c>
      <c r="AW156" s="13" t="s">
        <v>33</v>
      </c>
      <c r="AX156" s="13" t="s">
        <v>76</v>
      </c>
      <c r="AY156" s="249" t="s">
        <v>127</v>
      </c>
    </row>
    <row r="157" s="14" customFormat="1">
      <c r="A157" s="14"/>
      <c r="B157" s="250"/>
      <c r="C157" s="251"/>
      <c r="D157" s="232" t="s">
        <v>142</v>
      </c>
      <c r="E157" s="252" t="s">
        <v>1</v>
      </c>
      <c r="F157" s="253" t="s">
        <v>644</v>
      </c>
      <c r="G157" s="251"/>
      <c r="H157" s="254">
        <v>49.509999999999998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142</v>
      </c>
      <c r="AU157" s="260" t="s">
        <v>86</v>
      </c>
      <c r="AV157" s="14" t="s">
        <v>86</v>
      </c>
      <c r="AW157" s="14" t="s">
        <v>33</v>
      </c>
      <c r="AX157" s="14" t="s">
        <v>84</v>
      </c>
      <c r="AY157" s="260" t="s">
        <v>127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567</v>
      </c>
      <c r="F158" s="217" t="s">
        <v>568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SUM(P159:P164)</f>
        <v>0</v>
      </c>
      <c r="Q158" s="211"/>
      <c r="R158" s="212">
        <f>SUM(R159:R164)</f>
        <v>0</v>
      </c>
      <c r="S158" s="211"/>
      <c r="T158" s="21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127</v>
      </c>
      <c r="BK158" s="216">
        <f>SUM(BK159:BK164)</f>
        <v>0</v>
      </c>
    </row>
    <row r="159" s="2" customFormat="1" ht="44.25" customHeight="1">
      <c r="A159" s="39"/>
      <c r="B159" s="40"/>
      <c r="C159" s="219" t="s">
        <v>184</v>
      </c>
      <c r="D159" s="219" t="s">
        <v>129</v>
      </c>
      <c r="E159" s="220" t="s">
        <v>587</v>
      </c>
      <c r="F159" s="221" t="s">
        <v>588</v>
      </c>
      <c r="G159" s="222" t="s">
        <v>198</v>
      </c>
      <c r="H159" s="223">
        <v>1330.4970000000001</v>
      </c>
      <c r="I159" s="224"/>
      <c r="J159" s="225">
        <f>ROUND(I159*H159,2)</f>
        <v>0</v>
      </c>
      <c r="K159" s="221" t="s">
        <v>133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134</v>
      </c>
      <c r="AT159" s="230" t="s">
        <v>129</v>
      </c>
      <c r="AU159" s="230" t="s">
        <v>86</v>
      </c>
      <c r="AY159" s="18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134</v>
      </c>
      <c r="BM159" s="230" t="s">
        <v>662</v>
      </c>
    </row>
    <row r="160" s="2" customFormat="1">
      <c r="A160" s="39"/>
      <c r="B160" s="40"/>
      <c r="C160" s="41"/>
      <c r="D160" s="232" t="s">
        <v>136</v>
      </c>
      <c r="E160" s="41"/>
      <c r="F160" s="233" t="s">
        <v>588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136</v>
      </c>
      <c r="AU160" s="18" t="s">
        <v>86</v>
      </c>
    </row>
    <row r="161" s="2" customFormat="1">
      <c r="A161" s="39"/>
      <c r="B161" s="40"/>
      <c r="C161" s="41"/>
      <c r="D161" s="237" t="s">
        <v>138</v>
      </c>
      <c r="E161" s="41"/>
      <c r="F161" s="238" t="s">
        <v>590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86</v>
      </c>
    </row>
    <row r="162" s="2" customFormat="1">
      <c r="A162" s="39"/>
      <c r="B162" s="40"/>
      <c r="C162" s="41"/>
      <c r="D162" s="232" t="s">
        <v>140</v>
      </c>
      <c r="E162" s="41"/>
      <c r="F162" s="239" t="s">
        <v>663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140</v>
      </c>
      <c r="AU162" s="18" t="s">
        <v>86</v>
      </c>
    </row>
    <row r="163" s="13" customFormat="1">
      <c r="A163" s="13"/>
      <c r="B163" s="240"/>
      <c r="C163" s="241"/>
      <c r="D163" s="232" t="s">
        <v>142</v>
      </c>
      <c r="E163" s="242" t="s">
        <v>1</v>
      </c>
      <c r="F163" s="243" t="s">
        <v>143</v>
      </c>
      <c r="G163" s="241"/>
      <c r="H163" s="242" t="s">
        <v>1</v>
      </c>
      <c r="I163" s="244"/>
      <c r="J163" s="241"/>
      <c r="K163" s="241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142</v>
      </c>
      <c r="AU163" s="249" t="s">
        <v>86</v>
      </c>
      <c r="AV163" s="13" t="s">
        <v>84</v>
      </c>
      <c r="AW163" s="13" t="s">
        <v>33</v>
      </c>
      <c r="AX163" s="13" t="s">
        <v>76</v>
      </c>
      <c r="AY163" s="249" t="s">
        <v>127</v>
      </c>
    </row>
    <row r="164" s="14" customFormat="1">
      <c r="A164" s="14"/>
      <c r="B164" s="250"/>
      <c r="C164" s="251"/>
      <c r="D164" s="232" t="s">
        <v>142</v>
      </c>
      <c r="E164" s="252" t="s">
        <v>1</v>
      </c>
      <c r="F164" s="253" t="s">
        <v>664</v>
      </c>
      <c r="G164" s="251"/>
      <c r="H164" s="254">
        <v>1330.4970000000001</v>
      </c>
      <c r="I164" s="255"/>
      <c r="J164" s="251"/>
      <c r="K164" s="251"/>
      <c r="L164" s="256"/>
      <c r="M164" s="297"/>
      <c r="N164" s="298"/>
      <c r="O164" s="298"/>
      <c r="P164" s="298"/>
      <c r="Q164" s="298"/>
      <c r="R164" s="298"/>
      <c r="S164" s="298"/>
      <c r="T164" s="2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142</v>
      </c>
      <c r="AU164" s="260" t="s">
        <v>86</v>
      </c>
      <c r="AV164" s="14" t="s">
        <v>86</v>
      </c>
      <c r="AW164" s="14" t="s">
        <v>33</v>
      </c>
      <c r="AX164" s="14" t="s">
        <v>84</v>
      </c>
      <c r="AY164" s="260" t="s">
        <v>127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leJUzPQCoMOl1xpK7GJtUPiaJAg8M6jPVKYVhxamYC3mn0z+tOsZCbTYFMtNKWIshk/5rvKY9fqJZwrDe9Dalw==" hashValue="cSkpNuODCqqJ4yckUgz+OyUcBxv3P8SlWfJTm9BLLV9O9jVHh/eTqUlpGMzFUUzF6MHyihsWNH4lvamow/kcIw==" algorithmName="SHA-512" password="CC35"/>
  <autoFilter ref="C119:K16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2/129153201"/>
    <hyperlink ref="F131" r:id="rId2" display="https://podminky.urs.cz/item/CS_URS_2024_02/162211311"/>
    <hyperlink ref="F137" r:id="rId3" display="https://podminky.urs.cz/item/CS_URS_2024_02/162351103"/>
    <hyperlink ref="F142" r:id="rId4" display="https://podminky.urs.cz/item/CS_URS_2024_02/162651111"/>
    <hyperlink ref="F148" r:id="rId5" display="https://podminky.urs.cz/item/CS_URS_2024_02/167151111"/>
    <hyperlink ref="F154" r:id="rId6" display="https://podminky.urs.cz/item/CS_URS_2024_02/952904122"/>
    <hyperlink ref="F161" r:id="rId7" display="https://podminky.urs.cz/item/CS_URS_2024_02/997013873_RC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Bělá, úprava Boskovice, ř.km 4,416-4,998, Boskovice, oprava toku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665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26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27</v>
      </c>
      <c r="F24" s="39"/>
      <c r="G24" s="39"/>
      <c r="H24" s="39"/>
      <c r="I24" s="141" t="s">
        <v>28</v>
      </c>
      <c r="J24" s="144" t="s">
        <v>29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ROUND((SUM(BE119:BE196)),  2)</f>
        <v>0</v>
      </c>
      <c r="G33" s="39"/>
      <c r="H33" s="39"/>
      <c r="I33" s="156">
        <v>0.20999999999999999</v>
      </c>
      <c r="J33" s="155">
        <f>ROUND(((SUM(BE119:BE196))*I33),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ROUND((SUM(BF119:BF196)),  2)</f>
        <v>0</v>
      </c>
      <c r="G34" s="39"/>
      <c r="H34" s="39"/>
      <c r="I34" s="156">
        <v>0.12</v>
      </c>
      <c r="J34" s="155">
        <f>ROUND(((SUM(BF119:BF196))*I34),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ROUND((SUM(BG119:BG196)),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ROUND((SUM(BH119:BH196)),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ROUND((SUM(BI119:BI196)),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Bělá, úprava Boskovice, ř.km 4,416-4,998, Boskovice, oprava toku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SO00 -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Moravy, s.p.</v>
      </c>
      <c r="G91" s="41"/>
      <c r="H91" s="41"/>
      <c r="I91" s="33" t="s">
        <v>32</v>
      </c>
      <c r="J91" s="37" t="str">
        <f>E21</f>
        <v>Povodí Moravy, s.p.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Povodí Moravy, s.p.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666</v>
      </c>
      <c r="E99" s="183"/>
      <c r="F99" s="183"/>
      <c r="G99" s="183"/>
      <c r="H99" s="183"/>
      <c r="I99" s="183"/>
      <c r="J99" s="184">
        <f>J130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Bělá, úprava Boskovice, ř.km 4,416-4,998, Boskovice, oprava toku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SO00 - VRN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1. 11. 2024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Povodí Moravy, s.p.</v>
      </c>
      <c r="G115" s="41"/>
      <c r="H115" s="41"/>
      <c r="I115" s="33" t="s">
        <v>32</v>
      </c>
      <c r="J115" s="37" t="str">
        <f>E21</f>
        <v>Povodí Moravy, s.p.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34</v>
      </c>
      <c r="J116" s="37" t="str">
        <f>E24</f>
        <v>Povodí Moravy, s.p.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113</v>
      </c>
      <c r="D118" s="195" t="s">
        <v>61</v>
      </c>
      <c r="E118" s="195" t="s">
        <v>57</v>
      </c>
      <c r="F118" s="195" t="s">
        <v>58</v>
      </c>
      <c r="G118" s="195" t="s">
        <v>114</v>
      </c>
      <c r="H118" s="195" t="s">
        <v>115</v>
      </c>
      <c r="I118" s="195" t="s">
        <v>116</v>
      </c>
      <c r="J118" s="195" t="s">
        <v>101</v>
      </c>
      <c r="K118" s="196" t="s">
        <v>117</v>
      </c>
      <c r="L118" s="197"/>
      <c r="M118" s="101" t="s">
        <v>1</v>
      </c>
      <c r="N118" s="102" t="s">
        <v>40</v>
      </c>
      <c r="O118" s="102" t="s">
        <v>118</v>
      </c>
      <c r="P118" s="102" t="s">
        <v>119</v>
      </c>
      <c r="Q118" s="102" t="s">
        <v>120</v>
      </c>
      <c r="R118" s="102" t="s">
        <v>121</v>
      </c>
      <c r="S118" s="102" t="s">
        <v>122</v>
      </c>
      <c r="T118" s="103" t="s">
        <v>123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124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P120+P130</f>
        <v>0</v>
      </c>
      <c r="Q119" s="105"/>
      <c r="R119" s="200">
        <f>R120+R130</f>
        <v>0.30990000000000001</v>
      </c>
      <c r="S119" s="105"/>
      <c r="T119" s="201">
        <f>T120+T130</f>
        <v>0.02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103</v>
      </c>
      <c r="BK119" s="202">
        <f>BK120+BK130</f>
        <v>0</v>
      </c>
    </row>
    <row r="120" s="12" customFormat="1" ht="25.92" customHeight="1">
      <c r="A120" s="12"/>
      <c r="B120" s="203"/>
      <c r="C120" s="204"/>
      <c r="D120" s="205" t="s">
        <v>75</v>
      </c>
      <c r="E120" s="206" t="s">
        <v>125</v>
      </c>
      <c r="F120" s="206" t="s">
        <v>126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0.29999999999999999</v>
      </c>
      <c r="S120" s="211"/>
      <c r="T120" s="21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76</v>
      </c>
      <c r="AY120" s="214" t="s">
        <v>127</v>
      </c>
      <c r="BK120" s="216">
        <f>BK121</f>
        <v>0</v>
      </c>
    </row>
    <row r="121" s="12" customFormat="1" ht="22.8" customHeight="1">
      <c r="A121" s="12"/>
      <c r="B121" s="203"/>
      <c r="C121" s="204"/>
      <c r="D121" s="205" t="s">
        <v>75</v>
      </c>
      <c r="E121" s="217" t="s">
        <v>84</v>
      </c>
      <c r="F121" s="217" t="s">
        <v>128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SUM(P122:P129)</f>
        <v>0</v>
      </c>
      <c r="Q121" s="211"/>
      <c r="R121" s="212">
        <f>SUM(R122:R129)</f>
        <v>0.29999999999999999</v>
      </c>
      <c r="S121" s="211"/>
      <c r="T121" s="213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84</v>
      </c>
      <c r="AY121" s="214" t="s">
        <v>127</v>
      </c>
      <c r="BK121" s="216">
        <f>SUM(BK122:BK129)</f>
        <v>0</v>
      </c>
    </row>
    <row r="122" s="2" customFormat="1" ht="24.15" customHeight="1">
      <c r="A122" s="39"/>
      <c r="B122" s="40"/>
      <c r="C122" s="219" t="s">
        <v>84</v>
      </c>
      <c r="D122" s="219" t="s">
        <v>129</v>
      </c>
      <c r="E122" s="220" t="s">
        <v>667</v>
      </c>
      <c r="F122" s="221" t="s">
        <v>668</v>
      </c>
      <c r="G122" s="222" t="s">
        <v>359</v>
      </c>
      <c r="H122" s="223">
        <v>6000</v>
      </c>
      <c r="I122" s="224"/>
      <c r="J122" s="225">
        <f>ROUND(I122*H122,2)</f>
        <v>0</v>
      </c>
      <c r="K122" s="221" t="s">
        <v>133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5.0000000000000002E-05</v>
      </c>
      <c r="R122" s="228">
        <f>Q122*H122</f>
        <v>0.29999999999999999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134</v>
      </c>
      <c r="AT122" s="230" t="s">
        <v>129</v>
      </c>
      <c r="AU122" s="230" t="s">
        <v>86</v>
      </c>
      <c r="AY122" s="18" t="s">
        <v>127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134</v>
      </c>
      <c r="BM122" s="230" t="s">
        <v>669</v>
      </c>
    </row>
    <row r="123" s="2" customFormat="1">
      <c r="A123" s="39"/>
      <c r="B123" s="40"/>
      <c r="C123" s="41"/>
      <c r="D123" s="232" t="s">
        <v>136</v>
      </c>
      <c r="E123" s="41"/>
      <c r="F123" s="233" t="s">
        <v>670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136</v>
      </c>
      <c r="AU123" s="18" t="s">
        <v>86</v>
      </c>
    </row>
    <row r="124" s="2" customFormat="1">
      <c r="A124" s="39"/>
      <c r="B124" s="40"/>
      <c r="C124" s="41"/>
      <c r="D124" s="237" t="s">
        <v>138</v>
      </c>
      <c r="E124" s="41"/>
      <c r="F124" s="238" t="s">
        <v>671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138</v>
      </c>
      <c r="AU124" s="18" t="s">
        <v>86</v>
      </c>
    </row>
    <row r="125" s="2" customFormat="1">
      <c r="A125" s="39"/>
      <c r="B125" s="40"/>
      <c r="C125" s="41"/>
      <c r="D125" s="232" t="s">
        <v>140</v>
      </c>
      <c r="E125" s="41"/>
      <c r="F125" s="239" t="s">
        <v>672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140</v>
      </c>
      <c r="AU125" s="18" t="s">
        <v>86</v>
      </c>
    </row>
    <row r="126" s="2" customFormat="1" ht="24.15" customHeight="1">
      <c r="A126" s="39"/>
      <c r="B126" s="40"/>
      <c r="C126" s="219" t="s">
        <v>86</v>
      </c>
      <c r="D126" s="219" t="s">
        <v>129</v>
      </c>
      <c r="E126" s="220" t="s">
        <v>673</v>
      </c>
      <c r="F126" s="221" t="s">
        <v>674</v>
      </c>
      <c r="G126" s="222" t="s">
        <v>675</v>
      </c>
      <c r="H126" s="223">
        <v>60</v>
      </c>
      <c r="I126" s="224"/>
      <c r="J126" s="225">
        <f>ROUND(I126*H126,2)</f>
        <v>0</v>
      </c>
      <c r="K126" s="221" t="s">
        <v>133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134</v>
      </c>
      <c r="AT126" s="230" t="s">
        <v>129</v>
      </c>
      <c r="AU126" s="230" t="s">
        <v>86</v>
      </c>
      <c r="AY126" s="18" t="s">
        <v>127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134</v>
      </c>
      <c r="BM126" s="230" t="s">
        <v>676</v>
      </c>
    </row>
    <row r="127" s="2" customFormat="1">
      <c r="A127" s="39"/>
      <c r="B127" s="40"/>
      <c r="C127" s="41"/>
      <c r="D127" s="232" t="s">
        <v>136</v>
      </c>
      <c r="E127" s="41"/>
      <c r="F127" s="233" t="s">
        <v>677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136</v>
      </c>
      <c r="AU127" s="18" t="s">
        <v>86</v>
      </c>
    </row>
    <row r="128" s="2" customFormat="1">
      <c r="A128" s="39"/>
      <c r="B128" s="40"/>
      <c r="C128" s="41"/>
      <c r="D128" s="237" t="s">
        <v>138</v>
      </c>
      <c r="E128" s="41"/>
      <c r="F128" s="238" t="s">
        <v>678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138</v>
      </c>
      <c r="AU128" s="18" t="s">
        <v>86</v>
      </c>
    </row>
    <row r="129" s="2" customFormat="1">
      <c r="A129" s="39"/>
      <c r="B129" s="40"/>
      <c r="C129" s="41"/>
      <c r="D129" s="232" t="s">
        <v>140</v>
      </c>
      <c r="E129" s="41"/>
      <c r="F129" s="239" t="s">
        <v>679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140</v>
      </c>
      <c r="AU129" s="18" t="s">
        <v>86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91</v>
      </c>
      <c r="F130" s="206" t="s">
        <v>680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SUM(P131:P196)</f>
        <v>0</v>
      </c>
      <c r="Q130" s="211"/>
      <c r="R130" s="212">
        <f>SUM(R131:R196)</f>
        <v>0.0099000000000000008</v>
      </c>
      <c r="S130" s="211"/>
      <c r="T130" s="213">
        <f>SUM(T131:T196)</f>
        <v>0.02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168</v>
      </c>
      <c r="AT130" s="215" t="s">
        <v>75</v>
      </c>
      <c r="AU130" s="215" t="s">
        <v>76</v>
      </c>
      <c r="AY130" s="214" t="s">
        <v>127</v>
      </c>
      <c r="BK130" s="216">
        <f>SUM(BK131:BK196)</f>
        <v>0</v>
      </c>
    </row>
    <row r="131" s="2" customFormat="1" ht="16.5" customHeight="1">
      <c r="A131" s="39"/>
      <c r="B131" s="40"/>
      <c r="C131" s="219" t="s">
        <v>153</v>
      </c>
      <c r="D131" s="219" t="s">
        <v>129</v>
      </c>
      <c r="E131" s="220" t="s">
        <v>681</v>
      </c>
      <c r="F131" s="221" t="s">
        <v>682</v>
      </c>
      <c r="G131" s="222" t="s">
        <v>683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684</v>
      </c>
      <c r="AT131" s="230" t="s">
        <v>129</v>
      </c>
      <c r="AU131" s="230" t="s">
        <v>84</v>
      </c>
      <c r="AY131" s="18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684</v>
      </c>
      <c r="BM131" s="230" t="s">
        <v>685</v>
      </c>
    </row>
    <row r="132" s="2" customFormat="1">
      <c r="A132" s="39"/>
      <c r="B132" s="40"/>
      <c r="C132" s="41"/>
      <c r="D132" s="232" t="s">
        <v>136</v>
      </c>
      <c r="E132" s="41"/>
      <c r="F132" s="233" t="s">
        <v>686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136</v>
      </c>
      <c r="AU132" s="18" t="s">
        <v>84</v>
      </c>
    </row>
    <row r="133" s="2" customFormat="1">
      <c r="A133" s="39"/>
      <c r="B133" s="40"/>
      <c r="C133" s="41"/>
      <c r="D133" s="232" t="s">
        <v>140</v>
      </c>
      <c r="E133" s="41"/>
      <c r="F133" s="239" t="s">
        <v>687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84</v>
      </c>
    </row>
    <row r="134" s="2" customFormat="1" ht="16.5" customHeight="1">
      <c r="A134" s="39"/>
      <c r="B134" s="40"/>
      <c r="C134" s="219" t="s">
        <v>134</v>
      </c>
      <c r="D134" s="219" t="s">
        <v>129</v>
      </c>
      <c r="E134" s="220" t="s">
        <v>688</v>
      </c>
      <c r="F134" s="221" t="s">
        <v>689</v>
      </c>
      <c r="G134" s="222" t="s">
        <v>683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684</v>
      </c>
      <c r="AT134" s="230" t="s">
        <v>129</v>
      </c>
      <c r="AU134" s="230" t="s">
        <v>84</v>
      </c>
      <c r="AY134" s="18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684</v>
      </c>
      <c r="BM134" s="230" t="s">
        <v>690</v>
      </c>
    </row>
    <row r="135" s="2" customFormat="1">
      <c r="A135" s="39"/>
      <c r="B135" s="40"/>
      <c r="C135" s="41"/>
      <c r="D135" s="232" t="s">
        <v>136</v>
      </c>
      <c r="E135" s="41"/>
      <c r="F135" s="233" t="s">
        <v>689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136</v>
      </c>
      <c r="AU135" s="18" t="s">
        <v>84</v>
      </c>
    </row>
    <row r="136" s="2" customFormat="1">
      <c r="A136" s="39"/>
      <c r="B136" s="40"/>
      <c r="C136" s="41"/>
      <c r="D136" s="232" t="s">
        <v>140</v>
      </c>
      <c r="E136" s="41"/>
      <c r="F136" s="239" t="s">
        <v>691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140</v>
      </c>
      <c r="AU136" s="18" t="s">
        <v>84</v>
      </c>
    </row>
    <row r="137" s="2" customFormat="1" ht="16.5" customHeight="1">
      <c r="A137" s="39"/>
      <c r="B137" s="40"/>
      <c r="C137" s="219" t="s">
        <v>168</v>
      </c>
      <c r="D137" s="219" t="s">
        <v>129</v>
      </c>
      <c r="E137" s="220" t="s">
        <v>692</v>
      </c>
      <c r="F137" s="221" t="s">
        <v>693</v>
      </c>
      <c r="G137" s="222" t="s">
        <v>683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684</v>
      </c>
      <c r="AT137" s="230" t="s">
        <v>129</v>
      </c>
      <c r="AU137" s="230" t="s">
        <v>84</v>
      </c>
      <c r="AY137" s="18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684</v>
      </c>
      <c r="BM137" s="230" t="s">
        <v>694</v>
      </c>
    </row>
    <row r="138" s="2" customFormat="1">
      <c r="A138" s="39"/>
      <c r="B138" s="40"/>
      <c r="C138" s="41"/>
      <c r="D138" s="232" t="s">
        <v>136</v>
      </c>
      <c r="E138" s="41"/>
      <c r="F138" s="233" t="s">
        <v>693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136</v>
      </c>
      <c r="AU138" s="18" t="s">
        <v>84</v>
      </c>
    </row>
    <row r="139" s="2" customFormat="1">
      <c r="A139" s="39"/>
      <c r="B139" s="40"/>
      <c r="C139" s="41"/>
      <c r="D139" s="232" t="s">
        <v>140</v>
      </c>
      <c r="E139" s="41"/>
      <c r="F139" s="239" t="s">
        <v>695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84</v>
      </c>
    </row>
    <row r="140" s="2" customFormat="1" ht="16.5" customHeight="1">
      <c r="A140" s="39"/>
      <c r="B140" s="40"/>
      <c r="C140" s="219" t="s">
        <v>176</v>
      </c>
      <c r="D140" s="219" t="s">
        <v>129</v>
      </c>
      <c r="E140" s="220" t="s">
        <v>696</v>
      </c>
      <c r="F140" s="221" t="s">
        <v>697</v>
      </c>
      <c r="G140" s="222" t="s">
        <v>698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684</v>
      </c>
      <c r="AT140" s="230" t="s">
        <v>129</v>
      </c>
      <c r="AU140" s="230" t="s">
        <v>84</v>
      </c>
      <c r="AY140" s="18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684</v>
      </c>
      <c r="BM140" s="230" t="s">
        <v>699</v>
      </c>
    </row>
    <row r="141" s="2" customFormat="1">
      <c r="A141" s="39"/>
      <c r="B141" s="40"/>
      <c r="C141" s="41"/>
      <c r="D141" s="232" t="s">
        <v>136</v>
      </c>
      <c r="E141" s="41"/>
      <c r="F141" s="233" t="s">
        <v>700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84</v>
      </c>
    </row>
    <row r="142" s="2" customFormat="1">
      <c r="A142" s="39"/>
      <c r="B142" s="40"/>
      <c r="C142" s="41"/>
      <c r="D142" s="232" t="s">
        <v>140</v>
      </c>
      <c r="E142" s="41"/>
      <c r="F142" s="239" t="s">
        <v>701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84</v>
      </c>
    </row>
    <row r="143" s="2" customFormat="1" ht="24.15" customHeight="1">
      <c r="A143" s="39"/>
      <c r="B143" s="40"/>
      <c r="C143" s="219" t="s">
        <v>184</v>
      </c>
      <c r="D143" s="219" t="s">
        <v>129</v>
      </c>
      <c r="E143" s="220" t="s">
        <v>702</v>
      </c>
      <c r="F143" s="221" t="s">
        <v>703</v>
      </c>
      <c r="G143" s="222" t="s">
        <v>683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684</v>
      </c>
      <c r="AT143" s="230" t="s">
        <v>129</v>
      </c>
      <c r="AU143" s="230" t="s">
        <v>84</v>
      </c>
      <c r="AY143" s="18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684</v>
      </c>
      <c r="BM143" s="230" t="s">
        <v>704</v>
      </c>
    </row>
    <row r="144" s="2" customFormat="1">
      <c r="A144" s="39"/>
      <c r="B144" s="40"/>
      <c r="C144" s="41"/>
      <c r="D144" s="232" t="s">
        <v>136</v>
      </c>
      <c r="E144" s="41"/>
      <c r="F144" s="233" t="s">
        <v>703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136</v>
      </c>
      <c r="AU144" s="18" t="s">
        <v>84</v>
      </c>
    </row>
    <row r="145" s="2" customFormat="1">
      <c r="A145" s="39"/>
      <c r="B145" s="40"/>
      <c r="C145" s="41"/>
      <c r="D145" s="232" t="s">
        <v>140</v>
      </c>
      <c r="E145" s="41"/>
      <c r="F145" s="239" t="s">
        <v>705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140</v>
      </c>
      <c r="AU145" s="18" t="s">
        <v>84</v>
      </c>
    </row>
    <row r="146" s="2" customFormat="1" ht="16.5" customHeight="1">
      <c r="A146" s="39"/>
      <c r="B146" s="40"/>
      <c r="C146" s="219" t="s">
        <v>194</v>
      </c>
      <c r="D146" s="219" t="s">
        <v>129</v>
      </c>
      <c r="E146" s="220" t="s">
        <v>706</v>
      </c>
      <c r="F146" s="221" t="s">
        <v>707</v>
      </c>
      <c r="G146" s="222" t="s">
        <v>683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684</v>
      </c>
      <c r="AT146" s="230" t="s">
        <v>129</v>
      </c>
      <c r="AU146" s="230" t="s">
        <v>84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684</v>
      </c>
      <c r="BM146" s="230" t="s">
        <v>708</v>
      </c>
    </row>
    <row r="147" s="2" customFormat="1">
      <c r="A147" s="39"/>
      <c r="B147" s="40"/>
      <c r="C147" s="41"/>
      <c r="D147" s="232" t="s">
        <v>136</v>
      </c>
      <c r="E147" s="41"/>
      <c r="F147" s="233" t="s">
        <v>707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84</v>
      </c>
    </row>
    <row r="148" s="2" customFormat="1">
      <c r="A148" s="39"/>
      <c r="B148" s="40"/>
      <c r="C148" s="41"/>
      <c r="D148" s="232" t="s">
        <v>140</v>
      </c>
      <c r="E148" s="41"/>
      <c r="F148" s="239" t="s">
        <v>709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140</v>
      </c>
      <c r="AU148" s="18" t="s">
        <v>84</v>
      </c>
    </row>
    <row r="149" s="2" customFormat="1" ht="16.5" customHeight="1">
      <c r="A149" s="39"/>
      <c r="B149" s="40"/>
      <c r="C149" s="219" t="s">
        <v>204</v>
      </c>
      <c r="D149" s="219" t="s">
        <v>129</v>
      </c>
      <c r="E149" s="220" t="s">
        <v>710</v>
      </c>
      <c r="F149" s="221" t="s">
        <v>711</v>
      </c>
      <c r="G149" s="222" t="s">
        <v>683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684</v>
      </c>
      <c r="AT149" s="230" t="s">
        <v>129</v>
      </c>
      <c r="AU149" s="230" t="s">
        <v>84</v>
      </c>
      <c r="AY149" s="18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684</v>
      </c>
      <c r="BM149" s="230" t="s">
        <v>712</v>
      </c>
    </row>
    <row r="150" s="2" customFormat="1">
      <c r="A150" s="39"/>
      <c r="B150" s="40"/>
      <c r="C150" s="41"/>
      <c r="D150" s="232" t="s">
        <v>136</v>
      </c>
      <c r="E150" s="41"/>
      <c r="F150" s="233" t="s">
        <v>711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136</v>
      </c>
      <c r="AU150" s="18" t="s">
        <v>84</v>
      </c>
    </row>
    <row r="151" s="2" customFormat="1">
      <c r="A151" s="39"/>
      <c r="B151" s="40"/>
      <c r="C151" s="41"/>
      <c r="D151" s="232" t="s">
        <v>140</v>
      </c>
      <c r="E151" s="41"/>
      <c r="F151" s="239" t="s">
        <v>713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84</v>
      </c>
    </row>
    <row r="152" s="2" customFormat="1" ht="16.5" customHeight="1">
      <c r="A152" s="39"/>
      <c r="B152" s="40"/>
      <c r="C152" s="219" t="s">
        <v>215</v>
      </c>
      <c r="D152" s="219" t="s">
        <v>129</v>
      </c>
      <c r="E152" s="220" t="s">
        <v>714</v>
      </c>
      <c r="F152" s="221" t="s">
        <v>715</v>
      </c>
      <c r="G152" s="222" t="s">
        <v>683</v>
      </c>
      <c r="H152" s="223">
        <v>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684</v>
      </c>
      <c r="AT152" s="230" t="s">
        <v>129</v>
      </c>
      <c r="AU152" s="230" t="s">
        <v>84</v>
      </c>
      <c r="AY152" s="18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684</v>
      </c>
      <c r="BM152" s="230" t="s">
        <v>716</v>
      </c>
    </row>
    <row r="153" s="2" customFormat="1">
      <c r="A153" s="39"/>
      <c r="B153" s="40"/>
      <c r="C153" s="41"/>
      <c r="D153" s="232" t="s">
        <v>136</v>
      </c>
      <c r="E153" s="41"/>
      <c r="F153" s="233" t="s">
        <v>715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136</v>
      </c>
      <c r="AU153" s="18" t="s">
        <v>84</v>
      </c>
    </row>
    <row r="154" s="2" customFormat="1">
      <c r="A154" s="39"/>
      <c r="B154" s="40"/>
      <c r="C154" s="41"/>
      <c r="D154" s="232" t="s">
        <v>140</v>
      </c>
      <c r="E154" s="41"/>
      <c r="F154" s="239" t="s">
        <v>717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140</v>
      </c>
      <c r="AU154" s="18" t="s">
        <v>84</v>
      </c>
    </row>
    <row r="155" s="2" customFormat="1" ht="24.15" customHeight="1">
      <c r="A155" s="39"/>
      <c r="B155" s="40"/>
      <c r="C155" s="219" t="s">
        <v>222</v>
      </c>
      <c r="D155" s="219" t="s">
        <v>129</v>
      </c>
      <c r="E155" s="220" t="s">
        <v>718</v>
      </c>
      <c r="F155" s="221" t="s">
        <v>719</v>
      </c>
      <c r="G155" s="222" t="s">
        <v>683</v>
      </c>
      <c r="H155" s="223">
        <v>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684</v>
      </c>
      <c r="AT155" s="230" t="s">
        <v>129</v>
      </c>
      <c r="AU155" s="230" t="s">
        <v>84</v>
      </c>
      <c r="AY155" s="18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684</v>
      </c>
      <c r="BM155" s="230" t="s">
        <v>720</v>
      </c>
    </row>
    <row r="156" s="2" customFormat="1">
      <c r="A156" s="39"/>
      <c r="B156" s="40"/>
      <c r="C156" s="41"/>
      <c r="D156" s="232" t="s">
        <v>136</v>
      </c>
      <c r="E156" s="41"/>
      <c r="F156" s="233" t="s">
        <v>719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84</v>
      </c>
    </row>
    <row r="157" s="2" customFormat="1">
      <c r="A157" s="39"/>
      <c r="B157" s="40"/>
      <c r="C157" s="41"/>
      <c r="D157" s="232" t="s">
        <v>140</v>
      </c>
      <c r="E157" s="41"/>
      <c r="F157" s="239" t="s">
        <v>721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84</v>
      </c>
    </row>
    <row r="158" s="2" customFormat="1" ht="24.15" customHeight="1">
      <c r="A158" s="39"/>
      <c r="B158" s="40"/>
      <c r="C158" s="219" t="s">
        <v>8</v>
      </c>
      <c r="D158" s="219" t="s">
        <v>129</v>
      </c>
      <c r="E158" s="220" t="s">
        <v>722</v>
      </c>
      <c r="F158" s="221" t="s">
        <v>723</v>
      </c>
      <c r="G158" s="222" t="s">
        <v>683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684</v>
      </c>
      <c r="AT158" s="230" t="s">
        <v>129</v>
      </c>
      <c r="AU158" s="230" t="s">
        <v>84</v>
      </c>
      <c r="AY158" s="18" t="s">
        <v>127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684</v>
      </c>
      <c r="BM158" s="230" t="s">
        <v>724</v>
      </c>
    </row>
    <row r="159" s="2" customFormat="1">
      <c r="A159" s="39"/>
      <c r="B159" s="40"/>
      <c r="C159" s="41"/>
      <c r="D159" s="232" t="s">
        <v>136</v>
      </c>
      <c r="E159" s="41"/>
      <c r="F159" s="233" t="s">
        <v>723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84</v>
      </c>
    </row>
    <row r="160" s="2" customFormat="1">
      <c r="A160" s="39"/>
      <c r="B160" s="40"/>
      <c r="C160" s="41"/>
      <c r="D160" s="232" t="s">
        <v>140</v>
      </c>
      <c r="E160" s="41"/>
      <c r="F160" s="239" t="s">
        <v>725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140</v>
      </c>
      <c r="AU160" s="18" t="s">
        <v>84</v>
      </c>
    </row>
    <row r="161" s="2" customFormat="1" ht="24.15" customHeight="1">
      <c r="A161" s="39"/>
      <c r="B161" s="40"/>
      <c r="C161" s="219" t="s">
        <v>235</v>
      </c>
      <c r="D161" s="219" t="s">
        <v>129</v>
      </c>
      <c r="E161" s="220" t="s">
        <v>726</v>
      </c>
      <c r="F161" s="221" t="s">
        <v>727</v>
      </c>
      <c r="G161" s="222" t="s">
        <v>683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684</v>
      </c>
      <c r="AT161" s="230" t="s">
        <v>129</v>
      </c>
      <c r="AU161" s="230" t="s">
        <v>84</v>
      </c>
      <c r="AY161" s="18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684</v>
      </c>
      <c r="BM161" s="230" t="s">
        <v>728</v>
      </c>
    </row>
    <row r="162" s="2" customFormat="1">
      <c r="A162" s="39"/>
      <c r="B162" s="40"/>
      <c r="C162" s="41"/>
      <c r="D162" s="232" t="s">
        <v>136</v>
      </c>
      <c r="E162" s="41"/>
      <c r="F162" s="233" t="s">
        <v>727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136</v>
      </c>
      <c r="AU162" s="18" t="s">
        <v>84</v>
      </c>
    </row>
    <row r="163" s="2" customFormat="1">
      <c r="A163" s="39"/>
      <c r="B163" s="40"/>
      <c r="C163" s="41"/>
      <c r="D163" s="232" t="s">
        <v>140</v>
      </c>
      <c r="E163" s="41"/>
      <c r="F163" s="239" t="s">
        <v>729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84</v>
      </c>
    </row>
    <row r="164" s="2" customFormat="1" ht="16.5" customHeight="1">
      <c r="A164" s="39"/>
      <c r="B164" s="40"/>
      <c r="C164" s="219" t="s">
        <v>245</v>
      </c>
      <c r="D164" s="219" t="s">
        <v>129</v>
      </c>
      <c r="E164" s="220" t="s">
        <v>730</v>
      </c>
      <c r="F164" s="221" t="s">
        <v>731</v>
      </c>
      <c r="G164" s="222" t="s">
        <v>683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684</v>
      </c>
      <c r="AT164" s="230" t="s">
        <v>129</v>
      </c>
      <c r="AU164" s="230" t="s">
        <v>84</v>
      </c>
      <c r="AY164" s="18" t="s">
        <v>127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684</v>
      </c>
      <c r="BM164" s="230" t="s">
        <v>732</v>
      </c>
    </row>
    <row r="165" s="2" customFormat="1">
      <c r="A165" s="39"/>
      <c r="B165" s="40"/>
      <c r="C165" s="41"/>
      <c r="D165" s="232" t="s">
        <v>136</v>
      </c>
      <c r="E165" s="41"/>
      <c r="F165" s="233" t="s">
        <v>731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136</v>
      </c>
      <c r="AU165" s="18" t="s">
        <v>84</v>
      </c>
    </row>
    <row r="166" s="2" customFormat="1">
      <c r="A166" s="39"/>
      <c r="B166" s="40"/>
      <c r="C166" s="41"/>
      <c r="D166" s="232" t="s">
        <v>140</v>
      </c>
      <c r="E166" s="41"/>
      <c r="F166" s="239" t="s">
        <v>733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140</v>
      </c>
      <c r="AU166" s="18" t="s">
        <v>84</v>
      </c>
    </row>
    <row r="167" s="2" customFormat="1" ht="21.75" customHeight="1">
      <c r="A167" s="39"/>
      <c r="B167" s="40"/>
      <c r="C167" s="219" t="s">
        <v>252</v>
      </c>
      <c r="D167" s="219" t="s">
        <v>129</v>
      </c>
      <c r="E167" s="220" t="s">
        <v>734</v>
      </c>
      <c r="F167" s="221" t="s">
        <v>735</v>
      </c>
      <c r="G167" s="222" t="s">
        <v>683</v>
      </c>
      <c r="H167" s="223">
        <v>1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684</v>
      </c>
      <c r="AT167" s="230" t="s">
        <v>129</v>
      </c>
      <c r="AU167" s="230" t="s">
        <v>84</v>
      </c>
      <c r="AY167" s="18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684</v>
      </c>
      <c r="BM167" s="230" t="s">
        <v>736</v>
      </c>
    </row>
    <row r="168" s="2" customFormat="1">
      <c r="A168" s="39"/>
      <c r="B168" s="40"/>
      <c r="C168" s="41"/>
      <c r="D168" s="232" t="s">
        <v>136</v>
      </c>
      <c r="E168" s="41"/>
      <c r="F168" s="233" t="s">
        <v>735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136</v>
      </c>
      <c r="AU168" s="18" t="s">
        <v>84</v>
      </c>
    </row>
    <row r="169" s="2" customFormat="1">
      <c r="A169" s="39"/>
      <c r="B169" s="40"/>
      <c r="C169" s="41"/>
      <c r="D169" s="232" t="s">
        <v>140</v>
      </c>
      <c r="E169" s="41"/>
      <c r="F169" s="239" t="s">
        <v>737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140</v>
      </c>
      <c r="AU169" s="18" t="s">
        <v>84</v>
      </c>
    </row>
    <row r="170" s="2" customFormat="1" ht="16.5" customHeight="1">
      <c r="A170" s="39"/>
      <c r="B170" s="40"/>
      <c r="C170" s="219" t="s">
        <v>258</v>
      </c>
      <c r="D170" s="219" t="s">
        <v>129</v>
      </c>
      <c r="E170" s="220" t="s">
        <v>738</v>
      </c>
      <c r="F170" s="221" t="s">
        <v>739</v>
      </c>
      <c r="G170" s="222" t="s">
        <v>683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0.0099000000000000008</v>
      </c>
      <c r="R170" s="228">
        <f>Q170*H170</f>
        <v>0.0099000000000000008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624</v>
      </c>
      <c r="AT170" s="230" t="s">
        <v>129</v>
      </c>
      <c r="AU170" s="230" t="s">
        <v>84</v>
      </c>
      <c r="AY170" s="18" t="s">
        <v>127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624</v>
      </c>
      <c r="BM170" s="230" t="s">
        <v>740</v>
      </c>
    </row>
    <row r="171" s="2" customFormat="1">
      <c r="A171" s="39"/>
      <c r="B171" s="40"/>
      <c r="C171" s="41"/>
      <c r="D171" s="232" t="s">
        <v>136</v>
      </c>
      <c r="E171" s="41"/>
      <c r="F171" s="233" t="s">
        <v>741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136</v>
      </c>
      <c r="AU171" s="18" t="s">
        <v>84</v>
      </c>
    </row>
    <row r="172" s="2" customFormat="1">
      <c r="A172" s="39"/>
      <c r="B172" s="40"/>
      <c r="C172" s="41"/>
      <c r="D172" s="232" t="s">
        <v>140</v>
      </c>
      <c r="E172" s="41"/>
      <c r="F172" s="239" t="s">
        <v>742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140</v>
      </c>
      <c r="AU172" s="18" t="s">
        <v>84</v>
      </c>
    </row>
    <row r="173" s="2" customFormat="1" ht="16.5" customHeight="1">
      <c r="A173" s="39"/>
      <c r="B173" s="40"/>
      <c r="C173" s="219" t="s">
        <v>265</v>
      </c>
      <c r="D173" s="219" t="s">
        <v>129</v>
      </c>
      <c r="E173" s="220" t="s">
        <v>743</v>
      </c>
      <c r="F173" s="221" t="s">
        <v>744</v>
      </c>
      <c r="G173" s="222" t="s">
        <v>683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134</v>
      </c>
      <c r="AT173" s="230" t="s">
        <v>129</v>
      </c>
      <c r="AU173" s="230" t="s">
        <v>84</v>
      </c>
      <c r="AY173" s="18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134</v>
      </c>
      <c r="BM173" s="230" t="s">
        <v>745</v>
      </c>
    </row>
    <row r="174" s="2" customFormat="1">
      <c r="A174" s="39"/>
      <c r="B174" s="40"/>
      <c r="C174" s="41"/>
      <c r="D174" s="232" t="s">
        <v>136</v>
      </c>
      <c r="E174" s="41"/>
      <c r="F174" s="233" t="s">
        <v>744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136</v>
      </c>
      <c r="AU174" s="18" t="s">
        <v>84</v>
      </c>
    </row>
    <row r="175" s="2" customFormat="1">
      <c r="A175" s="39"/>
      <c r="B175" s="40"/>
      <c r="C175" s="41"/>
      <c r="D175" s="232" t="s">
        <v>140</v>
      </c>
      <c r="E175" s="41"/>
      <c r="F175" s="239" t="s">
        <v>746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84</v>
      </c>
    </row>
    <row r="176" s="2" customFormat="1" ht="21.75" customHeight="1">
      <c r="A176" s="39"/>
      <c r="B176" s="40"/>
      <c r="C176" s="219" t="s">
        <v>273</v>
      </c>
      <c r="D176" s="219" t="s">
        <v>129</v>
      </c>
      <c r="E176" s="220" t="s">
        <v>747</v>
      </c>
      <c r="F176" s="221" t="s">
        <v>748</v>
      </c>
      <c r="G176" s="222" t="s">
        <v>683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684</v>
      </c>
      <c r="AT176" s="230" t="s">
        <v>129</v>
      </c>
      <c r="AU176" s="230" t="s">
        <v>84</v>
      </c>
      <c r="AY176" s="18" t="s">
        <v>127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684</v>
      </c>
      <c r="BM176" s="230" t="s">
        <v>749</v>
      </c>
    </row>
    <row r="177" s="2" customFormat="1">
      <c r="A177" s="39"/>
      <c r="B177" s="40"/>
      <c r="C177" s="41"/>
      <c r="D177" s="232" t="s">
        <v>136</v>
      </c>
      <c r="E177" s="41"/>
      <c r="F177" s="233" t="s">
        <v>748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136</v>
      </c>
      <c r="AU177" s="18" t="s">
        <v>84</v>
      </c>
    </row>
    <row r="178" s="2" customFormat="1">
      <c r="A178" s="39"/>
      <c r="B178" s="40"/>
      <c r="C178" s="41"/>
      <c r="D178" s="232" t="s">
        <v>140</v>
      </c>
      <c r="E178" s="41"/>
      <c r="F178" s="239" t="s">
        <v>750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140</v>
      </c>
      <c r="AU178" s="18" t="s">
        <v>84</v>
      </c>
    </row>
    <row r="179" s="2" customFormat="1" ht="16.5" customHeight="1">
      <c r="A179" s="39"/>
      <c r="B179" s="40"/>
      <c r="C179" s="219" t="s">
        <v>280</v>
      </c>
      <c r="D179" s="219" t="s">
        <v>129</v>
      </c>
      <c r="E179" s="220" t="s">
        <v>751</v>
      </c>
      <c r="F179" s="221" t="s">
        <v>752</v>
      </c>
      <c r="G179" s="222" t="s">
        <v>683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0.02</v>
      </c>
      <c r="T179" s="229">
        <f>S179*H179</f>
        <v>0.02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134</v>
      </c>
      <c r="AT179" s="230" t="s">
        <v>129</v>
      </c>
      <c r="AU179" s="230" t="s">
        <v>84</v>
      </c>
      <c r="AY179" s="18" t="s">
        <v>127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134</v>
      </c>
      <c r="BM179" s="230" t="s">
        <v>753</v>
      </c>
    </row>
    <row r="180" s="2" customFormat="1">
      <c r="A180" s="39"/>
      <c r="B180" s="40"/>
      <c r="C180" s="41"/>
      <c r="D180" s="232" t="s">
        <v>136</v>
      </c>
      <c r="E180" s="41"/>
      <c r="F180" s="233" t="s">
        <v>752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136</v>
      </c>
      <c r="AU180" s="18" t="s">
        <v>84</v>
      </c>
    </row>
    <row r="181" s="2" customFormat="1">
      <c r="A181" s="39"/>
      <c r="B181" s="40"/>
      <c r="C181" s="41"/>
      <c r="D181" s="232" t="s">
        <v>140</v>
      </c>
      <c r="E181" s="41"/>
      <c r="F181" s="239" t="s">
        <v>754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140</v>
      </c>
      <c r="AU181" s="18" t="s">
        <v>84</v>
      </c>
    </row>
    <row r="182" s="2" customFormat="1" ht="24.15" customHeight="1">
      <c r="A182" s="39"/>
      <c r="B182" s="40"/>
      <c r="C182" s="219" t="s">
        <v>287</v>
      </c>
      <c r="D182" s="219" t="s">
        <v>129</v>
      </c>
      <c r="E182" s="220" t="s">
        <v>755</v>
      </c>
      <c r="F182" s="221" t="s">
        <v>756</v>
      </c>
      <c r="G182" s="222" t="s">
        <v>683</v>
      </c>
      <c r="H182" s="223">
        <v>1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134</v>
      </c>
      <c r="AT182" s="230" t="s">
        <v>129</v>
      </c>
      <c r="AU182" s="230" t="s">
        <v>84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134</v>
      </c>
      <c r="BM182" s="230" t="s">
        <v>757</v>
      </c>
    </row>
    <row r="183" s="2" customFormat="1">
      <c r="A183" s="39"/>
      <c r="B183" s="40"/>
      <c r="C183" s="41"/>
      <c r="D183" s="232" t="s">
        <v>136</v>
      </c>
      <c r="E183" s="41"/>
      <c r="F183" s="233" t="s">
        <v>756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84</v>
      </c>
    </row>
    <row r="184" s="2" customFormat="1">
      <c r="A184" s="39"/>
      <c r="B184" s="40"/>
      <c r="C184" s="41"/>
      <c r="D184" s="232" t="s">
        <v>140</v>
      </c>
      <c r="E184" s="41"/>
      <c r="F184" s="239" t="s">
        <v>758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140</v>
      </c>
      <c r="AU184" s="18" t="s">
        <v>84</v>
      </c>
    </row>
    <row r="185" s="2" customFormat="1" ht="33" customHeight="1">
      <c r="A185" s="39"/>
      <c r="B185" s="40"/>
      <c r="C185" s="219" t="s">
        <v>7</v>
      </c>
      <c r="D185" s="219" t="s">
        <v>129</v>
      </c>
      <c r="E185" s="220" t="s">
        <v>759</v>
      </c>
      <c r="F185" s="221" t="s">
        <v>760</v>
      </c>
      <c r="G185" s="222" t="s">
        <v>683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134</v>
      </c>
      <c r="AT185" s="230" t="s">
        <v>129</v>
      </c>
      <c r="AU185" s="230" t="s">
        <v>84</v>
      </c>
      <c r="AY185" s="18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134</v>
      </c>
      <c r="BM185" s="230" t="s">
        <v>761</v>
      </c>
    </row>
    <row r="186" s="2" customFormat="1">
      <c r="A186" s="39"/>
      <c r="B186" s="40"/>
      <c r="C186" s="41"/>
      <c r="D186" s="232" t="s">
        <v>136</v>
      </c>
      <c r="E186" s="41"/>
      <c r="F186" s="233" t="s">
        <v>762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136</v>
      </c>
      <c r="AU186" s="18" t="s">
        <v>84</v>
      </c>
    </row>
    <row r="187" s="2" customFormat="1">
      <c r="A187" s="39"/>
      <c r="B187" s="40"/>
      <c r="C187" s="41"/>
      <c r="D187" s="232" t="s">
        <v>140</v>
      </c>
      <c r="E187" s="41"/>
      <c r="F187" s="239" t="s">
        <v>763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84</v>
      </c>
    </row>
    <row r="188" s="2" customFormat="1" ht="16.5" customHeight="1">
      <c r="A188" s="39"/>
      <c r="B188" s="40"/>
      <c r="C188" s="219" t="s">
        <v>301</v>
      </c>
      <c r="D188" s="219" t="s">
        <v>129</v>
      </c>
      <c r="E188" s="220" t="s">
        <v>764</v>
      </c>
      <c r="F188" s="221" t="s">
        <v>765</v>
      </c>
      <c r="G188" s="222" t="s">
        <v>683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134</v>
      </c>
      <c r="AT188" s="230" t="s">
        <v>129</v>
      </c>
      <c r="AU188" s="230" t="s">
        <v>84</v>
      </c>
      <c r="AY188" s="18" t="s">
        <v>127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134</v>
      </c>
      <c r="BM188" s="230" t="s">
        <v>766</v>
      </c>
    </row>
    <row r="189" s="2" customFormat="1">
      <c r="A189" s="39"/>
      <c r="B189" s="40"/>
      <c r="C189" s="41"/>
      <c r="D189" s="232" t="s">
        <v>136</v>
      </c>
      <c r="E189" s="41"/>
      <c r="F189" s="233" t="s">
        <v>765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136</v>
      </c>
      <c r="AU189" s="18" t="s">
        <v>84</v>
      </c>
    </row>
    <row r="190" s="2" customFormat="1">
      <c r="A190" s="39"/>
      <c r="B190" s="40"/>
      <c r="C190" s="41"/>
      <c r="D190" s="232" t="s">
        <v>140</v>
      </c>
      <c r="E190" s="41"/>
      <c r="F190" s="239" t="s">
        <v>767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140</v>
      </c>
      <c r="AU190" s="18" t="s">
        <v>84</v>
      </c>
    </row>
    <row r="191" s="2" customFormat="1" ht="24.15" customHeight="1">
      <c r="A191" s="39"/>
      <c r="B191" s="40"/>
      <c r="C191" s="219" t="s">
        <v>310</v>
      </c>
      <c r="D191" s="219" t="s">
        <v>129</v>
      </c>
      <c r="E191" s="220" t="s">
        <v>768</v>
      </c>
      <c r="F191" s="221" t="s">
        <v>769</v>
      </c>
      <c r="G191" s="222" t="s">
        <v>683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134</v>
      </c>
      <c r="AT191" s="230" t="s">
        <v>129</v>
      </c>
      <c r="AU191" s="230" t="s">
        <v>84</v>
      </c>
      <c r="AY191" s="18" t="s">
        <v>127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134</v>
      </c>
      <c r="BM191" s="230" t="s">
        <v>770</v>
      </c>
    </row>
    <row r="192" s="2" customFormat="1">
      <c r="A192" s="39"/>
      <c r="B192" s="40"/>
      <c r="C192" s="41"/>
      <c r="D192" s="232" t="s">
        <v>136</v>
      </c>
      <c r="E192" s="41"/>
      <c r="F192" s="233" t="s">
        <v>769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84</v>
      </c>
    </row>
    <row r="193" s="2" customFormat="1">
      <c r="A193" s="39"/>
      <c r="B193" s="40"/>
      <c r="C193" s="41"/>
      <c r="D193" s="232" t="s">
        <v>140</v>
      </c>
      <c r="E193" s="41"/>
      <c r="F193" s="239" t="s">
        <v>771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140</v>
      </c>
      <c r="AU193" s="18" t="s">
        <v>84</v>
      </c>
    </row>
    <row r="194" s="2" customFormat="1" ht="16.5" customHeight="1">
      <c r="A194" s="39"/>
      <c r="B194" s="40"/>
      <c r="C194" s="219" t="s">
        <v>316</v>
      </c>
      <c r="D194" s="219" t="s">
        <v>129</v>
      </c>
      <c r="E194" s="220" t="s">
        <v>772</v>
      </c>
      <c r="F194" s="221" t="s">
        <v>773</v>
      </c>
      <c r="G194" s="222" t="s">
        <v>683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684</v>
      </c>
      <c r="AT194" s="230" t="s">
        <v>129</v>
      </c>
      <c r="AU194" s="230" t="s">
        <v>84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684</v>
      </c>
      <c r="BM194" s="230" t="s">
        <v>774</v>
      </c>
    </row>
    <row r="195" s="2" customFormat="1">
      <c r="A195" s="39"/>
      <c r="B195" s="40"/>
      <c r="C195" s="41"/>
      <c r="D195" s="232" t="s">
        <v>136</v>
      </c>
      <c r="E195" s="41"/>
      <c r="F195" s="233" t="s">
        <v>773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84</v>
      </c>
    </row>
    <row r="196" s="2" customFormat="1">
      <c r="A196" s="39"/>
      <c r="B196" s="40"/>
      <c r="C196" s="41"/>
      <c r="D196" s="232" t="s">
        <v>140</v>
      </c>
      <c r="E196" s="41"/>
      <c r="F196" s="239" t="s">
        <v>775</v>
      </c>
      <c r="G196" s="41"/>
      <c r="H196" s="41"/>
      <c r="I196" s="234"/>
      <c r="J196" s="41"/>
      <c r="K196" s="41"/>
      <c r="L196" s="45"/>
      <c r="M196" s="293"/>
      <c r="N196" s="294"/>
      <c r="O196" s="295"/>
      <c r="P196" s="295"/>
      <c r="Q196" s="295"/>
      <c r="R196" s="295"/>
      <c r="S196" s="295"/>
      <c r="T196" s="29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140</v>
      </c>
      <c r="AU196" s="18" t="s">
        <v>84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ay1qFDfmttY3qn7kzL3ZgBhSl1ruxAsX7uoas6aIZeDjVNgbv9OO1MueCCnSjJ02/9zzY3EuUTsr18/Ksst6gw==" hashValue="CAuHZ5dN/gT/o+zxPEZ3iDlSodix/i1z80vNGTA4cWxp/0QVNgq/AXAOtoZ+YQRkeTu3puO5IwfjNyOSoGKMiA==" algorithmName="SHA-512" password="CC35"/>
  <autoFilter ref="C118:K19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4_02/115101203"/>
    <hyperlink ref="F128" r:id="rId2" display="https://podminky.urs.cz/item/CS_URS_2024_02/1151013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Bělá, úprava Boskovice, ř.km 4,416-4,998, Boskovice, oprava toku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776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1. 11. 2024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26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27</v>
      </c>
      <c r="F24" s="39"/>
      <c r="G24" s="39"/>
      <c r="H24" s="39"/>
      <c r="I24" s="141" t="s">
        <v>28</v>
      </c>
      <c r="J24" s="144" t="s">
        <v>29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ROUND((SUM(BE118:BE245)),  2)</f>
        <v>0</v>
      </c>
      <c r="G33" s="39"/>
      <c r="H33" s="39"/>
      <c r="I33" s="156">
        <v>0.20999999999999999</v>
      </c>
      <c r="J33" s="155">
        <f>ROUND(((SUM(BE118:BE245))*I33),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ROUND((SUM(BF118:BF245)),  2)</f>
        <v>0</v>
      </c>
      <c r="G34" s="39"/>
      <c r="H34" s="39"/>
      <c r="I34" s="156">
        <v>0.12</v>
      </c>
      <c r="J34" s="155">
        <f>ROUND(((SUM(BF118:BF245))*I34),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ROUND((SUM(BG118:BG245)),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ROUND((SUM(BH118:BH245)),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ROUND((SUM(BI118:BI245)),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Bělá, úprava Boskovice, ř.km 4,416-4,998, Boskovice, oprava toku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SO03 - Vegetační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1. 11. 2024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Moravy, s.p.</v>
      </c>
      <c r="G91" s="41"/>
      <c r="H91" s="41"/>
      <c r="I91" s="33" t="s">
        <v>32</v>
      </c>
      <c r="J91" s="37" t="str">
        <f>E21</f>
        <v>Povodí Moravy, s.p.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Povodí Moravy, s.p.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112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Bělá, úprava Boskovice, ř.km 4,416-4,998, Boskovice, oprava toku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SO03 - Vegetační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1. 11. 2024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Povodí Moravy, s.p.</v>
      </c>
      <c r="G114" s="41"/>
      <c r="H114" s="41"/>
      <c r="I114" s="33" t="s">
        <v>32</v>
      </c>
      <c r="J114" s="37" t="str">
        <f>E21</f>
        <v>Povodí Moravy, s.p.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34</v>
      </c>
      <c r="J115" s="37" t="str">
        <f>E24</f>
        <v>Povodí Moravy, s.p.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113</v>
      </c>
      <c r="D117" s="195" t="s">
        <v>61</v>
      </c>
      <c r="E117" s="195" t="s">
        <v>57</v>
      </c>
      <c r="F117" s="195" t="s">
        <v>58</v>
      </c>
      <c r="G117" s="195" t="s">
        <v>114</v>
      </c>
      <c r="H117" s="195" t="s">
        <v>115</v>
      </c>
      <c r="I117" s="195" t="s">
        <v>116</v>
      </c>
      <c r="J117" s="195" t="s">
        <v>101</v>
      </c>
      <c r="K117" s="196" t="s">
        <v>117</v>
      </c>
      <c r="L117" s="197"/>
      <c r="M117" s="101" t="s">
        <v>1</v>
      </c>
      <c r="N117" s="102" t="s">
        <v>40</v>
      </c>
      <c r="O117" s="102" t="s">
        <v>118</v>
      </c>
      <c r="P117" s="102" t="s">
        <v>119</v>
      </c>
      <c r="Q117" s="102" t="s">
        <v>120</v>
      </c>
      <c r="R117" s="102" t="s">
        <v>121</v>
      </c>
      <c r="S117" s="102" t="s">
        <v>122</v>
      </c>
      <c r="T117" s="103" t="s">
        <v>123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124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0.68160999999999994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103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125</v>
      </c>
      <c r="F119" s="206" t="s">
        <v>126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0.68160999999999994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127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84</v>
      </c>
      <c r="F120" s="217" t="s">
        <v>128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SUM(P121:P245)</f>
        <v>0</v>
      </c>
      <c r="Q120" s="211"/>
      <c r="R120" s="212">
        <f>SUM(R121:R245)</f>
        <v>0.68160999999999994</v>
      </c>
      <c r="S120" s="211"/>
      <c r="T120" s="213">
        <f>SUM(T121:T245)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127</v>
      </c>
      <c r="BK120" s="216">
        <f>SUM(BK121:BK245)</f>
        <v>0</v>
      </c>
    </row>
    <row r="121" s="2" customFormat="1" ht="16.5" customHeight="1">
      <c r="A121" s="39"/>
      <c r="B121" s="40"/>
      <c r="C121" s="219" t="s">
        <v>84</v>
      </c>
      <c r="D121" s="219" t="s">
        <v>129</v>
      </c>
      <c r="E121" s="220" t="s">
        <v>777</v>
      </c>
      <c r="F121" s="221" t="s">
        <v>778</v>
      </c>
      <c r="G121" s="222" t="s">
        <v>238</v>
      </c>
      <c r="H121" s="223">
        <v>299</v>
      </c>
      <c r="I121" s="224"/>
      <c r="J121" s="225">
        <f>ROUND(I121*H121,2)</f>
        <v>0</v>
      </c>
      <c r="K121" s="221" t="s">
        <v>133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3.0000000000000001E-05</v>
      </c>
      <c r="R121" s="228">
        <f>Q121*H121</f>
        <v>0.0089700000000000005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134</v>
      </c>
      <c r="AT121" s="230" t="s">
        <v>129</v>
      </c>
      <c r="AU121" s="230" t="s">
        <v>86</v>
      </c>
      <c r="AY121" s="18" t="s">
        <v>127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134</v>
      </c>
      <c r="BM121" s="230" t="s">
        <v>779</v>
      </c>
    </row>
    <row r="122" s="2" customFormat="1">
      <c r="A122" s="39"/>
      <c r="B122" s="40"/>
      <c r="C122" s="41"/>
      <c r="D122" s="232" t="s">
        <v>136</v>
      </c>
      <c r="E122" s="41"/>
      <c r="F122" s="233" t="s">
        <v>780</v>
      </c>
      <c r="G122" s="41"/>
      <c r="H122" s="41"/>
      <c r="I122" s="234"/>
      <c r="J122" s="41"/>
      <c r="K122" s="41"/>
      <c r="L122" s="45"/>
      <c r="M122" s="235"/>
      <c r="N122" s="23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136</v>
      </c>
      <c r="AU122" s="18" t="s">
        <v>86</v>
      </c>
    </row>
    <row r="123" s="2" customFormat="1">
      <c r="A123" s="39"/>
      <c r="B123" s="40"/>
      <c r="C123" s="41"/>
      <c r="D123" s="237" t="s">
        <v>138</v>
      </c>
      <c r="E123" s="41"/>
      <c r="F123" s="238" t="s">
        <v>781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138</v>
      </c>
      <c r="AU123" s="18" t="s">
        <v>86</v>
      </c>
    </row>
    <row r="124" s="2" customFormat="1">
      <c r="A124" s="39"/>
      <c r="B124" s="40"/>
      <c r="C124" s="41"/>
      <c r="D124" s="232" t="s">
        <v>140</v>
      </c>
      <c r="E124" s="41"/>
      <c r="F124" s="239" t="s">
        <v>782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140</v>
      </c>
      <c r="AU124" s="18" t="s">
        <v>86</v>
      </c>
    </row>
    <row r="125" s="13" customFormat="1">
      <c r="A125" s="13"/>
      <c r="B125" s="240"/>
      <c r="C125" s="241"/>
      <c r="D125" s="232" t="s">
        <v>142</v>
      </c>
      <c r="E125" s="242" t="s">
        <v>1</v>
      </c>
      <c r="F125" s="243" t="s">
        <v>143</v>
      </c>
      <c r="G125" s="241"/>
      <c r="H125" s="242" t="s">
        <v>1</v>
      </c>
      <c r="I125" s="244"/>
      <c r="J125" s="241"/>
      <c r="K125" s="241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142</v>
      </c>
      <c r="AU125" s="249" t="s">
        <v>86</v>
      </c>
      <c r="AV125" s="13" t="s">
        <v>84</v>
      </c>
      <c r="AW125" s="13" t="s">
        <v>33</v>
      </c>
      <c r="AX125" s="13" t="s">
        <v>76</v>
      </c>
      <c r="AY125" s="249" t="s">
        <v>127</v>
      </c>
    </row>
    <row r="126" s="14" customFormat="1">
      <c r="A126" s="14"/>
      <c r="B126" s="250"/>
      <c r="C126" s="251"/>
      <c r="D126" s="232" t="s">
        <v>142</v>
      </c>
      <c r="E126" s="252" t="s">
        <v>1</v>
      </c>
      <c r="F126" s="253" t="s">
        <v>783</v>
      </c>
      <c r="G126" s="251"/>
      <c r="H126" s="254">
        <v>299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142</v>
      </c>
      <c r="AU126" s="260" t="s">
        <v>86</v>
      </c>
      <c r="AV126" s="14" t="s">
        <v>86</v>
      </c>
      <c r="AW126" s="14" t="s">
        <v>33</v>
      </c>
      <c r="AX126" s="14" t="s">
        <v>84</v>
      </c>
      <c r="AY126" s="260" t="s">
        <v>127</v>
      </c>
    </row>
    <row r="127" s="2" customFormat="1" ht="33" customHeight="1">
      <c r="A127" s="39"/>
      <c r="B127" s="40"/>
      <c r="C127" s="219" t="s">
        <v>86</v>
      </c>
      <c r="D127" s="219" t="s">
        <v>129</v>
      </c>
      <c r="E127" s="220" t="s">
        <v>784</v>
      </c>
      <c r="F127" s="221" t="s">
        <v>785</v>
      </c>
      <c r="G127" s="222" t="s">
        <v>238</v>
      </c>
      <c r="H127" s="223">
        <v>87</v>
      </c>
      <c r="I127" s="224"/>
      <c r="J127" s="225">
        <f>ROUND(I127*H127,2)</f>
        <v>0</v>
      </c>
      <c r="K127" s="221" t="s">
        <v>133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134</v>
      </c>
      <c r="AT127" s="230" t="s">
        <v>129</v>
      </c>
      <c r="AU127" s="230" t="s">
        <v>86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134</v>
      </c>
      <c r="BM127" s="230" t="s">
        <v>786</v>
      </c>
    </row>
    <row r="128" s="2" customFormat="1">
      <c r="A128" s="39"/>
      <c r="B128" s="40"/>
      <c r="C128" s="41"/>
      <c r="D128" s="232" t="s">
        <v>136</v>
      </c>
      <c r="E128" s="41"/>
      <c r="F128" s="233" t="s">
        <v>787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136</v>
      </c>
      <c r="AU128" s="18" t="s">
        <v>86</v>
      </c>
    </row>
    <row r="129" s="2" customFormat="1">
      <c r="A129" s="39"/>
      <c r="B129" s="40"/>
      <c r="C129" s="41"/>
      <c r="D129" s="237" t="s">
        <v>138</v>
      </c>
      <c r="E129" s="41"/>
      <c r="F129" s="238" t="s">
        <v>788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138</v>
      </c>
      <c r="AU129" s="18" t="s">
        <v>86</v>
      </c>
    </row>
    <row r="130" s="13" customFormat="1">
      <c r="A130" s="13"/>
      <c r="B130" s="240"/>
      <c r="C130" s="241"/>
      <c r="D130" s="232" t="s">
        <v>142</v>
      </c>
      <c r="E130" s="242" t="s">
        <v>1</v>
      </c>
      <c r="F130" s="243" t="s">
        <v>143</v>
      </c>
      <c r="G130" s="241"/>
      <c r="H130" s="242" t="s">
        <v>1</v>
      </c>
      <c r="I130" s="244"/>
      <c r="J130" s="241"/>
      <c r="K130" s="241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142</v>
      </c>
      <c r="AU130" s="249" t="s">
        <v>86</v>
      </c>
      <c r="AV130" s="13" t="s">
        <v>84</v>
      </c>
      <c r="AW130" s="13" t="s">
        <v>33</v>
      </c>
      <c r="AX130" s="13" t="s">
        <v>76</v>
      </c>
      <c r="AY130" s="249" t="s">
        <v>127</v>
      </c>
    </row>
    <row r="131" s="14" customFormat="1">
      <c r="A131" s="14"/>
      <c r="B131" s="250"/>
      <c r="C131" s="251"/>
      <c r="D131" s="232" t="s">
        <v>142</v>
      </c>
      <c r="E131" s="252" t="s">
        <v>1</v>
      </c>
      <c r="F131" s="253" t="s">
        <v>789</v>
      </c>
      <c r="G131" s="251"/>
      <c r="H131" s="254">
        <v>87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142</v>
      </c>
      <c r="AU131" s="260" t="s">
        <v>86</v>
      </c>
      <c r="AV131" s="14" t="s">
        <v>86</v>
      </c>
      <c r="AW131" s="14" t="s">
        <v>33</v>
      </c>
      <c r="AX131" s="14" t="s">
        <v>84</v>
      </c>
      <c r="AY131" s="260" t="s">
        <v>127</v>
      </c>
    </row>
    <row r="132" s="2" customFormat="1" ht="33" customHeight="1">
      <c r="A132" s="39"/>
      <c r="B132" s="40"/>
      <c r="C132" s="219" t="s">
        <v>153</v>
      </c>
      <c r="D132" s="219" t="s">
        <v>129</v>
      </c>
      <c r="E132" s="220" t="s">
        <v>790</v>
      </c>
      <c r="F132" s="221" t="s">
        <v>791</v>
      </c>
      <c r="G132" s="222" t="s">
        <v>238</v>
      </c>
      <c r="H132" s="223">
        <v>245</v>
      </c>
      <c r="I132" s="224"/>
      <c r="J132" s="225">
        <f>ROUND(I132*H132,2)</f>
        <v>0</v>
      </c>
      <c r="K132" s="221" t="s">
        <v>133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134</v>
      </c>
      <c r="AT132" s="230" t="s">
        <v>129</v>
      </c>
      <c r="AU132" s="230" t="s">
        <v>86</v>
      </c>
      <c r="AY132" s="18" t="s">
        <v>127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134</v>
      </c>
      <c r="BM132" s="230" t="s">
        <v>792</v>
      </c>
    </row>
    <row r="133" s="2" customFormat="1">
      <c r="A133" s="39"/>
      <c r="B133" s="40"/>
      <c r="C133" s="41"/>
      <c r="D133" s="232" t="s">
        <v>136</v>
      </c>
      <c r="E133" s="41"/>
      <c r="F133" s="233" t="s">
        <v>793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136</v>
      </c>
      <c r="AU133" s="18" t="s">
        <v>86</v>
      </c>
    </row>
    <row r="134" s="2" customFormat="1">
      <c r="A134" s="39"/>
      <c r="B134" s="40"/>
      <c r="C134" s="41"/>
      <c r="D134" s="237" t="s">
        <v>138</v>
      </c>
      <c r="E134" s="41"/>
      <c r="F134" s="238" t="s">
        <v>794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86</v>
      </c>
    </row>
    <row r="135" s="13" customFormat="1">
      <c r="A135" s="13"/>
      <c r="B135" s="240"/>
      <c r="C135" s="241"/>
      <c r="D135" s="232" t="s">
        <v>142</v>
      </c>
      <c r="E135" s="242" t="s">
        <v>1</v>
      </c>
      <c r="F135" s="243" t="s">
        <v>143</v>
      </c>
      <c r="G135" s="241"/>
      <c r="H135" s="242" t="s">
        <v>1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142</v>
      </c>
      <c r="AU135" s="249" t="s">
        <v>86</v>
      </c>
      <c r="AV135" s="13" t="s">
        <v>84</v>
      </c>
      <c r="AW135" s="13" t="s">
        <v>33</v>
      </c>
      <c r="AX135" s="13" t="s">
        <v>76</v>
      </c>
      <c r="AY135" s="249" t="s">
        <v>127</v>
      </c>
    </row>
    <row r="136" s="14" customFormat="1">
      <c r="A136" s="14"/>
      <c r="B136" s="250"/>
      <c r="C136" s="251"/>
      <c r="D136" s="232" t="s">
        <v>142</v>
      </c>
      <c r="E136" s="252" t="s">
        <v>1</v>
      </c>
      <c r="F136" s="253" t="s">
        <v>795</v>
      </c>
      <c r="G136" s="251"/>
      <c r="H136" s="254">
        <v>245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142</v>
      </c>
      <c r="AU136" s="260" t="s">
        <v>86</v>
      </c>
      <c r="AV136" s="14" t="s">
        <v>86</v>
      </c>
      <c r="AW136" s="14" t="s">
        <v>33</v>
      </c>
      <c r="AX136" s="14" t="s">
        <v>84</v>
      </c>
      <c r="AY136" s="260" t="s">
        <v>127</v>
      </c>
    </row>
    <row r="137" s="2" customFormat="1" ht="21.75" customHeight="1">
      <c r="A137" s="39"/>
      <c r="B137" s="40"/>
      <c r="C137" s="219" t="s">
        <v>176</v>
      </c>
      <c r="D137" s="219" t="s">
        <v>129</v>
      </c>
      <c r="E137" s="220" t="s">
        <v>796</v>
      </c>
      <c r="F137" s="221" t="s">
        <v>797</v>
      </c>
      <c r="G137" s="222" t="s">
        <v>261</v>
      </c>
      <c r="H137" s="223">
        <v>39</v>
      </c>
      <c r="I137" s="224"/>
      <c r="J137" s="225">
        <f>ROUND(I137*H137,2)</f>
        <v>0</v>
      </c>
      <c r="K137" s="221" t="s">
        <v>133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134</v>
      </c>
      <c r="AT137" s="230" t="s">
        <v>129</v>
      </c>
      <c r="AU137" s="230" t="s">
        <v>86</v>
      </c>
      <c r="AY137" s="18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134</v>
      </c>
      <c r="BM137" s="230" t="s">
        <v>798</v>
      </c>
    </row>
    <row r="138" s="2" customFormat="1">
      <c r="A138" s="39"/>
      <c r="B138" s="40"/>
      <c r="C138" s="41"/>
      <c r="D138" s="232" t="s">
        <v>136</v>
      </c>
      <c r="E138" s="41"/>
      <c r="F138" s="233" t="s">
        <v>799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136</v>
      </c>
      <c r="AU138" s="18" t="s">
        <v>86</v>
      </c>
    </row>
    <row r="139" s="2" customFormat="1">
      <c r="A139" s="39"/>
      <c r="B139" s="40"/>
      <c r="C139" s="41"/>
      <c r="D139" s="237" t="s">
        <v>138</v>
      </c>
      <c r="E139" s="41"/>
      <c r="F139" s="238" t="s">
        <v>800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86</v>
      </c>
    </row>
    <row r="140" s="2" customFormat="1" ht="24.15" customHeight="1">
      <c r="A140" s="39"/>
      <c r="B140" s="40"/>
      <c r="C140" s="219" t="s">
        <v>134</v>
      </c>
      <c r="D140" s="219" t="s">
        <v>129</v>
      </c>
      <c r="E140" s="220" t="s">
        <v>801</v>
      </c>
      <c r="F140" s="221" t="s">
        <v>802</v>
      </c>
      <c r="G140" s="222" t="s">
        <v>261</v>
      </c>
      <c r="H140" s="223">
        <v>6</v>
      </c>
      <c r="I140" s="224"/>
      <c r="J140" s="225">
        <f>ROUND(I140*H140,2)</f>
        <v>0</v>
      </c>
      <c r="K140" s="221" t="s">
        <v>133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134</v>
      </c>
      <c r="AT140" s="230" t="s">
        <v>129</v>
      </c>
      <c r="AU140" s="230" t="s">
        <v>86</v>
      </c>
      <c r="AY140" s="18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134</v>
      </c>
      <c r="BM140" s="230" t="s">
        <v>803</v>
      </c>
    </row>
    <row r="141" s="2" customFormat="1">
      <c r="A141" s="39"/>
      <c r="B141" s="40"/>
      <c r="C141" s="41"/>
      <c r="D141" s="232" t="s">
        <v>136</v>
      </c>
      <c r="E141" s="41"/>
      <c r="F141" s="233" t="s">
        <v>804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86</v>
      </c>
    </row>
    <row r="142" s="2" customFormat="1">
      <c r="A142" s="39"/>
      <c r="B142" s="40"/>
      <c r="C142" s="41"/>
      <c r="D142" s="237" t="s">
        <v>138</v>
      </c>
      <c r="E142" s="41"/>
      <c r="F142" s="238" t="s">
        <v>805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138</v>
      </c>
      <c r="AU142" s="18" t="s">
        <v>86</v>
      </c>
    </row>
    <row r="143" s="2" customFormat="1" ht="24.15" customHeight="1">
      <c r="A143" s="39"/>
      <c r="B143" s="40"/>
      <c r="C143" s="219" t="s">
        <v>168</v>
      </c>
      <c r="D143" s="219" t="s">
        <v>129</v>
      </c>
      <c r="E143" s="220" t="s">
        <v>806</v>
      </c>
      <c r="F143" s="221" t="s">
        <v>807</v>
      </c>
      <c r="G143" s="222" t="s">
        <v>261</v>
      </c>
      <c r="H143" s="223">
        <v>15</v>
      </c>
      <c r="I143" s="224"/>
      <c r="J143" s="225">
        <f>ROUND(I143*H143,2)</f>
        <v>0</v>
      </c>
      <c r="K143" s="221" t="s">
        <v>133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134</v>
      </c>
      <c r="AT143" s="230" t="s">
        <v>129</v>
      </c>
      <c r="AU143" s="230" t="s">
        <v>86</v>
      </c>
      <c r="AY143" s="18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134</v>
      </c>
      <c r="BM143" s="230" t="s">
        <v>808</v>
      </c>
    </row>
    <row r="144" s="2" customFormat="1">
      <c r="A144" s="39"/>
      <c r="B144" s="40"/>
      <c r="C144" s="41"/>
      <c r="D144" s="232" t="s">
        <v>136</v>
      </c>
      <c r="E144" s="41"/>
      <c r="F144" s="233" t="s">
        <v>809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136</v>
      </c>
      <c r="AU144" s="18" t="s">
        <v>86</v>
      </c>
    </row>
    <row r="145" s="2" customFormat="1">
      <c r="A145" s="39"/>
      <c r="B145" s="40"/>
      <c r="C145" s="41"/>
      <c r="D145" s="237" t="s">
        <v>138</v>
      </c>
      <c r="E145" s="41"/>
      <c r="F145" s="238" t="s">
        <v>810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138</v>
      </c>
      <c r="AU145" s="18" t="s">
        <v>86</v>
      </c>
    </row>
    <row r="146" s="2" customFormat="1" ht="24.15" customHeight="1">
      <c r="A146" s="39"/>
      <c r="B146" s="40"/>
      <c r="C146" s="219" t="s">
        <v>184</v>
      </c>
      <c r="D146" s="219" t="s">
        <v>129</v>
      </c>
      <c r="E146" s="220" t="s">
        <v>811</v>
      </c>
      <c r="F146" s="221" t="s">
        <v>812</v>
      </c>
      <c r="G146" s="222" t="s">
        <v>261</v>
      </c>
      <c r="H146" s="223">
        <v>20</v>
      </c>
      <c r="I146" s="224"/>
      <c r="J146" s="225">
        <f>ROUND(I146*H146,2)</f>
        <v>0</v>
      </c>
      <c r="K146" s="221" t="s">
        <v>133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134</v>
      </c>
      <c r="AT146" s="230" t="s">
        <v>129</v>
      </c>
      <c r="AU146" s="230" t="s">
        <v>86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134</v>
      </c>
      <c r="BM146" s="230" t="s">
        <v>813</v>
      </c>
    </row>
    <row r="147" s="2" customFormat="1">
      <c r="A147" s="39"/>
      <c r="B147" s="40"/>
      <c r="C147" s="41"/>
      <c r="D147" s="232" t="s">
        <v>136</v>
      </c>
      <c r="E147" s="41"/>
      <c r="F147" s="233" t="s">
        <v>814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86</v>
      </c>
    </row>
    <row r="148" s="2" customFormat="1">
      <c r="A148" s="39"/>
      <c r="B148" s="40"/>
      <c r="C148" s="41"/>
      <c r="D148" s="237" t="s">
        <v>138</v>
      </c>
      <c r="E148" s="41"/>
      <c r="F148" s="238" t="s">
        <v>815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138</v>
      </c>
      <c r="AU148" s="18" t="s">
        <v>86</v>
      </c>
    </row>
    <row r="149" s="2" customFormat="1" ht="16.5" customHeight="1">
      <c r="A149" s="39"/>
      <c r="B149" s="40"/>
      <c r="C149" s="219" t="s">
        <v>194</v>
      </c>
      <c r="D149" s="219" t="s">
        <v>129</v>
      </c>
      <c r="E149" s="220" t="s">
        <v>816</v>
      </c>
      <c r="F149" s="221" t="s">
        <v>817</v>
      </c>
      <c r="G149" s="222" t="s">
        <v>261</v>
      </c>
      <c r="H149" s="223">
        <v>71</v>
      </c>
      <c r="I149" s="224"/>
      <c r="J149" s="225">
        <f>ROUND(I149*H149,2)</f>
        <v>0</v>
      </c>
      <c r="K149" s="221" t="s">
        <v>133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134</v>
      </c>
      <c r="AT149" s="230" t="s">
        <v>129</v>
      </c>
      <c r="AU149" s="230" t="s">
        <v>86</v>
      </c>
      <c r="AY149" s="18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134</v>
      </c>
      <c r="BM149" s="230" t="s">
        <v>818</v>
      </c>
    </row>
    <row r="150" s="2" customFormat="1">
      <c r="A150" s="39"/>
      <c r="B150" s="40"/>
      <c r="C150" s="41"/>
      <c r="D150" s="232" t="s">
        <v>136</v>
      </c>
      <c r="E150" s="41"/>
      <c r="F150" s="233" t="s">
        <v>819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136</v>
      </c>
      <c r="AU150" s="18" t="s">
        <v>86</v>
      </c>
    </row>
    <row r="151" s="2" customFormat="1">
      <c r="A151" s="39"/>
      <c r="B151" s="40"/>
      <c r="C151" s="41"/>
      <c r="D151" s="237" t="s">
        <v>138</v>
      </c>
      <c r="E151" s="41"/>
      <c r="F151" s="238" t="s">
        <v>820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86</v>
      </c>
    </row>
    <row r="152" s="2" customFormat="1" ht="24.15" customHeight="1">
      <c r="A152" s="39"/>
      <c r="B152" s="40"/>
      <c r="C152" s="219" t="s">
        <v>204</v>
      </c>
      <c r="D152" s="219" t="s">
        <v>129</v>
      </c>
      <c r="E152" s="220" t="s">
        <v>821</v>
      </c>
      <c r="F152" s="221" t="s">
        <v>822</v>
      </c>
      <c r="G152" s="222" t="s">
        <v>261</v>
      </c>
      <c r="H152" s="223">
        <v>26</v>
      </c>
      <c r="I152" s="224"/>
      <c r="J152" s="225">
        <f>ROUND(I152*H152,2)</f>
        <v>0</v>
      </c>
      <c r="K152" s="221" t="s">
        <v>133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134</v>
      </c>
      <c r="AT152" s="230" t="s">
        <v>129</v>
      </c>
      <c r="AU152" s="230" t="s">
        <v>86</v>
      </c>
      <c r="AY152" s="18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134</v>
      </c>
      <c r="BM152" s="230" t="s">
        <v>823</v>
      </c>
    </row>
    <row r="153" s="2" customFormat="1">
      <c r="A153" s="39"/>
      <c r="B153" s="40"/>
      <c r="C153" s="41"/>
      <c r="D153" s="232" t="s">
        <v>136</v>
      </c>
      <c r="E153" s="41"/>
      <c r="F153" s="233" t="s">
        <v>824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136</v>
      </c>
      <c r="AU153" s="18" t="s">
        <v>86</v>
      </c>
    </row>
    <row r="154" s="2" customFormat="1">
      <c r="A154" s="39"/>
      <c r="B154" s="40"/>
      <c r="C154" s="41"/>
      <c r="D154" s="237" t="s">
        <v>138</v>
      </c>
      <c r="E154" s="41"/>
      <c r="F154" s="238" t="s">
        <v>825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86</v>
      </c>
    </row>
    <row r="155" s="2" customFormat="1" ht="24.15" customHeight="1">
      <c r="A155" s="39"/>
      <c r="B155" s="40"/>
      <c r="C155" s="219" t="s">
        <v>215</v>
      </c>
      <c r="D155" s="219" t="s">
        <v>129</v>
      </c>
      <c r="E155" s="220" t="s">
        <v>826</v>
      </c>
      <c r="F155" s="221" t="s">
        <v>827</v>
      </c>
      <c r="G155" s="222" t="s">
        <v>261</v>
      </c>
      <c r="H155" s="223">
        <v>19</v>
      </c>
      <c r="I155" s="224"/>
      <c r="J155" s="225">
        <f>ROUND(I155*H155,2)</f>
        <v>0</v>
      </c>
      <c r="K155" s="221" t="s">
        <v>133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134</v>
      </c>
      <c r="AT155" s="230" t="s">
        <v>129</v>
      </c>
      <c r="AU155" s="230" t="s">
        <v>86</v>
      </c>
      <c r="AY155" s="18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134</v>
      </c>
      <c r="BM155" s="230" t="s">
        <v>828</v>
      </c>
    </row>
    <row r="156" s="2" customFormat="1">
      <c r="A156" s="39"/>
      <c r="B156" s="40"/>
      <c r="C156" s="41"/>
      <c r="D156" s="232" t="s">
        <v>136</v>
      </c>
      <c r="E156" s="41"/>
      <c r="F156" s="233" t="s">
        <v>829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86</v>
      </c>
    </row>
    <row r="157" s="2" customFormat="1">
      <c r="A157" s="39"/>
      <c r="B157" s="40"/>
      <c r="C157" s="41"/>
      <c r="D157" s="237" t="s">
        <v>138</v>
      </c>
      <c r="E157" s="41"/>
      <c r="F157" s="238" t="s">
        <v>830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138</v>
      </c>
      <c r="AU157" s="18" t="s">
        <v>86</v>
      </c>
    </row>
    <row r="158" s="2" customFormat="1" ht="24.15" customHeight="1">
      <c r="A158" s="39"/>
      <c r="B158" s="40"/>
      <c r="C158" s="219" t="s">
        <v>222</v>
      </c>
      <c r="D158" s="219" t="s">
        <v>129</v>
      </c>
      <c r="E158" s="220" t="s">
        <v>831</v>
      </c>
      <c r="F158" s="221" t="s">
        <v>832</v>
      </c>
      <c r="G158" s="222" t="s">
        <v>261</v>
      </c>
      <c r="H158" s="223">
        <v>17</v>
      </c>
      <c r="I158" s="224"/>
      <c r="J158" s="225">
        <f>ROUND(I158*H158,2)</f>
        <v>0</v>
      </c>
      <c r="K158" s="221" t="s">
        <v>133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134</v>
      </c>
      <c r="AT158" s="230" t="s">
        <v>129</v>
      </c>
      <c r="AU158" s="230" t="s">
        <v>86</v>
      </c>
      <c r="AY158" s="18" t="s">
        <v>127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134</v>
      </c>
      <c r="BM158" s="230" t="s">
        <v>833</v>
      </c>
    </row>
    <row r="159" s="2" customFormat="1">
      <c r="A159" s="39"/>
      <c r="B159" s="40"/>
      <c r="C159" s="41"/>
      <c r="D159" s="232" t="s">
        <v>136</v>
      </c>
      <c r="E159" s="41"/>
      <c r="F159" s="233" t="s">
        <v>834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86</v>
      </c>
    </row>
    <row r="160" s="2" customFormat="1">
      <c r="A160" s="39"/>
      <c r="B160" s="40"/>
      <c r="C160" s="41"/>
      <c r="D160" s="237" t="s">
        <v>138</v>
      </c>
      <c r="E160" s="41"/>
      <c r="F160" s="238" t="s">
        <v>835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138</v>
      </c>
      <c r="AU160" s="18" t="s">
        <v>86</v>
      </c>
    </row>
    <row r="161" s="2" customFormat="1" ht="24.15" customHeight="1">
      <c r="A161" s="39"/>
      <c r="B161" s="40"/>
      <c r="C161" s="219" t="s">
        <v>8</v>
      </c>
      <c r="D161" s="219" t="s">
        <v>129</v>
      </c>
      <c r="E161" s="220" t="s">
        <v>836</v>
      </c>
      <c r="F161" s="221" t="s">
        <v>837</v>
      </c>
      <c r="G161" s="222" t="s">
        <v>261</v>
      </c>
      <c r="H161" s="223">
        <v>13</v>
      </c>
      <c r="I161" s="224"/>
      <c r="J161" s="225">
        <f>ROUND(I161*H161,2)</f>
        <v>0</v>
      </c>
      <c r="K161" s="221" t="s">
        <v>133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134</v>
      </c>
      <c r="AT161" s="230" t="s">
        <v>129</v>
      </c>
      <c r="AU161" s="230" t="s">
        <v>86</v>
      </c>
      <c r="AY161" s="18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134</v>
      </c>
      <c r="BM161" s="230" t="s">
        <v>838</v>
      </c>
    </row>
    <row r="162" s="2" customFormat="1">
      <c r="A162" s="39"/>
      <c r="B162" s="40"/>
      <c r="C162" s="41"/>
      <c r="D162" s="232" t="s">
        <v>136</v>
      </c>
      <c r="E162" s="41"/>
      <c r="F162" s="233" t="s">
        <v>839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136</v>
      </c>
      <c r="AU162" s="18" t="s">
        <v>86</v>
      </c>
    </row>
    <row r="163" s="2" customFormat="1">
      <c r="A163" s="39"/>
      <c r="B163" s="40"/>
      <c r="C163" s="41"/>
      <c r="D163" s="237" t="s">
        <v>138</v>
      </c>
      <c r="E163" s="41"/>
      <c r="F163" s="238" t="s">
        <v>840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138</v>
      </c>
      <c r="AU163" s="18" t="s">
        <v>86</v>
      </c>
    </row>
    <row r="164" s="2" customFormat="1" ht="24.15" customHeight="1">
      <c r="A164" s="39"/>
      <c r="B164" s="40"/>
      <c r="C164" s="219" t="s">
        <v>235</v>
      </c>
      <c r="D164" s="219" t="s">
        <v>129</v>
      </c>
      <c r="E164" s="220" t="s">
        <v>841</v>
      </c>
      <c r="F164" s="221" t="s">
        <v>842</v>
      </c>
      <c r="G164" s="222" t="s">
        <v>261</v>
      </c>
      <c r="H164" s="223">
        <v>2</v>
      </c>
      <c r="I164" s="224"/>
      <c r="J164" s="225">
        <f>ROUND(I164*H164,2)</f>
        <v>0</v>
      </c>
      <c r="K164" s="221" t="s">
        <v>133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134</v>
      </c>
      <c r="AT164" s="230" t="s">
        <v>129</v>
      </c>
      <c r="AU164" s="230" t="s">
        <v>86</v>
      </c>
      <c r="AY164" s="18" t="s">
        <v>127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134</v>
      </c>
      <c r="BM164" s="230" t="s">
        <v>843</v>
      </c>
    </row>
    <row r="165" s="2" customFormat="1">
      <c r="A165" s="39"/>
      <c r="B165" s="40"/>
      <c r="C165" s="41"/>
      <c r="D165" s="232" t="s">
        <v>136</v>
      </c>
      <c r="E165" s="41"/>
      <c r="F165" s="233" t="s">
        <v>844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136</v>
      </c>
      <c r="AU165" s="18" t="s">
        <v>86</v>
      </c>
    </row>
    <row r="166" s="2" customFormat="1">
      <c r="A166" s="39"/>
      <c r="B166" s="40"/>
      <c r="C166" s="41"/>
      <c r="D166" s="237" t="s">
        <v>138</v>
      </c>
      <c r="E166" s="41"/>
      <c r="F166" s="238" t="s">
        <v>845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138</v>
      </c>
      <c r="AU166" s="18" t="s">
        <v>86</v>
      </c>
    </row>
    <row r="167" s="2" customFormat="1" ht="24.15" customHeight="1">
      <c r="A167" s="39"/>
      <c r="B167" s="40"/>
      <c r="C167" s="219" t="s">
        <v>245</v>
      </c>
      <c r="D167" s="219" t="s">
        <v>129</v>
      </c>
      <c r="E167" s="220" t="s">
        <v>846</v>
      </c>
      <c r="F167" s="221" t="s">
        <v>847</v>
      </c>
      <c r="G167" s="222" t="s">
        <v>261</v>
      </c>
      <c r="H167" s="223">
        <v>1</v>
      </c>
      <c r="I167" s="224"/>
      <c r="J167" s="225">
        <f>ROUND(I167*H167,2)</f>
        <v>0</v>
      </c>
      <c r="K167" s="221" t="s">
        <v>133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134</v>
      </c>
      <c r="AT167" s="230" t="s">
        <v>129</v>
      </c>
      <c r="AU167" s="230" t="s">
        <v>86</v>
      </c>
      <c r="AY167" s="18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134</v>
      </c>
      <c r="BM167" s="230" t="s">
        <v>848</v>
      </c>
    </row>
    <row r="168" s="2" customFormat="1">
      <c r="A168" s="39"/>
      <c r="B168" s="40"/>
      <c r="C168" s="41"/>
      <c r="D168" s="232" t="s">
        <v>136</v>
      </c>
      <c r="E168" s="41"/>
      <c r="F168" s="233" t="s">
        <v>849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136</v>
      </c>
      <c r="AU168" s="18" t="s">
        <v>86</v>
      </c>
    </row>
    <row r="169" s="2" customFormat="1">
      <c r="A169" s="39"/>
      <c r="B169" s="40"/>
      <c r="C169" s="41"/>
      <c r="D169" s="237" t="s">
        <v>138</v>
      </c>
      <c r="E169" s="41"/>
      <c r="F169" s="238" t="s">
        <v>850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138</v>
      </c>
      <c r="AU169" s="18" t="s">
        <v>86</v>
      </c>
    </row>
    <row r="170" s="2" customFormat="1" ht="24.15" customHeight="1">
      <c r="A170" s="39"/>
      <c r="B170" s="40"/>
      <c r="C170" s="219" t="s">
        <v>252</v>
      </c>
      <c r="D170" s="219" t="s">
        <v>129</v>
      </c>
      <c r="E170" s="220" t="s">
        <v>851</v>
      </c>
      <c r="F170" s="221" t="s">
        <v>852</v>
      </c>
      <c r="G170" s="222" t="s">
        <v>261</v>
      </c>
      <c r="H170" s="223">
        <v>1</v>
      </c>
      <c r="I170" s="224"/>
      <c r="J170" s="225">
        <f>ROUND(I170*H170,2)</f>
        <v>0</v>
      </c>
      <c r="K170" s="221" t="s">
        <v>133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134</v>
      </c>
      <c r="AT170" s="230" t="s">
        <v>129</v>
      </c>
      <c r="AU170" s="230" t="s">
        <v>86</v>
      </c>
      <c r="AY170" s="18" t="s">
        <v>127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134</v>
      </c>
      <c r="BM170" s="230" t="s">
        <v>853</v>
      </c>
    </row>
    <row r="171" s="2" customFormat="1">
      <c r="A171" s="39"/>
      <c r="B171" s="40"/>
      <c r="C171" s="41"/>
      <c r="D171" s="232" t="s">
        <v>136</v>
      </c>
      <c r="E171" s="41"/>
      <c r="F171" s="233" t="s">
        <v>854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136</v>
      </c>
      <c r="AU171" s="18" t="s">
        <v>86</v>
      </c>
    </row>
    <row r="172" s="2" customFormat="1">
      <c r="A172" s="39"/>
      <c r="B172" s="40"/>
      <c r="C172" s="41"/>
      <c r="D172" s="237" t="s">
        <v>138</v>
      </c>
      <c r="E172" s="41"/>
      <c r="F172" s="238" t="s">
        <v>855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138</v>
      </c>
      <c r="AU172" s="18" t="s">
        <v>86</v>
      </c>
    </row>
    <row r="173" s="2" customFormat="1" ht="24.15" customHeight="1">
      <c r="A173" s="39"/>
      <c r="B173" s="40"/>
      <c r="C173" s="219" t="s">
        <v>258</v>
      </c>
      <c r="D173" s="219" t="s">
        <v>129</v>
      </c>
      <c r="E173" s="220" t="s">
        <v>856</v>
      </c>
      <c r="F173" s="221" t="s">
        <v>857</v>
      </c>
      <c r="G173" s="222" t="s">
        <v>261</v>
      </c>
      <c r="H173" s="223">
        <v>1</v>
      </c>
      <c r="I173" s="224"/>
      <c r="J173" s="225">
        <f>ROUND(I173*H173,2)</f>
        <v>0</v>
      </c>
      <c r="K173" s="221" t="s">
        <v>133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134</v>
      </c>
      <c r="AT173" s="230" t="s">
        <v>129</v>
      </c>
      <c r="AU173" s="230" t="s">
        <v>86</v>
      </c>
      <c r="AY173" s="18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134</v>
      </c>
      <c r="BM173" s="230" t="s">
        <v>858</v>
      </c>
    </row>
    <row r="174" s="2" customFormat="1">
      <c r="A174" s="39"/>
      <c r="B174" s="40"/>
      <c r="C174" s="41"/>
      <c r="D174" s="232" t="s">
        <v>136</v>
      </c>
      <c r="E174" s="41"/>
      <c r="F174" s="233" t="s">
        <v>859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136</v>
      </c>
      <c r="AU174" s="18" t="s">
        <v>86</v>
      </c>
    </row>
    <row r="175" s="2" customFormat="1">
      <c r="A175" s="39"/>
      <c r="B175" s="40"/>
      <c r="C175" s="41"/>
      <c r="D175" s="237" t="s">
        <v>138</v>
      </c>
      <c r="E175" s="41"/>
      <c r="F175" s="238" t="s">
        <v>860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138</v>
      </c>
      <c r="AU175" s="18" t="s">
        <v>86</v>
      </c>
    </row>
    <row r="176" s="2" customFormat="1" ht="24.15" customHeight="1">
      <c r="A176" s="39"/>
      <c r="B176" s="40"/>
      <c r="C176" s="219" t="s">
        <v>265</v>
      </c>
      <c r="D176" s="219" t="s">
        <v>129</v>
      </c>
      <c r="E176" s="220" t="s">
        <v>861</v>
      </c>
      <c r="F176" s="221" t="s">
        <v>862</v>
      </c>
      <c r="G176" s="222" t="s">
        <v>261</v>
      </c>
      <c r="H176" s="223">
        <v>4</v>
      </c>
      <c r="I176" s="224"/>
      <c r="J176" s="225">
        <f>ROUND(I176*H176,2)</f>
        <v>0</v>
      </c>
      <c r="K176" s="221" t="s">
        <v>133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134</v>
      </c>
      <c r="AT176" s="230" t="s">
        <v>129</v>
      </c>
      <c r="AU176" s="230" t="s">
        <v>86</v>
      </c>
      <c r="AY176" s="18" t="s">
        <v>127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134</v>
      </c>
      <c r="BM176" s="230" t="s">
        <v>863</v>
      </c>
    </row>
    <row r="177" s="2" customFormat="1">
      <c r="A177" s="39"/>
      <c r="B177" s="40"/>
      <c r="C177" s="41"/>
      <c r="D177" s="232" t="s">
        <v>136</v>
      </c>
      <c r="E177" s="41"/>
      <c r="F177" s="233" t="s">
        <v>864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136</v>
      </c>
      <c r="AU177" s="18" t="s">
        <v>86</v>
      </c>
    </row>
    <row r="178" s="2" customFormat="1">
      <c r="A178" s="39"/>
      <c r="B178" s="40"/>
      <c r="C178" s="41"/>
      <c r="D178" s="237" t="s">
        <v>138</v>
      </c>
      <c r="E178" s="41"/>
      <c r="F178" s="238" t="s">
        <v>865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138</v>
      </c>
      <c r="AU178" s="18" t="s">
        <v>86</v>
      </c>
    </row>
    <row r="179" s="2" customFormat="1" ht="24.15" customHeight="1">
      <c r="A179" s="39"/>
      <c r="B179" s="40"/>
      <c r="C179" s="219" t="s">
        <v>273</v>
      </c>
      <c r="D179" s="219" t="s">
        <v>129</v>
      </c>
      <c r="E179" s="220" t="s">
        <v>866</v>
      </c>
      <c r="F179" s="221" t="s">
        <v>867</v>
      </c>
      <c r="G179" s="222" t="s">
        <v>261</v>
      </c>
      <c r="H179" s="223">
        <v>10</v>
      </c>
      <c r="I179" s="224"/>
      <c r="J179" s="225">
        <f>ROUND(I179*H179,2)</f>
        <v>0</v>
      </c>
      <c r="K179" s="221" t="s">
        <v>133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134</v>
      </c>
      <c r="AT179" s="230" t="s">
        <v>129</v>
      </c>
      <c r="AU179" s="230" t="s">
        <v>86</v>
      </c>
      <c r="AY179" s="18" t="s">
        <v>127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134</v>
      </c>
      <c r="BM179" s="230" t="s">
        <v>868</v>
      </c>
    </row>
    <row r="180" s="2" customFormat="1">
      <c r="A180" s="39"/>
      <c r="B180" s="40"/>
      <c r="C180" s="41"/>
      <c r="D180" s="232" t="s">
        <v>136</v>
      </c>
      <c r="E180" s="41"/>
      <c r="F180" s="233" t="s">
        <v>869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136</v>
      </c>
      <c r="AU180" s="18" t="s">
        <v>86</v>
      </c>
    </row>
    <row r="181" s="2" customFormat="1">
      <c r="A181" s="39"/>
      <c r="B181" s="40"/>
      <c r="C181" s="41"/>
      <c r="D181" s="237" t="s">
        <v>138</v>
      </c>
      <c r="E181" s="41"/>
      <c r="F181" s="238" t="s">
        <v>870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138</v>
      </c>
      <c r="AU181" s="18" t="s">
        <v>86</v>
      </c>
    </row>
    <row r="182" s="2" customFormat="1" ht="24.15" customHeight="1">
      <c r="A182" s="39"/>
      <c r="B182" s="40"/>
      <c r="C182" s="219" t="s">
        <v>280</v>
      </c>
      <c r="D182" s="219" t="s">
        <v>129</v>
      </c>
      <c r="E182" s="220" t="s">
        <v>871</v>
      </c>
      <c r="F182" s="221" t="s">
        <v>872</v>
      </c>
      <c r="G182" s="222" t="s">
        <v>261</v>
      </c>
      <c r="H182" s="223">
        <v>3</v>
      </c>
      <c r="I182" s="224"/>
      <c r="J182" s="225">
        <f>ROUND(I182*H182,2)</f>
        <v>0</v>
      </c>
      <c r="K182" s="221" t="s">
        <v>133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134</v>
      </c>
      <c r="AT182" s="230" t="s">
        <v>129</v>
      </c>
      <c r="AU182" s="230" t="s">
        <v>86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134</v>
      </c>
      <c r="BM182" s="230" t="s">
        <v>873</v>
      </c>
    </row>
    <row r="183" s="2" customFormat="1">
      <c r="A183" s="39"/>
      <c r="B183" s="40"/>
      <c r="C183" s="41"/>
      <c r="D183" s="232" t="s">
        <v>136</v>
      </c>
      <c r="E183" s="41"/>
      <c r="F183" s="233" t="s">
        <v>874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86</v>
      </c>
    </row>
    <row r="184" s="2" customFormat="1">
      <c r="A184" s="39"/>
      <c r="B184" s="40"/>
      <c r="C184" s="41"/>
      <c r="D184" s="237" t="s">
        <v>138</v>
      </c>
      <c r="E184" s="41"/>
      <c r="F184" s="238" t="s">
        <v>875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86</v>
      </c>
    </row>
    <row r="185" s="2" customFormat="1" ht="24.15" customHeight="1">
      <c r="A185" s="39"/>
      <c r="B185" s="40"/>
      <c r="C185" s="219" t="s">
        <v>287</v>
      </c>
      <c r="D185" s="219" t="s">
        <v>129</v>
      </c>
      <c r="E185" s="220" t="s">
        <v>876</v>
      </c>
      <c r="F185" s="221" t="s">
        <v>877</v>
      </c>
      <c r="G185" s="222" t="s">
        <v>261</v>
      </c>
      <c r="H185" s="223">
        <v>9</v>
      </c>
      <c r="I185" s="224"/>
      <c r="J185" s="225">
        <f>ROUND(I185*H185,2)</f>
        <v>0</v>
      </c>
      <c r="K185" s="221" t="s">
        <v>133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134</v>
      </c>
      <c r="AT185" s="230" t="s">
        <v>129</v>
      </c>
      <c r="AU185" s="230" t="s">
        <v>86</v>
      </c>
      <c r="AY185" s="18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134</v>
      </c>
      <c r="BM185" s="230" t="s">
        <v>878</v>
      </c>
    </row>
    <row r="186" s="2" customFormat="1">
      <c r="A186" s="39"/>
      <c r="B186" s="40"/>
      <c r="C186" s="41"/>
      <c r="D186" s="232" t="s">
        <v>136</v>
      </c>
      <c r="E186" s="41"/>
      <c r="F186" s="233" t="s">
        <v>879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136</v>
      </c>
      <c r="AU186" s="18" t="s">
        <v>86</v>
      </c>
    </row>
    <row r="187" s="2" customFormat="1">
      <c r="A187" s="39"/>
      <c r="B187" s="40"/>
      <c r="C187" s="41"/>
      <c r="D187" s="237" t="s">
        <v>138</v>
      </c>
      <c r="E187" s="41"/>
      <c r="F187" s="238" t="s">
        <v>880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138</v>
      </c>
      <c r="AU187" s="18" t="s">
        <v>86</v>
      </c>
    </row>
    <row r="188" s="2" customFormat="1" ht="24.15" customHeight="1">
      <c r="A188" s="39"/>
      <c r="B188" s="40"/>
      <c r="C188" s="219" t="s">
        <v>7</v>
      </c>
      <c r="D188" s="219" t="s">
        <v>129</v>
      </c>
      <c r="E188" s="220" t="s">
        <v>881</v>
      </c>
      <c r="F188" s="221" t="s">
        <v>882</v>
      </c>
      <c r="G188" s="222" t="s">
        <v>261</v>
      </c>
      <c r="H188" s="223">
        <v>4</v>
      </c>
      <c r="I188" s="224"/>
      <c r="J188" s="225">
        <f>ROUND(I188*H188,2)</f>
        <v>0</v>
      </c>
      <c r="K188" s="221" t="s">
        <v>133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134</v>
      </c>
      <c r="AT188" s="230" t="s">
        <v>129</v>
      </c>
      <c r="AU188" s="230" t="s">
        <v>86</v>
      </c>
      <c r="AY188" s="18" t="s">
        <v>127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134</v>
      </c>
      <c r="BM188" s="230" t="s">
        <v>883</v>
      </c>
    </row>
    <row r="189" s="2" customFormat="1">
      <c r="A189" s="39"/>
      <c r="B189" s="40"/>
      <c r="C189" s="41"/>
      <c r="D189" s="232" t="s">
        <v>136</v>
      </c>
      <c r="E189" s="41"/>
      <c r="F189" s="233" t="s">
        <v>884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136</v>
      </c>
      <c r="AU189" s="18" t="s">
        <v>86</v>
      </c>
    </row>
    <row r="190" s="2" customFormat="1">
      <c r="A190" s="39"/>
      <c r="B190" s="40"/>
      <c r="C190" s="41"/>
      <c r="D190" s="237" t="s">
        <v>138</v>
      </c>
      <c r="E190" s="41"/>
      <c r="F190" s="238" t="s">
        <v>885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138</v>
      </c>
      <c r="AU190" s="18" t="s">
        <v>86</v>
      </c>
    </row>
    <row r="191" s="2" customFormat="1" ht="24.15" customHeight="1">
      <c r="A191" s="39"/>
      <c r="B191" s="40"/>
      <c r="C191" s="219" t="s">
        <v>301</v>
      </c>
      <c r="D191" s="219" t="s">
        <v>129</v>
      </c>
      <c r="E191" s="220" t="s">
        <v>886</v>
      </c>
      <c r="F191" s="221" t="s">
        <v>887</v>
      </c>
      <c r="G191" s="222" t="s">
        <v>261</v>
      </c>
      <c r="H191" s="223">
        <v>10</v>
      </c>
      <c r="I191" s="224"/>
      <c r="J191" s="225">
        <f>ROUND(I191*H191,2)</f>
        <v>0</v>
      </c>
      <c r="K191" s="221" t="s">
        <v>133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134</v>
      </c>
      <c r="AT191" s="230" t="s">
        <v>129</v>
      </c>
      <c r="AU191" s="230" t="s">
        <v>86</v>
      </c>
      <c r="AY191" s="18" t="s">
        <v>127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134</v>
      </c>
      <c r="BM191" s="230" t="s">
        <v>888</v>
      </c>
    </row>
    <row r="192" s="2" customFormat="1">
      <c r="A192" s="39"/>
      <c r="B192" s="40"/>
      <c r="C192" s="41"/>
      <c r="D192" s="232" t="s">
        <v>136</v>
      </c>
      <c r="E192" s="41"/>
      <c r="F192" s="233" t="s">
        <v>889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86</v>
      </c>
    </row>
    <row r="193" s="2" customFormat="1">
      <c r="A193" s="39"/>
      <c r="B193" s="40"/>
      <c r="C193" s="41"/>
      <c r="D193" s="237" t="s">
        <v>138</v>
      </c>
      <c r="E193" s="41"/>
      <c r="F193" s="238" t="s">
        <v>890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138</v>
      </c>
      <c r="AU193" s="18" t="s">
        <v>86</v>
      </c>
    </row>
    <row r="194" s="2" customFormat="1" ht="24.15" customHeight="1">
      <c r="A194" s="39"/>
      <c r="B194" s="40"/>
      <c r="C194" s="219" t="s">
        <v>310</v>
      </c>
      <c r="D194" s="219" t="s">
        <v>129</v>
      </c>
      <c r="E194" s="220" t="s">
        <v>891</v>
      </c>
      <c r="F194" s="221" t="s">
        <v>892</v>
      </c>
      <c r="G194" s="222" t="s">
        <v>261</v>
      </c>
      <c r="H194" s="223">
        <v>3</v>
      </c>
      <c r="I194" s="224"/>
      <c r="J194" s="225">
        <f>ROUND(I194*H194,2)</f>
        <v>0</v>
      </c>
      <c r="K194" s="221" t="s">
        <v>133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134</v>
      </c>
      <c r="AT194" s="230" t="s">
        <v>129</v>
      </c>
      <c r="AU194" s="230" t="s">
        <v>86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134</v>
      </c>
      <c r="BM194" s="230" t="s">
        <v>893</v>
      </c>
    </row>
    <row r="195" s="2" customFormat="1">
      <c r="A195" s="39"/>
      <c r="B195" s="40"/>
      <c r="C195" s="41"/>
      <c r="D195" s="232" t="s">
        <v>136</v>
      </c>
      <c r="E195" s="41"/>
      <c r="F195" s="233" t="s">
        <v>894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86</v>
      </c>
    </row>
    <row r="196" s="2" customFormat="1">
      <c r="A196" s="39"/>
      <c r="B196" s="40"/>
      <c r="C196" s="41"/>
      <c r="D196" s="237" t="s">
        <v>138</v>
      </c>
      <c r="E196" s="41"/>
      <c r="F196" s="238" t="s">
        <v>895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138</v>
      </c>
      <c r="AU196" s="18" t="s">
        <v>86</v>
      </c>
    </row>
    <row r="197" s="2" customFormat="1" ht="24.15" customHeight="1">
      <c r="A197" s="39"/>
      <c r="B197" s="40"/>
      <c r="C197" s="219" t="s">
        <v>316</v>
      </c>
      <c r="D197" s="219" t="s">
        <v>129</v>
      </c>
      <c r="E197" s="220" t="s">
        <v>896</v>
      </c>
      <c r="F197" s="221" t="s">
        <v>897</v>
      </c>
      <c r="G197" s="222" t="s">
        <v>261</v>
      </c>
      <c r="H197" s="223">
        <v>9</v>
      </c>
      <c r="I197" s="224"/>
      <c r="J197" s="225">
        <f>ROUND(I197*H197,2)</f>
        <v>0</v>
      </c>
      <c r="K197" s="221" t="s">
        <v>133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134</v>
      </c>
      <c r="AT197" s="230" t="s">
        <v>129</v>
      </c>
      <c r="AU197" s="230" t="s">
        <v>86</v>
      </c>
      <c r="AY197" s="18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134</v>
      </c>
      <c r="BM197" s="230" t="s">
        <v>898</v>
      </c>
    </row>
    <row r="198" s="2" customFormat="1">
      <c r="A198" s="39"/>
      <c r="B198" s="40"/>
      <c r="C198" s="41"/>
      <c r="D198" s="232" t="s">
        <v>136</v>
      </c>
      <c r="E198" s="41"/>
      <c r="F198" s="233" t="s">
        <v>899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136</v>
      </c>
      <c r="AU198" s="18" t="s">
        <v>86</v>
      </c>
    </row>
    <row r="199" s="2" customFormat="1">
      <c r="A199" s="39"/>
      <c r="B199" s="40"/>
      <c r="C199" s="41"/>
      <c r="D199" s="237" t="s">
        <v>138</v>
      </c>
      <c r="E199" s="41"/>
      <c r="F199" s="238" t="s">
        <v>900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138</v>
      </c>
      <c r="AU199" s="18" t="s">
        <v>86</v>
      </c>
    </row>
    <row r="200" s="2" customFormat="1" ht="24.15" customHeight="1">
      <c r="A200" s="39"/>
      <c r="B200" s="40"/>
      <c r="C200" s="219" t="s">
        <v>323</v>
      </c>
      <c r="D200" s="219" t="s">
        <v>129</v>
      </c>
      <c r="E200" s="220" t="s">
        <v>901</v>
      </c>
      <c r="F200" s="221" t="s">
        <v>902</v>
      </c>
      <c r="G200" s="222" t="s">
        <v>238</v>
      </c>
      <c r="H200" s="223">
        <v>299</v>
      </c>
      <c r="I200" s="224"/>
      <c r="J200" s="225">
        <f>ROUND(I200*H200,2)</f>
        <v>0</v>
      </c>
      <c r="K200" s="221" t="s">
        <v>133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134</v>
      </c>
      <c r="AT200" s="230" t="s">
        <v>129</v>
      </c>
      <c r="AU200" s="230" t="s">
        <v>86</v>
      </c>
      <c r="AY200" s="18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134</v>
      </c>
      <c r="BM200" s="230" t="s">
        <v>903</v>
      </c>
    </row>
    <row r="201" s="2" customFormat="1">
      <c r="A201" s="39"/>
      <c r="B201" s="40"/>
      <c r="C201" s="41"/>
      <c r="D201" s="232" t="s">
        <v>136</v>
      </c>
      <c r="E201" s="41"/>
      <c r="F201" s="233" t="s">
        <v>904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136</v>
      </c>
      <c r="AU201" s="18" t="s">
        <v>86</v>
      </c>
    </row>
    <row r="202" s="2" customFormat="1">
      <c r="A202" s="39"/>
      <c r="B202" s="40"/>
      <c r="C202" s="41"/>
      <c r="D202" s="237" t="s">
        <v>138</v>
      </c>
      <c r="E202" s="41"/>
      <c r="F202" s="238" t="s">
        <v>905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138</v>
      </c>
      <c r="AU202" s="18" t="s">
        <v>86</v>
      </c>
    </row>
    <row r="203" s="2" customFormat="1" ht="33" customHeight="1">
      <c r="A203" s="39"/>
      <c r="B203" s="40"/>
      <c r="C203" s="219" t="s">
        <v>326</v>
      </c>
      <c r="D203" s="219" t="s">
        <v>129</v>
      </c>
      <c r="E203" s="220" t="s">
        <v>906</v>
      </c>
      <c r="F203" s="221" t="s">
        <v>907</v>
      </c>
      <c r="G203" s="222" t="s">
        <v>261</v>
      </c>
      <c r="H203" s="223">
        <v>50</v>
      </c>
      <c r="I203" s="224"/>
      <c r="J203" s="225">
        <f>ROUND(I203*H203,2)</f>
        <v>0</v>
      </c>
      <c r="K203" s="221" t="s">
        <v>133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134</v>
      </c>
      <c r="AT203" s="230" t="s">
        <v>129</v>
      </c>
      <c r="AU203" s="230" t="s">
        <v>86</v>
      </c>
      <c r="AY203" s="18" t="s">
        <v>127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134</v>
      </c>
      <c r="BM203" s="230" t="s">
        <v>908</v>
      </c>
    </row>
    <row r="204" s="2" customFormat="1">
      <c r="A204" s="39"/>
      <c r="B204" s="40"/>
      <c r="C204" s="41"/>
      <c r="D204" s="232" t="s">
        <v>136</v>
      </c>
      <c r="E204" s="41"/>
      <c r="F204" s="233" t="s">
        <v>909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136</v>
      </c>
      <c r="AU204" s="18" t="s">
        <v>86</v>
      </c>
    </row>
    <row r="205" s="2" customFormat="1">
      <c r="A205" s="39"/>
      <c r="B205" s="40"/>
      <c r="C205" s="41"/>
      <c r="D205" s="237" t="s">
        <v>138</v>
      </c>
      <c r="E205" s="41"/>
      <c r="F205" s="238" t="s">
        <v>910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138</v>
      </c>
      <c r="AU205" s="18" t="s">
        <v>86</v>
      </c>
    </row>
    <row r="206" s="2" customFormat="1" ht="24.15" customHeight="1">
      <c r="A206" s="39"/>
      <c r="B206" s="40"/>
      <c r="C206" s="219" t="s">
        <v>333</v>
      </c>
      <c r="D206" s="219" t="s">
        <v>129</v>
      </c>
      <c r="E206" s="220" t="s">
        <v>911</v>
      </c>
      <c r="F206" s="221" t="s">
        <v>912</v>
      </c>
      <c r="G206" s="222" t="s">
        <v>261</v>
      </c>
      <c r="H206" s="223">
        <v>42</v>
      </c>
      <c r="I206" s="224"/>
      <c r="J206" s="225">
        <f>ROUND(I206*H206,2)</f>
        <v>0</v>
      </c>
      <c r="K206" s="221" t="s">
        <v>133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134</v>
      </c>
      <c r="AT206" s="230" t="s">
        <v>129</v>
      </c>
      <c r="AU206" s="230" t="s">
        <v>86</v>
      </c>
      <c r="AY206" s="18" t="s">
        <v>127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134</v>
      </c>
      <c r="BM206" s="230" t="s">
        <v>913</v>
      </c>
    </row>
    <row r="207" s="2" customFormat="1">
      <c r="A207" s="39"/>
      <c r="B207" s="40"/>
      <c r="C207" s="41"/>
      <c r="D207" s="232" t="s">
        <v>136</v>
      </c>
      <c r="E207" s="41"/>
      <c r="F207" s="233" t="s">
        <v>914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136</v>
      </c>
      <c r="AU207" s="18" t="s">
        <v>86</v>
      </c>
    </row>
    <row r="208" s="2" customFormat="1">
      <c r="A208" s="39"/>
      <c r="B208" s="40"/>
      <c r="C208" s="41"/>
      <c r="D208" s="237" t="s">
        <v>138</v>
      </c>
      <c r="E208" s="41"/>
      <c r="F208" s="238" t="s">
        <v>915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138</v>
      </c>
      <c r="AU208" s="18" t="s">
        <v>86</v>
      </c>
    </row>
    <row r="209" s="2" customFormat="1" ht="16.5" customHeight="1">
      <c r="A209" s="39"/>
      <c r="B209" s="40"/>
      <c r="C209" s="261" t="s">
        <v>340</v>
      </c>
      <c r="D209" s="261" t="s">
        <v>195</v>
      </c>
      <c r="E209" s="262" t="s">
        <v>916</v>
      </c>
      <c r="F209" s="263" t="s">
        <v>917</v>
      </c>
      <c r="G209" s="264" t="s">
        <v>261</v>
      </c>
      <c r="H209" s="265">
        <v>42</v>
      </c>
      <c r="I209" s="266"/>
      <c r="J209" s="267">
        <f>ROUND(I209*H209,2)</f>
        <v>0</v>
      </c>
      <c r="K209" s="263" t="s">
        <v>1</v>
      </c>
      <c r="L209" s="268"/>
      <c r="M209" s="269" t="s">
        <v>1</v>
      </c>
      <c r="N209" s="270" t="s">
        <v>41</v>
      </c>
      <c r="O209" s="92"/>
      <c r="P209" s="228">
        <f>O209*H209</f>
        <v>0</v>
      </c>
      <c r="Q209" s="228">
        <v>0.014999999999999999</v>
      </c>
      <c r="R209" s="228">
        <f>Q209*H209</f>
        <v>0.63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194</v>
      </c>
      <c r="AT209" s="230" t="s">
        <v>195</v>
      </c>
      <c r="AU209" s="230" t="s">
        <v>86</v>
      </c>
      <c r="AY209" s="18" t="s">
        <v>127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134</v>
      </c>
      <c r="BM209" s="230" t="s">
        <v>918</v>
      </c>
    </row>
    <row r="210" s="2" customFormat="1">
      <c r="A210" s="39"/>
      <c r="B210" s="40"/>
      <c r="C210" s="41"/>
      <c r="D210" s="232" t="s">
        <v>136</v>
      </c>
      <c r="E210" s="41"/>
      <c r="F210" s="233" t="s">
        <v>919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86</v>
      </c>
    </row>
    <row r="211" s="2" customFormat="1" ht="24.15" customHeight="1">
      <c r="A211" s="39"/>
      <c r="B211" s="40"/>
      <c r="C211" s="219" t="s">
        <v>348</v>
      </c>
      <c r="D211" s="219" t="s">
        <v>129</v>
      </c>
      <c r="E211" s="220" t="s">
        <v>920</v>
      </c>
      <c r="F211" s="221" t="s">
        <v>921</v>
      </c>
      <c r="G211" s="222" t="s">
        <v>261</v>
      </c>
      <c r="H211" s="223">
        <v>8</v>
      </c>
      <c r="I211" s="224"/>
      <c r="J211" s="225">
        <f>ROUND(I211*H211,2)</f>
        <v>0</v>
      </c>
      <c r="K211" s="221" t="s">
        <v>133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134</v>
      </c>
      <c r="AT211" s="230" t="s">
        <v>129</v>
      </c>
      <c r="AU211" s="230" t="s">
        <v>86</v>
      </c>
      <c r="AY211" s="18" t="s">
        <v>127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134</v>
      </c>
      <c r="BM211" s="230" t="s">
        <v>922</v>
      </c>
    </row>
    <row r="212" s="2" customFormat="1">
      <c r="A212" s="39"/>
      <c r="B212" s="40"/>
      <c r="C212" s="41"/>
      <c r="D212" s="232" t="s">
        <v>136</v>
      </c>
      <c r="E212" s="41"/>
      <c r="F212" s="233" t="s">
        <v>923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136</v>
      </c>
      <c r="AU212" s="18" t="s">
        <v>86</v>
      </c>
    </row>
    <row r="213" s="2" customFormat="1">
      <c r="A213" s="39"/>
      <c r="B213" s="40"/>
      <c r="C213" s="41"/>
      <c r="D213" s="237" t="s">
        <v>138</v>
      </c>
      <c r="E213" s="41"/>
      <c r="F213" s="238" t="s">
        <v>924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138</v>
      </c>
      <c r="AU213" s="18" t="s">
        <v>86</v>
      </c>
    </row>
    <row r="214" s="2" customFormat="1" ht="16.5" customHeight="1">
      <c r="A214" s="39"/>
      <c r="B214" s="40"/>
      <c r="C214" s="261" t="s">
        <v>356</v>
      </c>
      <c r="D214" s="261" t="s">
        <v>195</v>
      </c>
      <c r="E214" s="262" t="s">
        <v>925</v>
      </c>
      <c r="F214" s="263" t="s">
        <v>926</v>
      </c>
      <c r="G214" s="264" t="s">
        <v>261</v>
      </c>
      <c r="H214" s="265">
        <v>2</v>
      </c>
      <c r="I214" s="266"/>
      <c r="J214" s="267">
        <f>ROUND(I214*H214,2)</f>
        <v>0</v>
      </c>
      <c r="K214" s="263" t="s">
        <v>1</v>
      </c>
      <c r="L214" s="268"/>
      <c r="M214" s="269" t="s">
        <v>1</v>
      </c>
      <c r="N214" s="270" t="s">
        <v>41</v>
      </c>
      <c r="O214" s="92"/>
      <c r="P214" s="228">
        <f>O214*H214</f>
        <v>0</v>
      </c>
      <c r="Q214" s="228">
        <v>3.0000000000000001E-05</v>
      </c>
      <c r="R214" s="228">
        <f>Q214*H214</f>
        <v>6.0000000000000002E-05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194</v>
      </c>
      <c r="AT214" s="230" t="s">
        <v>195</v>
      </c>
      <c r="AU214" s="230" t="s">
        <v>86</v>
      </c>
      <c r="AY214" s="18" t="s">
        <v>127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134</v>
      </c>
      <c r="BM214" s="230" t="s">
        <v>927</v>
      </c>
    </row>
    <row r="215" s="2" customFormat="1">
      <c r="A215" s="39"/>
      <c r="B215" s="40"/>
      <c r="C215" s="41"/>
      <c r="D215" s="232" t="s">
        <v>136</v>
      </c>
      <c r="E215" s="41"/>
      <c r="F215" s="233" t="s">
        <v>926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136</v>
      </c>
      <c r="AU215" s="18" t="s">
        <v>86</v>
      </c>
    </row>
    <row r="216" s="2" customFormat="1">
      <c r="A216" s="39"/>
      <c r="B216" s="40"/>
      <c r="C216" s="41"/>
      <c r="D216" s="232" t="s">
        <v>140</v>
      </c>
      <c r="E216" s="41"/>
      <c r="F216" s="239" t="s">
        <v>928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86</v>
      </c>
    </row>
    <row r="217" s="2" customFormat="1" ht="16.5" customHeight="1">
      <c r="A217" s="39"/>
      <c r="B217" s="40"/>
      <c r="C217" s="261" t="s">
        <v>364</v>
      </c>
      <c r="D217" s="261" t="s">
        <v>195</v>
      </c>
      <c r="E217" s="262" t="s">
        <v>929</v>
      </c>
      <c r="F217" s="263" t="s">
        <v>930</v>
      </c>
      <c r="G217" s="264" t="s">
        <v>261</v>
      </c>
      <c r="H217" s="265">
        <v>2</v>
      </c>
      <c r="I217" s="266"/>
      <c r="J217" s="267">
        <f>ROUND(I217*H217,2)</f>
        <v>0</v>
      </c>
      <c r="K217" s="263" t="s">
        <v>1</v>
      </c>
      <c r="L217" s="268"/>
      <c r="M217" s="269" t="s">
        <v>1</v>
      </c>
      <c r="N217" s="270" t="s">
        <v>41</v>
      </c>
      <c r="O217" s="92"/>
      <c r="P217" s="228">
        <f>O217*H217</f>
        <v>0</v>
      </c>
      <c r="Q217" s="228">
        <v>3.0000000000000001E-05</v>
      </c>
      <c r="R217" s="228">
        <f>Q217*H217</f>
        <v>6.0000000000000002E-05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194</v>
      </c>
      <c r="AT217" s="230" t="s">
        <v>195</v>
      </c>
      <c r="AU217" s="230" t="s">
        <v>86</v>
      </c>
      <c r="AY217" s="18" t="s">
        <v>127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134</v>
      </c>
      <c r="BM217" s="230" t="s">
        <v>931</v>
      </c>
    </row>
    <row r="218" s="2" customFormat="1">
      <c r="A218" s="39"/>
      <c r="B218" s="40"/>
      <c r="C218" s="41"/>
      <c r="D218" s="232" t="s">
        <v>136</v>
      </c>
      <c r="E218" s="41"/>
      <c r="F218" s="233" t="s">
        <v>930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136</v>
      </c>
      <c r="AU218" s="18" t="s">
        <v>86</v>
      </c>
    </row>
    <row r="219" s="2" customFormat="1">
      <c r="A219" s="39"/>
      <c r="B219" s="40"/>
      <c r="C219" s="41"/>
      <c r="D219" s="232" t="s">
        <v>140</v>
      </c>
      <c r="E219" s="41"/>
      <c r="F219" s="239" t="s">
        <v>928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140</v>
      </c>
      <c r="AU219" s="18" t="s">
        <v>86</v>
      </c>
    </row>
    <row r="220" s="2" customFormat="1" ht="16.5" customHeight="1">
      <c r="A220" s="39"/>
      <c r="B220" s="40"/>
      <c r="C220" s="261" t="s">
        <v>372</v>
      </c>
      <c r="D220" s="261" t="s">
        <v>195</v>
      </c>
      <c r="E220" s="262" t="s">
        <v>932</v>
      </c>
      <c r="F220" s="263" t="s">
        <v>933</v>
      </c>
      <c r="G220" s="264" t="s">
        <v>261</v>
      </c>
      <c r="H220" s="265">
        <v>2</v>
      </c>
      <c r="I220" s="266"/>
      <c r="J220" s="267">
        <f>ROUND(I220*H220,2)</f>
        <v>0</v>
      </c>
      <c r="K220" s="263" t="s">
        <v>1</v>
      </c>
      <c r="L220" s="268"/>
      <c r="M220" s="269" t="s">
        <v>1</v>
      </c>
      <c r="N220" s="270" t="s">
        <v>41</v>
      </c>
      <c r="O220" s="92"/>
      <c r="P220" s="228">
        <f>O220*H220</f>
        <v>0</v>
      </c>
      <c r="Q220" s="228">
        <v>3.0000000000000001E-05</v>
      </c>
      <c r="R220" s="228">
        <f>Q220*H220</f>
        <v>6.0000000000000002E-05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194</v>
      </c>
      <c r="AT220" s="230" t="s">
        <v>195</v>
      </c>
      <c r="AU220" s="230" t="s">
        <v>86</v>
      </c>
      <c r="AY220" s="18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134</v>
      </c>
      <c r="BM220" s="230" t="s">
        <v>934</v>
      </c>
    </row>
    <row r="221" s="2" customFormat="1">
      <c r="A221" s="39"/>
      <c r="B221" s="40"/>
      <c r="C221" s="41"/>
      <c r="D221" s="232" t="s">
        <v>136</v>
      </c>
      <c r="E221" s="41"/>
      <c r="F221" s="233" t="s">
        <v>935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136</v>
      </c>
      <c r="AU221" s="18" t="s">
        <v>86</v>
      </c>
    </row>
    <row r="222" s="2" customFormat="1">
      <c r="A222" s="39"/>
      <c r="B222" s="40"/>
      <c r="C222" s="41"/>
      <c r="D222" s="232" t="s">
        <v>140</v>
      </c>
      <c r="E222" s="41"/>
      <c r="F222" s="239" t="s">
        <v>928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140</v>
      </c>
      <c r="AU222" s="18" t="s">
        <v>86</v>
      </c>
    </row>
    <row r="223" s="2" customFormat="1" ht="16.5" customHeight="1">
      <c r="A223" s="39"/>
      <c r="B223" s="40"/>
      <c r="C223" s="261" t="s">
        <v>380</v>
      </c>
      <c r="D223" s="261" t="s">
        <v>195</v>
      </c>
      <c r="E223" s="262" t="s">
        <v>936</v>
      </c>
      <c r="F223" s="263" t="s">
        <v>937</v>
      </c>
      <c r="G223" s="264" t="s">
        <v>261</v>
      </c>
      <c r="H223" s="265">
        <v>2</v>
      </c>
      <c r="I223" s="266"/>
      <c r="J223" s="267">
        <f>ROUND(I223*H223,2)</f>
        <v>0</v>
      </c>
      <c r="K223" s="263" t="s">
        <v>1</v>
      </c>
      <c r="L223" s="268"/>
      <c r="M223" s="269" t="s">
        <v>1</v>
      </c>
      <c r="N223" s="270" t="s">
        <v>41</v>
      </c>
      <c r="O223" s="92"/>
      <c r="P223" s="228">
        <f>O223*H223</f>
        <v>0</v>
      </c>
      <c r="Q223" s="228">
        <v>3.0000000000000001E-05</v>
      </c>
      <c r="R223" s="228">
        <f>Q223*H223</f>
        <v>6.0000000000000002E-05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194</v>
      </c>
      <c r="AT223" s="230" t="s">
        <v>195</v>
      </c>
      <c r="AU223" s="230" t="s">
        <v>86</v>
      </c>
      <c r="AY223" s="18" t="s">
        <v>127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134</v>
      </c>
      <c r="BM223" s="230" t="s">
        <v>938</v>
      </c>
    </row>
    <row r="224" s="2" customFormat="1">
      <c r="A224" s="39"/>
      <c r="B224" s="40"/>
      <c r="C224" s="41"/>
      <c r="D224" s="232" t="s">
        <v>136</v>
      </c>
      <c r="E224" s="41"/>
      <c r="F224" s="233" t="s">
        <v>937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136</v>
      </c>
      <c r="AU224" s="18" t="s">
        <v>86</v>
      </c>
    </row>
    <row r="225" s="2" customFormat="1">
      <c r="A225" s="39"/>
      <c r="B225" s="40"/>
      <c r="C225" s="41"/>
      <c r="D225" s="232" t="s">
        <v>140</v>
      </c>
      <c r="E225" s="41"/>
      <c r="F225" s="239" t="s">
        <v>928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140</v>
      </c>
      <c r="AU225" s="18" t="s">
        <v>86</v>
      </c>
    </row>
    <row r="226" s="2" customFormat="1" ht="33" customHeight="1">
      <c r="A226" s="39"/>
      <c r="B226" s="40"/>
      <c r="C226" s="219" t="s">
        <v>388</v>
      </c>
      <c r="D226" s="219" t="s">
        <v>129</v>
      </c>
      <c r="E226" s="220" t="s">
        <v>939</v>
      </c>
      <c r="F226" s="221" t="s">
        <v>940</v>
      </c>
      <c r="G226" s="222" t="s">
        <v>261</v>
      </c>
      <c r="H226" s="223">
        <v>8</v>
      </c>
      <c r="I226" s="224"/>
      <c r="J226" s="225">
        <f>ROUND(I226*H226,2)</f>
        <v>0</v>
      </c>
      <c r="K226" s="221" t="s">
        <v>133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5.0000000000000002E-05</v>
      </c>
      <c r="R226" s="228">
        <f>Q226*H226</f>
        <v>0.00040000000000000002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134</v>
      </c>
      <c r="AT226" s="230" t="s">
        <v>129</v>
      </c>
      <c r="AU226" s="230" t="s">
        <v>86</v>
      </c>
      <c r="AY226" s="18" t="s">
        <v>127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134</v>
      </c>
      <c r="BM226" s="230" t="s">
        <v>941</v>
      </c>
    </row>
    <row r="227" s="2" customFormat="1">
      <c r="A227" s="39"/>
      <c r="B227" s="40"/>
      <c r="C227" s="41"/>
      <c r="D227" s="232" t="s">
        <v>136</v>
      </c>
      <c r="E227" s="41"/>
      <c r="F227" s="233" t="s">
        <v>942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136</v>
      </c>
      <c r="AU227" s="18" t="s">
        <v>86</v>
      </c>
    </row>
    <row r="228" s="2" customFormat="1">
      <c r="A228" s="39"/>
      <c r="B228" s="40"/>
      <c r="C228" s="41"/>
      <c r="D228" s="237" t="s">
        <v>138</v>
      </c>
      <c r="E228" s="41"/>
      <c r="F228" s="238" t="s">
        <v>943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86</v>
      </c>
    </row>
    <row r="229" s="2" customFormat="1" ht="21.75" customHeight="1">
      <c r="A229" s="39"/>
      <c r="B229" s="40"/>
      <c r="C229" s="261" t="s">
        <v>395</v>
      </c>
      <c r="D229" s="261" t="s">
        <v>195</v>
      </c>
      <c r="E229" s="262" t="s">
        <v>944</v>
      </c>
      <c r="F229" s="263" t="s">
        <v>945</v>
      </c>
      <c r="G229" s="264" t="s">
        <v>261</v>
      </c>
      <c r="H229" s="265">
        <v>8</v>
      </c>
      <c r="I229" s="266"/>
      <c r="J229" s="267">
        <f>ROUND(I229*H229,2)</f>
        <v>0</v>
      </c>
      <c r="K229" s="263" t="s">
        <v>133</v>
      </c>
      <c r="L229" s="268"/>
      <c r="M229" s="269" t="s">
        <v>1</v>
      </c>
      <c r="N229" s="270" t="s">
        <v>41</v>
      </c>
      <c r="O229" s="92"/>
      <c r="P229" s="228">
        <f>O229*H229</f>
        <v>0</v>
      </c>
      <c r="Q229" s="228">
        <v>0.0047200000000000002</v>
      </c>
      <c r="R229" s="228">
        <f>Q229*H229</f>
        <v>0.037760000000000002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194</v>
      </c>
      <c r="AT229" s="230" t="s">
        <v>195</v>
      </c>
      <c r="AU229" s="230" t="s">
        <v>86</v>
      </c>
      <c r="AY229" s="18" t="s">
        <v>127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134</v>
      </c>
      <c r="BM229" s="230" t="s">
        <v>946</v>
      </c>
    </row>
    <row r="230" s="2" customFormat="1">
      <c r="A230" s="39"/>
      <c r="B230" s="40"/>
      <c r="C230" s="41"/>
      <c r="D230" s="232" t="s">
        <v>136</v>
      </c>
      <c r="E230" s="41"/>
      <c r="F230" s="233" t="s">
        <v>945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136</v>
      </c>
      <c r="AU230" s="18" t="s">
        <v>86</v>
      </c>
    </row>
    <row r="231" s="2" customFormat="1" ht="24.15" customHeight="1">
      <c r="A231" s="39"/>
      <c r="B231" s="40"/>
      <c r="C231" s="219" t="s">
        <v>401</v>
      </c>
      <c r="D231" s="219" t="s">
        <v>129</v>
      </c>
      <c r="E231" s="220" t="s">
        <v>947</v>
      </c>
      <c r="F231" s="221" t="s">
        <v>948</v>
      </c>
      <c r="G231" s="222" t="s">
        <v>261</v>
      </c>
      <c r="H231" s="223">
        <v>8</v>
      </c>
      <c r="I231" s="224"/>
      <c r="J231" s="225">
        <f>ROUND(I231*H231,2)</f>
        <v>0</v>
      </c>
      <c r="K231" s="221" t="s">
        <v>133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134</v>
      </c>
      <c r="AT231" s="230" t="s">
        <v>129</v>
      </c>
      <c r="AU231" s="230" t="s">
        <v>86</v>
      </c>
      <c r="AY231" s="18" t="s">
        <v>127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134</v>
      </c>
      <c r="BM231" s="230" t="s">
        <v>949</v>
      </c>
    </row>
    <row r="232" s="2" customFormat="1">
      <c r="A232" s="39"/>
      <c r="B232" s="40"/>
      <c r="C232" s="41"/>
      <c r="D232" s="232" t="s">
        <v>136</v>
      </c>
      <c r="E232" s="41"/>
      <c r="F232" s="233" t="s">
        <v>950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136</v>
      </c>
      <c r="AU232" s="18" t="s">
        <v>86</v>
      </c>
    </row>
    <row r="233" s="2" customFormat="1">
      <c r="A233" s="39"/>
      <c r="B233" s="40"/>
      <c r="C233" s="41"/>
      <c r="D233" s="237" t="s">
        <v>138</v>
      </c>
      <c r="E233" s="41"/>
      <c r="F233" s="238" t="s">
        <v>951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138</v>
      </c>
      <c r="AU233" s="18" t="s">
        <v>86</v>
      </c>
    </row>
    <row r="234" s="2" customFormat="1">
      <c r="A234" s="39"/>
      <c r="B234" s="40"/>
      <c r="C234" s="41"/>
      <c r="D234" s="232" t="s">
        <v>140</v>
      </c>
      <c r="E234" s="41"/>
      <c r="F234" s="239" t="s">
        <v>952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140</v>
      </c>
      <c r="AU234" s="18" t="s">
        <v>86</v>
      </c>
    </row>
    <row r="235" s="2" customFormat="1" ht="24.15" customHeight="1">
      <c r="A235" s="39"/>
      <c r="B235" s="40"/>
      <c r="C235" s="219" t="s">
        <v>408</v>
      </c>
      <c r="D235" s="219" t="s">
        <v>129</v>
      </c>
      <c r="E235" s="220" t="s">
        <v>953</v>
      </c>
      <c r="F235" s="221" t="s">
        <v>954</v>
      </c>
      <c r="G235" s="222" t="s">
        <v>238</v>
      </c>
      <c r="H235" s="223">
        <v>8</v>
      </c>
      <c r="I235" s="224"/>
      <c r="J235" s="225">
        <f>ROUND(I235*H235,2)</f>
        <v>0</v>
      </c>
      <c r="K235" s="221" t="s">
        <v>133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3.0000000000000001E-05</v>
      </c>
      <c r="R235" s="228">
        <f>Q235*H235</f>
        <v>0.00024000000000000001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134</v>
      </c>
      <c r="AT235" s="230" t="s">
        <v>129</v>
      </c>
      <c r="AU235" s="230" t="s">
        <v>86</v>
      </c>
      <c r="AY235" s="18" t="s">
        <v>127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134</v>
      </c>
      <c r="BM235" s="230" t="s">
        <v>955</v>
      </c>
    </row>
    <row r="236" s="2" customFormat="1">
      <c r="A236" s="39"/>
      <c r="B236" s="40"/>
      <c r="C236" s="41"/>
      <c r="D236" s="232" t="s">
        <v>136</v>
      </c>
      <c r="E236" s="41"/>
      <c r="F236" s="233" t="s">
        <v>956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136</v>
      </c>
      <c r="AU236" s="18" t="s">
        <v>86</v>
      </c>
    </row>
    <row r="237" s="2" customFormat="1">
      <c r="A237" s="39"/>
      <c r="B237" s="40"/>
      <c r="C237" s="41"/>
      <c r="D237" s="237" t="s">
        <v>138</v>
      </c>
      <c r="E237" s="41"/>
      <c r="F237" s="238" t="s">
        <v>957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138</v>
      </c>
      <c r="AU237" s="18" t="s">
        <v>86</v>
      </c>
    </row>
    <row r="238" s="2" customFormat="1" ht="16.5" customHeight="1">
      <c r="A238" s="39"/>
      <c r="B238" s="40"/>
      <c r="C238" s="261" t="s">
        <v>415</v>
      </c>
      <c r="D238" s="261" t="s">
        <v>195</v>
      </c>
      <c r="E238" s="262" t="s">
        <v>958</v>
      </c>
      <c r="F238" s="263" t="s">
        <v>959</v>
      </c>
      <c r="G238" s="264" t="s">
        <v>238</v>
      </c>
      <c r="H238" s="265">
        <v>8</v>
      </c>
      <c r="I238" s="266"/>
      <c r="J238" s="267">
        <f>ROUND(I238*H238,2)</f>
        <v>0</v>
      </c>
      <c r="K238" s="263" t="s">
        <v>133</v>
      </c>
      <c r="L238" s="268"/>
      <c r="M238" s="269" t="s">
        <v>1</v>
      </c>
      <c r="N238" s="270" t="s">
        <v>41</v>
      </c>
      <c r="O238" s="92"/>
      <c r="P238" s="228">
        <f>O238*H238</f>
        <v>0</v>
      </c>
      <c r="Q238" s="228">
        <v>0.00050000000000000001</v>
      </c>
      <c r="R238" s="228">
        <f>Q238*H238</f>
        <v>0.0040000000000000001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194</v>
      </c>
      <c r="AT238" s="230" t="s">
        <v>195</v>
      </c>
      <c r="AU238" s="230" t="s">
        <v>86</v>
      </c>
      <c r="AY238" s="18" t="s">
        <v>127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134</v>
      </c>
      <c r="BM238" s="230" t="s">
        <v>960</v>
      </c>
    </row>
    <row r="239" s="2" customFormat="1">
      <c r="A239" s="39"/>
      <c r="B239" s="40"/>
      <c r="C239" s="41"/>
      <c r="D239" s="232" t="s">
        <v>136</v>
      </c>
      <c r="E239" s="41"/>
      <c r="F239" s="233" t="s">
        <v>959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136</v>
      </c>
      <c r="AU239" s="18" t="s">
        <v>86</v>
      </c>
    </row>
    <row r="240" s="2" customFormat="1" ht="16.5" customHeight="1">
      <c r="A240" s="39"/>
      <c r="B240" s="40"/>
      <c r="C240" s="219" t="s">
        <v>426</v>
      </c>
      <c r="D240" s="219" t="s">
        <v>129</v>
      </c>
      <c r="E240" s="220" t="s">
        <v>961</v>
      </c>
      <c r="F240" s="221" t="s">
        <v>962</v>
      </c>
      <c r="G240" s="222" t="s">
        <v>683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134</v>
      </c>
      <c r="AT240" s="230" t="s">
        <v>129</v>
      </c>
      <c r="AU240" s="230" t="s">
        <v>86</v>
      </c>
      <c r="AY240" s="18" t="s">
        <v>127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134</v>
      </c>
      <c r="BM240" s="230" t="s">
        <v>963</v>
      </c>
    </row>
    <row r="241" s="2" customFormat="1">
      <c r="A241" s="39"/>
      <c r="B241" s="40"/>
      <c r="C241" s="41"/>
      <c r="D241" s="232" t="s">
        <v>136</v>
      </c>
      <c r="E241" s="41"/>
      <c r="F241" s="233" t="s">
        <v>962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136</v>
      </c>
      <c r="AU241" s="18" t="s">
        <v>86</v>
      </c>
    </row>
    <row r="242" s="2" customFormat="1">
      <c r="A242" s="39"/>
      <c r="B242" s="40"/>
      <c r="C242" s="41"/>
      <c r="D242" s="232" t="s">
        <v>140</v>
      </c>
      <c r="E242" s="41"/>
      <c r="F242" s="239" t="s">
        <v>964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140</v>
      </c>
      <c r="AU242" s="18" t="s">
        <v>86</v>
      </c>
    </row>
    <row r="243" s="2" customFormat="1" ht="16.5" customHeight="1">
      <c r="A243" s="39"/>
      <c r="B243" s="40"/>
      <c r="C243" s="219" t="s">
        <v>436</v>
      </c>
      <c r="D243" s="219" t="s">
        <v>129</v>
      </c>
      <c r="E243" s="220" t="s">
        <v>965</v>
      </c>
      <c r="F243" s="221" t="s">
        <v>966</v>
      </c>
      <c r="G243" s="222" t="s">
        <v>683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134</v>
      </c>
      <c r="AT243" s="230" t="s">
        <v>129</v>
      </c>
      <c r="AU243" s="230" t="s">
        <v>86</v>
      </c>
      <c r="AY243" s="18" t="s">
        <v>127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134</v>
      </c>
      <c r="BM243" s="230" t="s">
        <v>967</v>
      </c>
    </row>
    <row r="244" s="2" customFormat="1">
      <c r="A244" s="39"/>
      <c r="B244" s="40"/>
      <c r="C244" s="41"/>
      <c r="D244" s="232" t="s">
        <v>136</v>
      </c>
      <c r="E244" s="41"/>
      <c r="F244" s="233" t="s">
        <v>966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136</v>
      </c>
      <c r="AU244" s="18" t="s">
        <v>86</v>
      </c>
    </row>
    <row r="245" s="2" customFormat="1">
      <c r="A245" s="39"/>
      <c r="B245" s="40"/>
      <c r="C245" s="41"/>
      <c r="D245" s="232" t="s">
        <v>140</v>
      </c>
      <c r="E245" s="41"/>
      <c r="F245" s="239" t="s">
        <v>968</v>
      </c>
      <c r="G245" s="41"/>
      <c r="H245" s="41"/>
      <c r="I245" s="234"/>
      <c r="J245" s="41"/>
      <c r="K245" s="41"/>
      <c r="L245" s="45"/>
      <c r="M245" s="293"/>
      <c r="N245" s="294"/>
      <c r="O245" s="295"/>
      <c r="P245" s="295"/>
      <c r="Q245" s="295"/>
      <c r="R245" s="295"/>
      <c r="S245" s="295"/>
      <c r="T245" s="29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86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xpwtBzfKza4Ihx/KtxkTj9Y4oI6Cehg+k5PESP/MBeUfCYkeQbhh21oYcFKLYqM3oRUF1XbKNCnyVmvdn/kcDw==" hashValue="sLS11Dunip7Oa1M960Un9Iscp6qQ2F/dE0SgEPdCTwuSSxjvgNCkcqzIl3d5XLNM5BMohcioH0xa4IfG47HMCA==" algorithmName="SHA-512" password="CC35"/>
  <autoFilter ref="C117:K2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2/111209111"/>
    <hyperlink ref="F129" r:id="rId2" display="https://podminky.urs.cz/item/CS_URS_2024_02/111211101"/>
    <hyperlink ref="F134" r:id="rId3" display="https://podminky.urs.cz/item/CS_URS_2024_02/111211201"/>
    <hyperlink ref="F139" r:id="rId4" display="https://podminky.urs.cz/item/CS_URS_2024_02/111211241"/>
    <hyperlink ref="F142" r:id="rId5" display="https://podminky.urs.cz/item/CS_URS_2024_02/111211221"/>
    <hyperlink ref="F145" r:id="rId6" display="https://podminky.urs.cz/item/CS_URS_2024_02/111211222"/>
    <hyperlink ref="F148" r:id="rId7" display="https://podminky.urs.cz/item/CS_URS_2024_02/111211242"/>
    <hyperlink ref="F151" r:id="rId8" display="https://podminky.urs.cz/item/CS_URS_2024_02/112111111"/>
    <hyperlink ref="F154" r:id="rId9" display="https://podminky.urs.cz/item/CS_URS_2024_02/112151111"/>
    <hyperlink ref="F157" r:id="rId10" display="https://podminky.urs.cz/item/CS_URS_2024_02/112151112"/>
    <hyperlink ref="F160" r:id="rId11" display="https://podminky.urs.cz/item/CS_URS_2024_02/112151113"/>
    <hyperlink ref="F163" r:id="rId12" display="https://podminky.urs.cz/item/CS_URS_2024_02/112151114"/>
    <hyperlink ref="F166" r:id="rId13" display="https://podminky.urs.cz/item/CS_URS_2024_02/112151115"/>
    <hyperlink ref="F169" r:id="rId14" display="https://podminky.urs.cz/item/CS_URS_2024_02/112151117"/>
    <hyperlink ref="F172" r:id="rId15" display="https://podminky.urs.cz/item/CS_URS_2024_02/112151118"/>
    <hyperlink ref="F175" r:id="rId16" display="https://podminky.urs.cz/item/CS_URS_2024_02/112151119"/>
    <hyperlink ref="F178" r:id="rId17" display="https://podminky.urs.cz/item/CS_URS_2024_02/162201401"/>
    <hyperlink ref="F181" r:id="rId18" display="https://podminky.urs.cz/item/CS_URS_2024_02/162201402"/>
    <hyperlink ref="F184" r:id="rId19" display="https://podminky.urs.cz/item/CS_URS_2024_02/162201405"/>
    <hyperlink ref="F187" r:id="rId20" display="https://podminky.urs.cz/item/CS_URS_2024_02/162201406"/>
    <hyperlink ref="F190" r:id="rId21" display="https://podminky.urs.cz/item/CS_URS_2024_02/162201411"/>
    <hyperlink ref="F193" r:id="rId22" display="https://podminky.urs.cz/item/CS_URS_2024_02/162201412"/>
    <hyperlink ref="F196" r:id="rId23" display="https://podminky.urs.cz/item/CS_URS_2024_02/162201415"/>
    <hyperlink ref="F199" r:id="rId24" display="https://podminky.urs.cz/item/CS_URS_2024_02/162201416"/>
    <hyperlink ref="F202" r:id="rId25" display="https://podminky.urs.cz/item/CS_URS_2024_02/162301501"/>
    <hyperlink ref="F205" r:id="rId26" display="https://podminky.urs.cz/item/CS_URS_2024_02/183151111"/>
    <hyperlink ref="F208" r:id="rId27" display="https://podminky.urs.cz/item/CS_URS_2024_02/184102111"/>
    <hyperlink ref="F213" r:id="rId28" display="https://podminky.urs.cz/item/CS_URS_2024_02/184102113"/>
    <hyperlink ref="F228" r:id="rId29" display="https://podminky.urs.cz/item/CS_URS_2024_02/184215132"/>
    <hyperlink ref="F233" r:id="rId30" display="https://podminky.urs.cz/item/CS_URS_2024_02/184215411"/>
    <hyperlink ref="F237" r:id="rId31" display="https://podminky.urs.cz/item/CS_URS_2024_02/18450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Šrámková Veronika</dc:creator>
  <cp:lastModifiedBy>Šrámková Veronika</cp:lastModifiedBy>
  <dcterms:created xsi:type="dcterms:W3CDTF">2024-12-02T10:48:00Z</dcterms:created>
  <dcterms:modified xsi:type="dcterms:W3CDTF">2024-12-02T10:48:06Z</dcterms:modified>
</cp:coreProperties>
</file>